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4.01 - Silnoproudá el..." sheetId="2" r:id="rId2"/>
    <sheet name="D.1.4.02a - FVE" sheetId="3" r:id="rId3"/>
    <sheet name="SO 01 - Architektonicko -..." sheetId="4" r:id="rId4"/>
    <sheet name="10 - Strojovna" sheetId="5" r:id="rId5"/>
    <sheet name="20 - Výměna otopných těles" sheetId="6" r:id="rId6"/>
    <sheet name="D.1.4.02 - Silnoproudá el..." sheetId="7" r:id="rId7"/>
    <sheet name="D.1.4.03 - Silnoproudá el..." sheetId="8" r:id="rId8"/>
    <sheet name="SO 02 - Hospodářský objek..." sheetId="9" r:id="rId9"/>
    <sheet name="VON - Vedlejší a ostatní 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'D.1.4.01 - Silnoproudá el...'!$C$83:$K$152</definedName>
    <definedName name="_xlnm.Print_Area" localSheetId="1">'D.1.4.01 - Silnoproudá el...'!$C$4:$J$39,'D.1.4.01 - Silnoproudá el...'!$C$45:$J$65,'D.1.4.01 - Silnoproudá el...'!$C$71:$K$152</definedName>
    <definedName name="_xlnm.Print_Titles" localSheetId="1">'D.1.4.01 - Silnoproudá el...'!$83:$83</definedName>
    <definedName name="_xlnm._FilterDatabase" localSheetId="2" hidden="1">'D.1.4.02a - FVE'!$C$81:$K$221</definedName>
    <definedName name="_xlnm.Print_Area" localSheetId="2">'D.1.4.02a - FVE'!$C$4:$J$39,'D.1.4.02a - FVE'!$C$45:$J$63,'D.1.4.02a - FVE'!$C$69:$K$221</definedName>
    <definedName name="_xlnm.Print_Titles" localSheetId="2">'D.1.4.02a - FVE'!$81:$81</definedName>
    <definedName name="_xlnm._FilterDatabase" localSheetId="3" hidden="1">'SO 01 - Architektonicko -...'!$C$109:$K$2641</definedName>
    <definedName name="_xlnm.Print_Area" localSheetId="3">'SO 01 - Architektonicko -...'!$C$4:$J$39,'SO 01 - Architektonicko -...'!$C$45:$J$91,'SO 01 - Architektonicko -...'!$C$97:$K$2641</definedName>
    <definedName name="_xlnm.Print_Titles" localSheetId="3">'SO 01 - Architektonicko -...'!$109:$109</definedName>
    <definedName name="_xlnm._FilterDatabase" localSheetId="4" hidden="1">'10 - Strojovna'!$C$88:$K$381</definedName>
    <definedName name="_xlnm.Print_Area" localSheetId="4">'10 - Strojovna'!$C$4:$J$39,'10 - Strojovna'!$C$45:$J$70,'10 - Strojovna'!$C$76:$K$381</definedName>
    <definedName name="_xlnm.Print_Titles" localSheetId="4">'10 - Strojovna'!$88:$88</definedName>
    <definedName name="_xlnm._FilterDatabase" localSheetId="5" hidden="1">'20 - Výměna otopných těles'!$C$84:$K$191</definedName>
    <definedName name="_xlnm.Print_Area" localSheetId="5">'20 - Výměna otopných těles'!$C$4:$J$39,'20 - Výměna otopných těles'!$C$45:$J$66,'20 - Výměna otopných těles'!$C$72:$K$191</definedName>
    <definedName name="_xlnm.Print_Titles" localSheetId="5">'20 - Výměna otopných těles'!$84:$84</definedName>
    <definedName name="_xlnm._FilterDatabase" localSheetId="6" hidden="1">'D.1.4.02 - Silnoproudá el...'!$C$83:$K$355</definedName>
    <definedName name="_xlnm.Print_Area" localSheetId="6">'D.1.4.02 - Silnoproudá el...'!$C$4:$J$39,'D.1.4.02 - Silnoproudá el...'!$C$45:$J$65,'D.1.4.02 - Silnoproudá el...'!$C$71:$K$355</definedName>
    <definedName name="_xlnm.Print_Titles" localSheetId="6">'D.1.4.02 - Silnoproudá el...'!$83:$83</definedName>
    <definedName name="_xlnm._FilterDatabase" localSheetId="7" hidden="1">'D.1.4.03 - Silnoproudá el...'!$C$83:$K$151</definedName>
    <definedName name="_xlnm.Print_Area" localSheetId="7">'D.1.4.03 - Silnoproudá el...'!$C$4:$J$39,'D.1.4.03 - Silnoproudá el...'!$C$45:$J$65,'D.1.4.03 - Silnoproudá el...'!$C$71:$K$151</definedName>
    <definedName name="_xlnm.Print_Titles" localSheetId="7">'D.1.4.03 - Silnoproudá el...'!$83:$83</definedName>
    <definedName name="_xlnm._FilterDatabase" localSheetId="8" hidden="1">'SO 02 - Hospodářský objek...'!$C$88:$K$225</definedName>
    <definedName name="_xlnm.Print_Area" localSheetId="8">'SO 02 - Hospodářský objek...'!$C$4:$J$39,'SO 02 - Hospodářský objek...'!$C$45:$J$70,'SO 02 - Hospodářský objek...'!$C$76:$K$225</definedName>
    <definedName name="_xlnm.Print_Titles" localSheetId="8">'SO 02 - Hospodářský objek...'!$88:$88</definedName>
    <definedName name="_xlnm._FilterDatabase" localSheetId="9" hidden="1">'VON - Vedlejší a ostatní ...'!$C$85:$K$136</definedName>
    <definedName name="_xlnm.Print_Area" localSheetId="9">'VON - Vedlejší a ostatní ...'!$C$4:$J$39,'VON - Vedlejší a ostatní ...'!$C$45:$J$67,'VON - Vedlejší a ostatní ...'!$C$73:$K$136</definedName>
    <definedName name="_xlnm.Print_Titles" localSheetId="9">'VON - Vedlejší a ostatní ...'!$85:$85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32"/>
  <c r="BH132"/>
  <c r="BG132"/>
  <c r="BE132"/>
  <c r="T132"/>
  <c r="R132"/>
  <c r="P132"/>
  <c r="BI129"/>
  <c r="BH129"/>
  <c r="BG129"/>
  <c r="BE129"/>
  <c r="T129"/>
  <c r="R129"/>
  <c r="P129"/>
  <c r="BI124"/>
  <c r="BH124"/>
  <c r="BG124"/>
  <c r="BE124"/>
  <c r="T124"/>
  <c r="T123"/>
  <c r="R124"/>
  <c r="R123"/>
  <c r="P124"/>
  <c r="P123"/>
  <c r="BI119"/>
  <c r="BH119"/>
  <c r="BG119"/>
  <c r="BE119"/>
  <c r="T119"/>
  <c r="T118"/>
  <c r="R119"/>
  <c r="R118"/>
  <c r="P119"/>
  <c r="P118"/>
  <c r="BI114"/>
  <c r="BH114"/>
  <c r="BG114"/>
  <c r="BE114"/>
  <c r="T114"/>
  <c r="T113"/>
  <c r="R114"/>
  <c r="R113"/>
  <c r="P114"/>
  <c r="P113"/>
  <c r="BI110"/>
  <c r="BH110"/>
  <c r="BG110"/>
  <c r="BE110"/>
  <c r="T110"/>
  <c r="R110"/>
  <c r="P110"/>
  <c r="BI107"/>
  <c r="BH107"/>
  <c r="BG107"/>
  <c r="BE107"/>
  <c r="T107"/>
  <c r="R107"/>
  <c r="P107"/>
  <c r="BI103"/>
  <c r="BH103"/>
  <c r="BG103"/>
  <c r="BE103"/>
  <c r="T103"/>
  <c r="R103"/>
  <c r="P103"/>
  <c r="BI99"/>
  <c r="BH99"/>
  <c r="BG99"/>
  <c r="BE99"/>
  <c r="T99"/>
  <c r="R99"/>
  <c r="P99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9" r="J37"/>
  <c r="J36"/>
  <c i="1" r="AY62"/>
  <c i="9" r="J35"/>
  <c i="1" r="AX62"/>
  <c i="9"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8" r="J37"/>
  <c r="J36"/>
  <c i="1" r="AY61"/>
  <c i="8" r="J35"/>
  <c i="1" r="AX61"/>
  <c i="8"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2"/>
  <c r="BH92"/>
  <c r="BG92"/>
  <c r="BE92"/>
  <c r="T92"/>
  <c r="R92"/>
  <c r="P92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7" r="J37"/>
  <c r="J36"/>
  <c i="1" r="AY60"/>
  <c i="7" r="J35"/>
  <c i="1" r="AX60"/>
  <c i="7" r="BI353"/>
  <c r="BH353"/>
  <c r="BG353"/>
  <c r="BE353"/>
  <c r="T353"/>
  <c r="R353"/>
  <c r="P353"/>
  <c r="BI350"/>
  <c r="BH350"/>
  <c r="BG350"/>
  <c r="BE350"/>
  <c r="T350"/>
  <c r="R350"/>
  <c r="P350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7"/>
  <c r="BH337"/>
  <c r="BG337"/>
  <c r="BE337"/>
  <c r="T337"/>
  <c r="R337"/>
  <c r="P337"/>
  <c r="BI334"/>
  <c r="BH334"/>
  <c r="BG334"/>
  <c r="BE334"/>
  <c r="T334"/>
  <c r="R334"/>
  <c r="P334"/>
  <c r="BI331"/>
  <c r="BH331"/>
  <c r="BG331"/>
  <c r="BE331"/>
  <c r="T331"/>
  <c r="R331"/>
  <c r="P331"/>
  <c r="BI328"/>
  <c r="BH328"/>
  <c r="BG328"/>
  <c r="BE328"/>
  <c r="T328"/>
  <c r="R328"/>
  <c r="P328"/>
  <c r="BI325"/>
  <c r="BH325"/>
  <c r="BG325"/>
  <c r="BE325"/>
  <c r="T325"/>
  <c r="R325"/>
  <c r="P325"/>
  <c r="BI322"/>
  <c r="BH322"/>
  <c r="BG322"/>
  <c r="BE322"/>
  <c r="T322"/>
  <c r="R322"/>
  <c r="P322"/>
  <c r="BI319"/>
  <c r="BH319"/>
  <c r="BG319"/>
  <c r="BE319"/>
  <c r="T319"/>
  <c r="R319"/>
  <c r="P319"/>
  <c r="BI316"/>
  <c r="BH316"/>
  <c r="BG316"/>
  <c r="BE316"/>
  <c r="T316"/>
  <c r="R316"/>
  <c r="P316"/>
  <c r="BI313"/>
  <c r="BH313"/>
  <c r="BG313"/>
  <c r="BE313"/>
  <c r="T313"/>
  <c r="R313"/>
  <c r="P313"/>
  <c r="BI310"/>
  <c r="BH310"/>
  <c r="BG310"/>
  <c r="BE310"/>
  <c r="T310"/>
  <c r="R310"/>
  <c r="P310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8"/>
  <c r="BH298"/>
  <c r="BG298"/>
  <c r="BE298"/>
  <c r="T298"/>
  <c r="R298"/>
  <c r="P298"/>
  <c r="BI293"/>
  <c r="BH293"/>
  <c r="BG293"/>
  <c r="BE293"/>
  <c r="T293"/>
  <c r="R293"/>
  <c r="P293"/>
  <c r="BI291"/>
  <c r="BH291"/>
  <c r="BG291"/>
  <c r="BE291"/>
  <c r="T291"/>
  <c r="R291"/>
  <c r="P291"/>
  <c r="BI288"/>
  <c r="BH288"/>
  <c r="BG288"/>
  <c r="BE288"/>
  <c r="T288"/>
  <c r="R288"/>
  <c r="P288"/>
  <c r="BI286"/>
  <c r="BH286"/>
  <c r="BG286"/>
  <c r="BE286"/>
  <c r="T286"/>
  <c r="R286"/>
  <c r="P286"/>
  <c r="BI283"/>
  <c r="BH283"/>
  <c r="BG283"/>
  <c r="BE283"/>
  <c r="T283"/>
  <c r="R283"/>
  <c r="P283"/>
  <c r="BI280"/>
  <c r="BH280"/>
  <c r="BG280"/>
  <c r="BE280"/>
  <c r="T280"/>
  <c r="R280"/>
  <c r="P280"/>
  <c r="BI277"/>
  <c r="BH277"/>
  <c r="BG277"/>
  <c r="BE277"/>
  <c r="T277"/>
  <c r="R277"/>
  <c r="P277"/>
  <c r="BI275"/>
  <c r="BH275"/>
  <c r="BG275"/>
  <c r="BE275"/>
  <c r="T275"/>
  <c r="R275"/>
  <c r="P275"/>
  <c r="BI272"/>
  <c r="BH272"/>
  <c r="BG272"/>
  <c r="BE272"/>
  <c r="T272"/>
  <c r="R272"/>
  <c r="P272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2"/>
  <c r="BH232"/>
  <c r="BG232"/>
  <c r="BE232"/>
  <c r="T232"/>
  <c r="R232"/>
  <c r="P232"/>
  <c r="BI229"/>
  <c r="BH229"/>
  <c r="BG229"/>
  <c r="BE229"/>
  <c r="T229"/>
  <c r="R229"/>
  <c r="P229"/>
  <c r="BI227"/>
  <c r="BH227"/>
  <c r="BG227"/>
  <c r="BE227"/>
  <c r="T227"/>
  <c r="R227"/>
  <c r="P227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1"/>
  <c r="BH121"/>
  <c r="BG121"/>
  <c r="BE121"/>
  <c r="T121"/>
  <c r="R121"/>
  <c r="P121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9"/>
  <c r="BH109"/>
  <c r="BG109"/>
  <c r="BE109"/>
  <c r="T109"/>
  <c r="R109"/>
  <c r="P109"/>
  <c r="BI106"/>
  <c r="BH106"/>
  <c r="BG106"/>
  <c r="BE106"/>
  <c r="T106"/>
  <c r="R106"/>
  <c r="P106"/>
  <c r="BI104"/>
  <c r="BH104"/>
  <c r="BG104"/>
  <c r="BE104"/>
  <c r="T104"/>
  <c r="R104"/>
  <c r="P104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6" r="J37"/>
  <c r="J36"/>
  <c i="1" r="AY59"/>
  <c i="6" r="J35"/>
  <c i="1" r="AX59"/>
  <c i="6"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1"/>
  <c r="BH181"/>
  <c r="BG181"/>
  <c r="BE181"/>
  <c r="T181"/>
  <c r="R181"/>
  <c r="P181"/>
  <c r="BI177"/>
  <c r="BH177"/>
  <c r="BG177"/>
  <c r="BE177"/>
  <c r="T177"/>
  <c r="R177"/>
  <c r="P177"/>
  <c r="BI174"/>
  <c r="BH174"/>
  <c r="BG174"/>
  <c r="BE174"/>
  <c r="T174"/>
  <c r="R174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5"/>
  <c r="BH125"/>
  <c r="BG125"/>
  <c r="BE125"/>
  <c r="T125"/>
  <c r="R125"/>
  <c r="P125"/>
  <c r="BI122"/>
  <c r="BH122"/>
  <c r="BG122"/>
  <c r="BE122"/>
  <c r="T122"/>
  <c r="R122"/>
  <c r="P122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6"/>
  <c r="BH106"/>
  <c r="BG106"/>
  <c r="BE106"/>
  <c r="T106"/>
  <c r="R106"/>
  <c r="P106"/>
  <c r="BI101"/>
  <c r="BH101"/>
  <c r="BG101"/>
  <c r="BE101"/>
  <c r="T101"/>
  <c r="R101"/>
  <c r="P101"/>
  <c r="BI94"/>
  <c r="BH94"/>
  <c r="BG94"/>
  <c r="BE94"/>
  <c r="T94"/>
  <c r="R94"/>
  <c r="P94"/>
  <c r="BI91"/>
  <c r="BH91"/>
  <c r="BG91"/>
  <c r="BE91"/>
  <c r="T91"/>
  <c r="R91"/>
  <c r="P91"/>
  <c r="BI88"/>
  <c r="BH88"/>
  <c r="BG88"/>
  <c r="BE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5" r="J37"/>
  <c r="J36"/>
  <c i="1" r="AY58"/>
  <c i="5" r="J35"/>
  <c i="1" r="AX58"/>
  <c i="5"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2"/>
  <c r="BH372"/>
  <c r="BG372"/>
  <c r="BE372"/>
  <c r="T372"/>
  <c r="R372"/>
  <c r="P372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58"/>
  <c r="BH358"/>
  <c r="BG358"/>
  <c r="BE358"/>
  <c r="T358"/>
  <c r="R358"/>
  <c r="P358"/>
  <c r="BI352"/>
  <c r="BH352"/>
  <c r="BG352"/>
  <c r="BE352"/>
  <c r="T352"/>
  <c r="R352"/>
  <c r="P352"/>
  <c r="BI346"/>
  <c r="BH346"/>
  <c r="BG346"/>
  <c r="BE346"/>
  <c r="T346"/>
  <c r="R346"/>
  <c r="P346"/>
  <c r="BI343"/>
  <c r="BH343"/>
  <c r="BG343"/>
  <c r="BE343"/>
  <c r="T343"/>
  <c r="R343"/>
  <c r="P343"/>
  <c r="BI337"/>
  <c r="BH337"/>
  <c r="BG337"/>
  <c r="BE337"/>
  <c r="T337"/>
  <c r="R337"/>
  <c r="P337"/>
  <c r="BI334"/>
  <c r="BH334"/>
  <c r="BG334"/>
  <c r="BE334"/>
  <c r="T334"/>
  <c r="R334"/>
  <c r="P334"/>
  <c r="BI328"/>
  <c r="BH328"/>
  <c r="BG328"/>
  <c r="BE328"/>
  <c r="T328"/>
  <c r="R328"/>
  <c r="P328"/>
  <c r="BI325"/>
  <c r="BH325"/>
  <c r="BG325"/>
  <c r="BE325"/>
  <c r="T325"/>
  <c r="R325"/>
  <c r="P325"/>
  <c r="BI319"/>
  <c r="BH319"/>
  <c r="BG319"/>
  <c r="BE319"/>
  <c r="T319"/>
  <c r="R319"/>
  <c r="P319"/>
  <c r="BI316"/>
  <c r="BH316"/>
  <c r="BG316"/>
  <c r="BE316"/>
  <c r="T316"/>
  <c r="R316"/>
  <c r="P316"/>
  <c r="BI310"/>
  <c r="BH310"/>
  <c r="BG310"/>
  <c r="BE310"/>
  <c r="T310"/>
  <c r="R310"/>
  <c r="P310"/>
  <c r="BI304"/>
  <c r="BH304"/>
  <c r="BG304"/>
  <c r="BE304"/>
  <c r="T304"/>
  <c r="R304"/>
  <c r="P304"/>
  <c r="BI298"/>
  <c r="BH298"/>
  <c r="BG298"/>
  <c r="BE298"/>
  <c r="T298"/>
  <c r="R298"/>
  <c r="P298"/>
  <c r="BI295"/>
  <c r="BH295"/>
  <c r="BG295"/>
  <c r="BE295"/>
  <c r="T295"/>
  <c r="R295"/>
  <c r="P295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9"/>
  <c r="BH229"/>
  <c r="BG229"/>
  <c r="BE229"/>
  <c r="T229"/>
  <c r="R229"/>
  <c r="P229"/>
  <c r="BI225"/>
  <c r="BH225"/>
  <c r="BG225"/>
  <c r="BE225"/>
  <c r="T225"/>
  <c r="R225"/>
  <c r="P225"/>
  <c r="BI223"/>
  <c r="BH223"/>
  <c r="BG223"/>
  <c r="BE223"/>
  <c r="T223"/>
  <c r="R223"/>
  <c r="P223"/>
  <c r="BI219"/>
  <c r="BH219"/>
  <c r="BG219"/>
  <c r="BE219"/>
  <c r="T219"/>
  <c r="R219"/>
  <c r="P219"/>
  <c r="BI214"/>
  <c r="BH214"/>
  <c r="BG214"/>
  <c r="BE214"/>
  <c r="T214"/>
  <c r="R214"/>
  <c r="P214"/>
  <c r="BI209"/>
  <c r="BH209"/>
  <c r="BG209"/>
  <c r="BE209"/>
  <c r="T209"/>
  <c r="R209"/>
  <c r="P209"/>
  <c r="BI204"/>
  <c r="BH204"/>
  <c r="BG204"/>
  <c r="BE204"/>
  <c r="T204"/>
  <c r="R204"/>
  <c r="P204"/>
  <c r="BI199"/>
  <c r="BH199"/>
  <c r="BG199"/>
  <c r="BE199"/>
  <c r="T199"/>
  <c r="R199"/>
  <c r="P199"/>
  <c r="BI194"/>
  <c r="BH194"/>
  <c r="BG194"/>
  <c r="BE194"/>
  <c r="T194"/>
  <c r="R194"/>
  <c r="P194"/>
  <c r="BI189"/>
  <c r="BH189"/>
  <c r="BG189"/>
  <c r="BE189"/>
  <c r="T189"/>
  <c r="R189"/>
  <c r="P189"/>
  <c r="BI184"/>
  <c r="BH184"/>
  <c r="BG184"/>
  <c r="BE184"/>
  <c r="T184"/>
  <c r="R184"/>
  <c r="P184"/>
  <c r="BI179"/>
  <c r="BH179"/>
  <c r="BG179"/>
  <c r="BE179"/>
  <c r="T179"/>
  <c r="R179"/>
  <c r="P179"/>
  <c r="BI175"/>
  <c r="BH175"/>
  <c r="BG175"/>
  <c r="BE175"/>
  <c r="T175"/>
  <c r="R175"/>
  <c r="P175"/>
  <c r="BI170"/>
  <c r="BH170"/>
  <c r="BG170"/>
  <c r="BE170"/>
  <c r="T170"/>
  <c r="R170"/>
  <c r="P170"/>
  <c r="BI166"/>
  <c r="BH166"/>
  <c r="BG166"/>
  <c r="BE166"/>
  <c r="T166"/>
  <c r="R166"/>
  <c r="P166"/>
  <c r="BI163"/>
  <c r="BH163"/>
  <c r="BG163"/>
  <c r="BE163"/>
  <c r="T163"/>
  <c r="R163"/>
  <c r="P163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19"/>
  <c r="BH119"/>
  <c r="BG119"/>
  <c r="BE119"/>
  <c r="T119"/>
  <c r="R119"/>
  <c r="P119"/>
  <c r="BI115"/>
  <c r="BH115"/>
  <c r="BG115"/>
  <c r="BE115"/>
  <c r="T115"/>
  <c r="R115"/>
  <c r="P115"/>
  <c r="BI111"/>
  <c r="BH111"/>
  <c r="BG111"/>
  <c r="BE111"/>
  <c r="T111"/>
  <c r="R111"/>
  <c r="P111"/>
  <c r="BI105"/>
  <c r="BH105"/>
  <c r="BG105"/>
  <c r="BE105"/>
  <c r="T105"/>
  <c r="R105"/>
  <c r="P105"/>
  <c r="BI98"/>
  <c r="BH98"/>
  <c r="BG98"/>
  <c r="BE98"/>
  <c r="T98"/>
  <c r="R98"/>
  <c r="P98"/>
  <c r="BI95"/>
  <c r="BH95"/>
  <c r="BG95"/>
  <c r="BE95"/>
  <c r="T95"/>
  <c r="R95"/>
  <c r="P95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4" r="J1104"/>
  <c r="J402"/>
  <c r="J37"/>
  <c r="J36"/>
  <c i="1" r="AY57"/>
  <c i="4" r="J35"/>
  <c i="1" r="AX57"/>
  <c i="4" r="BI2637"/>
  <c r="BH2637"/>
  <c r="BG2637"/>
  <c r="BE2637"/>
  <c r="T2637"/>
  <c r="T2631"/>
  <c r="R2637"/>
  <c r="R2631"/>
  <c r="P2637"/>
  <c r="P2631"/>
  <c r="BI2632"/>
  <c r="BH2632"/>
  <c r="BG2632"/>
  <c r="BE2632"/>
  <c r="T2632"/>
  <c r="R2632"/>
  <c r="P2632"/>
  <c r="BI2628"/>
  <c r="BH2628"/>
  <c r="BG2628"/>
  <c r="BE2628"/>
  <c r="T2628"/>
  <c r="R2628"/>
  <c r="P2628"/>
  <c r="BI2623"/>
  <c r="BH2623"/>
  <c r="BG2623"/>
  <c r="BE2623"/>
  <c r="T2623"/>
  <c r="R2623"/>
  <c r="P2623"/>
  <c r="BI2615"/>
  <c r="BH2615"/>
  <c r="BG2615"/>
  <c r="BE2615"/>
  <c r="T2615"/>
  <c r="R2615"/>
  <c r="P2615"/>
  <c r="BI2609"/>
  <c r="BH2609"/>
  <c r="BG2609"/>
  <c r="BE2609"/>
  <c r="T2609"/>
  <c r="R2609"/>
  <c r="P2609"/>
  <c r="BI2605"/>
  <c r="BH2605"/>
  <c r="BG2605"/>
  <c r="BE2605"/>
  <c r="T2605"/>
  <c r="R2605"/>
  <c r="P2605"/>
  <c r="BI2597"/>
  <c r="BH2597"/>
  <c r="BG2597"/>
  <c r="BE2597"/>
  <c r="T2597"/>
  <c r="R2597"/>
  <c r="P2597"/>
  <c r="BI2586"/>
  <c r="BH2586"/>
  <c r="BG2586"/>
  <c r="BE2586"/>
  <c r="T2586"/>
  <c r="R2586"/>
  <c r="P2586"/>
  <c r="BI2581"/>
  <c r="BH2581"/>
  <c r="BG2581"/>
  <c r="BE2581"/>
  <c r="T2581"/>
  <c r="R2581"/>
  <c r="P2581"/>
  <c r="BI2577"/>
  <c r="BH2577"/>
  <c r="BG2577"/>
  <c r="BE2577"/>
  <c r="T2577"/>
  <c r="R2577"/>
  <c r="P2577"/>
  <c r="BI2571"/>
  <c r="BH2571"/>
  <c r="BG2571"/>
  <c r="BE2571"/>
  <c r="T2571"/>
  <c r="R2571"/>
  <c r="P2571"/>
  <c r="BI2565"/>
  <c r="BH2565"/>
  <c r="BG2565"/>
  <c r="BE2565"/>
  <c r="T2565"/>
  <c r="R2565"/>
  <c r="P2565"/>
  <c r="BI2561"/>
  <c r="BH2561"/>
  <c r="BG2561"/>
  <c r="BE2561"/>
  <c r="T2561"/>
  <c r="R2561"/>
  <c r="P2561"/>
  <c r="BI2556"/>
  <c r="BH2556"/>
  <c r="BG2556"/>
  <c r="BE2556"/>
  <c r="T2556"/>
  <c r="R2556"/>
  <c r="P2556"/>
  <c r="BI2541"/>
  <c r="BH2541"/>
  <c r="BG2541"/>
  <c r="BE2541"/>
  <c r="T2541"/>
  <c r="R2541"/>
  <c r="P2541"/>
  <c r="BI2535"/>
  <c r="BH2535"/>
  <c r="BG2535"/>
  <c r="BE2535"/>
  <c r="T2535"/>
  <c r="R2535"/>
  <c r="P2535"/>
  <c r="BI2530"/>
  <c r="BH2530"/>
  <c r="BG2530"/>
  <c r="BE2530"/>
  <c r="T2530"/>
  <c r="R2530"/>
  <c r="P2530"/>
  <c r="BI2511"/>
  <c r="BH2511"/>
  <c r="BG2511"/>
  <c r="BE2511"/>
  <c r="T2511"/>
  <c r="R2511"/>
  <c r="P2511"/>
  <c r="BI2505"/>
  <c r="BH2505"/>
  <c r="BG2505"/>
  <c r="BE2505"/>
  <c r="T2505"/>
  <c r="R2505"/>
  <c r="P2505"/>
  <c r="BI2502"/>
  <c r="BH2502"/>
  <c r="BG2502"/>
  <c r="BE2502"/>
  <c r="T2502"/>
  <c r="R2502"/>
  <c r="P2502"/>
  <c r="BI2482"/>
  <c r="BH2482"/>
  <c r="BG2482"/>
  <c r="BE2482"/>
  <c r="T2482"/>
  <c r="R2482"/>
  <c r="P2482"/>
  <c r="BI2478"/>
  <c r="BH2478"/>
  <c r="BG2478"/>
  <c r="BE2478"/>
  <c r="T2478"/>
  <c r="R2478"/>
  <c r="P2478"/>
  <c r="BI2469"/>
  <c r="BH2469"/>
  <c r="BG2469"/>
  <c r="BE2469"/>
  <c r="T2469"/>
  <c r="R2469"/>
  <c r="P2469"/>
  <c r="BI2466"/>
  <c r="BH2466"/>
  <c r="BG2466"/>
  <c r="BE2466"/>
  <c r="T2466"/>
  <c r="R2466"/>
  <c r="P2466"/>
  <c r="BI2459"/>
  <c r="BH2459"/>
  <c r="BG2459"/>
  <c r="BE2459"/>
  <c r="T2459"/>
  <c r="R2459"/>
  <c r="P2459"/>
  <c r="BI2456"/>
  <c r="BH2456"/>
  <c r="BG2456"/>
  <c r="BE2456"/>
  <c r="T2456"/>
  <c r="R2456"/>
  <c r="P2456"/>
  <c r="BI2449"/>
  <c r="BH2449"/>
  <c r="BG2449"/>
  <c r="BE2449"/>
  <c r="T2449"/>
  <c r="R2449"/>
  <c r="P2449"/>
  <c r="BI2446"/>
  <c r="BH2446"/>
  <c r="BG2446"/>
  <c r="BE2446"/>
  <c r="T2446"/>
  <c r="R2446"/>
  <c r="P2446"/>
  <c r="BI2435"/>
  <c r="BH2435"/>
  <c r="BG2435"/>
  <c r="BE2435"/>
  <c r="T2435"/>
  <c r="R2435"/>
  <c r="P2435"/>
  <c r="BI2431"/>
  <c r="BH2431"/>
  <c r="BG2431"/>
  <c r="BE2431"/>
  <c r="T2431"/>
  <c r="R2431"/>
  <c r="P2431"/>
  <c r="BI2427"/>
  <c r="BH2427"/>
  <c r="BG2427"/>
  <c r="BE2427"/>
  <c r="T2427"/>
  <c r="R2427"/>
  <c r="P2427"/>
  <c r="BI2425"/>
  <c r="BH2425"/>
  <c r="BG2425"/>
  <c r="BE2425"/>
  <c r="T2425"/>
  <c r="R2425"/>
  <c r="P2425"/>
  <c r="BI2423"/>
  <c r="BH2423"/>
  <c r="BG2423"/>
  <c r="BE2423"/>
  <c r="T2423"/>
  <c r="R2423"/>
  <c r="P2423"/>
  <c r="BI2418"/>
  <c r="BH2418"/>
  <c r="BG2418"/>
  <c r="BE2418"/>
  <c r="T2418"/>
  <c r="R2418"/>
  <c r="P2418"/>
  <c r="BI2405"/>
  <c r="BH2405"/>
  <c r="BG2405"/>
  <c r="BE2405"/>
  <c r="T2405"/>
  <c r="R2405"/>
  <c r="P2405"/>
  <c r="BI2393"/>
  <c r="BH2393"/>
  <c r="BG2393"/>
  <c r="BE2393"/>
  <c r="T2393"/>
  <c r="R2393"/>
  <c r="P2393"/>
  <c r="BI2383"/>
  <c r="BH2383"/>
  <c r="BG2383"/>
  <c r="BE2383"/>
  <c r="T2383"/>
  <c r="R2383"/>
  <c r="P2383"/>
  <c r="BI2374"/>
  <c r="BH2374"/>
  <c r="BG2374"/>
  <c r="BE2374"/>
  <c r="T2374"/>
  <c r="R2374"/>
  <c r="P2374"/>
  <c r="BI2369"/>
  <c r="BH2369"/>
  <c r="BG2369"/>
  <c r="BE2369"/>
  <c r="T2369"/>
  <c r="R2369"/>
  <c r="P2369"/>
  <c r="BI2364"/>
  <c r="BH2364"/>
  <c r="BG2364"/>
  <c r="BE2364"/>
  <c r="T2364"/>
  <c r="R2364"/>
  <c r="P2364"/>
  <c r="BI2358"/>
  <c r="BH2358"/>
  <c r="BG2358"/>
  <c r="BE2358"/>
  <c r="T2358"/>
  <c r="R2358"/>
  <c r="P2358"/>
  <c r="BI2352"/>
  <c r="BH2352"/>
  <c r="BG2352"/>
  <c r="BE2352"/>
  <c r="T2352"/>
  <c r="R2352"/>
  <c r="P2352"/>
  <c r="BI2345"/>
  <c r="BH2345"/>
  <c r="BG2345"/>
  <c r="BE2345"/>
  <c r="T2345"/>
  <c r="R2345"/>
  <c r="P2345"/>
  <c r="BI2336"/>
  <c r="BH2336"/>
  <c r="BG2336"/>
  <c r="BE2336"/>
  <c r="T2336"/>
  <c r="R2336"/>
  <c r="P2336"/>
  <c r="BI2332"/>
  <c r="BH2332"/>
  <c r="BG2332"/>
  <c r="BE2332"/>
  <c r="T2332"/>
  <c r="R2332"/>
  <c r="P2332"/>
  <c r="BI2327"/>
  <c r="BH2327"/>
  <c r="BG2327"/>
  <c r="BE2327"/>
  <c r="T2327"/>
  <c r="R2327"/>
  <c r="P2327"/>
  <c r="BI2323"/>
  <c r="BH2323"/>
  <c r="BG2323"/>
  <c r="BE2323"/>
  <c r="T2323"/>
  <c r="R2323"/>
  <c r="P2323"/>
  <c r="BI2321"/>
  <c r="BH2321"/>
  <c r="BG2321"/>
  <c r="BE2321"/>
  <c r="T2321"/>
  <c r="R2321"/>
  <c r="P2321"/>
  <c r="BI2315"/>
  <c r="BH2315"/>
  <c r="BG2315"/>
  <c r="BE2315"/>
  <c r="T2315"/>
  <c r="R2315"/>
  <c r="P2315"/>
  <c r="BI2309"/>
  <c r="BH2309"/>
  <c r="BG2309"/>
  <c r="BE2309"/>
  <c r="T2309"/>
  <c r="R2309"/>
  <c r="P2309"/>
  <c r="BI2304"/>
  <c r="BH2304"/>
  <c r="BG2304"/>
  <c r="BE2304"/>
  <c r="T2304"/>
  <c r="R2304"/>
  <c r="P2304"/>
  <c r="BI2295"/>
  <c r="BH2295"/>
  <c r="BG2295"/>
  <c r="BE2295"/>
  <c r="T2295"/>
  <c r="R2295"/>
  <c r="P2295"/>
  <c r="BI2292"/>
  <c r="BH2292"/>
  <c r="BG2292"/>
  <c r="BE2292"/>
  <c r="T2292"/>
  <c r="R2292"/>
  <c r="P2292"/>
  <c r="BI2282"/>
  <c r="BH2282"/>
  <c r="BG2282"/>
  <c r="BE2282"/>
  <c r="T2282"/>
  <c r="R2282"/>
  <c r="P2282"/>
  <c r="BI2280"/>
  <c r="BH2280"/>
  <c r="BG2280"/>
  <c r="BE2280"/>
  <c r="T2280"/>
  <c r="R2280"/>
  <c r="P2280"/>
  <c r="BI2270"/>
  <c r="BH2270"/>
  <c r="BG2270"/>
  <c r="BE2270"/>
  <c r="T2270"/>
  <c r="R2270"/>
  <c r="P2270"/>
  <c r="BI2265"/>
  <c r="BH2265"/>
  <c r="BG2265"/>
  <c r="BE2265"/>
  <c r="T2265"/>
  <c r="R2265"/>
  <c r="P2265"/>
  <c r="BI2262"/>
  <c r="BH2262"/>
  <c r="BG2262"/>
  <c r="BE2262"/>
  <c r="T2262"/>
  <c r="R2262"/>
  <c r="P2262"/>
  <c r="BI2256"/>
  <c r="BH2256"/>
  <c r="BG2256"/>
  <c r="BE2256"/>
  <c r="T2256"/>
  <c r="R2256"/>
  <c r="P2256"/>
  <c r="BI2251"/>
  <c r="BH2251"/>
  <c r="BG2251"/>
  <c r="BE2251"/>
  <c r="T2251"/>
  <c r="R2251"/>
  <c r="P2251"/>
  <c r="BI2246"/>
  <c r="BH2246"/>
  <c r="BG2246"/>
  <c r="BE2246"/>
  <c r="T2246"/>
  <c r="R2246"/>
  <c r="P2246"/>
  <c r="BI2230"/>
  <c r="BH2230"/>
  <c r="BG2230"/>
  <c r="BE2230"/>
  <c r="T2230"/>
  <c r="R2230"/>
  <c r="P2230"/>
  <c r="BI2224"/>
  <c r="BH2224"/>
  <c r="BG2224"/>
  <c r="BE2224"/>
  <c r="T2224"/>
  <c r="R2224"/>
  <c r="P2224"/>
  <c r="BI2209"/>
  <c r="BH2209"/>
  <c r="BG2209"/>
  <c r="BE2209"/>
  <c r="T2209"/>
  <c r="R2209"/>
  <c r="P2209"/>
  <c r="BI2192"/>
  <c r="BH2192"/>
  <c r="BG2192"/>
  <c r="BE2192"/>
  <c r="T2192"/>
  <c r="R2192"/>
  <c r="P2192"/>
  <c r="BI2177"/>
  <c r="BH2177"/>
  <c r="BG2177"/>
  <c r="BE2177"/>
  <c r="T2177"/>
  <c r="R2177"/>
  <c r="P2177"/>
  <c r="BI2172"/>
  <c r="BH2172"/>
  <c r="BG2172"/>
  <c r="BE2172"/>
  <c r="T2172"/>
  <c r="R2172"/>
  <c r="P2172"/>
  <c r="BI2162"/>
  <c r="BH2162"/>
  <c r="BG2162"/>
  <c r="BE2162"/>
  <c r="T2162"/>
  <c r="R2162"/>
  <c r="P2162"/>
  <c r="BI2139"/>
  <c r="BH2139"/>
  <c r="BG2139"/>
  <c r="BE2139"/>
  <c r="T2139"/>
  <c r="R2139"/>
  <c r="P2139"/>
  <c r="BI2112"/>
  <c r="BH2112"/>
  <c r="BG2112"/>
  <c r="BE2112"/>
  <c r="T2112"/>
  <c r="R2112"/>
  <c r="P2112"/>
  <c r="BI2085"/>
  <c r="BH2085"/>
  <c r="BG2085"/>
  <c r="BE2085"/>
  <c r="T2085"/>
  <c r="R2085"/>
  <c r="P2085"/>
  <c r="BI2075"/>
  <c r="BH2075"/>
  <c r="BG2075"/>
  <c r="BE2075"/>
  <c r="T2075"/>
  <c r="R2075"/>
  <c r="P2075"/>
  <c r="BI2065"/>
  <c r="BH2065"/>
  <c r="BG2065"/>
  <c r="BE2065"/>
  <c r="T2065"/>
  <c r="R2065"/>
  <c r="P2065"/>
  <c r="BI2058"/>
  <c r="BH2058"/>
  <c r="BG2058"/>
  <c r="BE2058"/>
  <c r="T2058"/>
  <c r="R2058"/>
  <c r="P2058"/>
  <c r="BI2051"/>
  <c r="BH2051"/>
  <c r="BG2051"/>
  <c r="BE2051"/>
  <c r="T2051"/>
  <c r="R2051"/>
  <c r="P2051"/>
  <c r="BI2047"/>
  <c r="BH2047"/>
  <c r="BG2047"/>
  <c r="BE2047"/>
  <c r="T2047"/>
  <c r="R2047"/>
  <c r="P2047"/>
  <c r="BI2041"/>
  <c r="BH2041"/>
  <c r="BG2041"/>
  <c r="BE2041"/>
  <c r="T2041"/>
  <c r="R2041"/>
  <c r="P2041"/>
  <c r="BI2035"/>
  <c r="BH2035"/>
  <c r="BG2035"/>
  <c r="BE2035"/>
  <c r="T2035"/>
  <c r="R2035"/>
  <c r="P2035"/>
  <c r="BI2028"/>
  <c r="BH2028"/>
  <c r="BG2028"/>
  <c r="BE2028"/>
  <c r="T2028"/>
  <c r="R2028"/>
  <c r="P2028"/>
  <c r="BI2022"/>
  <c r="BH2022"/>
  <c r="BG2022"/>
  <c r="BE2022"/>
  <c r="T2022"/>
  <c r="R2022"/>
  <c r="P2022"/>
  <c r="BI2012"/>
  <c r="BH2012"/>
  <c r="BG2012"/>
  <c r="BE2012"/>
  <c r="T2012"/>
  <c r="R2012"/>
  <c r="P2012"/>
  <c r="BI2006"/>
  <c r="BH2006"/>
  <c r="BG2006"/>
  <c r="BE2006"/>
  <c r="T2006"/>
  <c r="R2006"/>
  <c r="P2006"/>
  <c r="BI2000"/>
  <c r="BH2000"/>
  <c r="BG2000"/>
  <c r="BE2000"/>
  <c r="T2000"/>
  <c r="R2000"/>
  <c r="P2000"/>
  <c r="BI1992"/>
  <c r="BH1992"/>
  <c r="BG1992"/>
  <c r="BE1992"/>
  <c r="T1992"/>
  <c r="R1992"/>
  <c r="P1992"/>
  <c r="BI1987"/>
  <c r="BH1987"/>
  <c r="BG1987"/>
  <c r="BE1987"/>
  <c r="T1987"/>
  <c r="R1987"/>
  <c r="P1987"/>
  <c r="BI1982"/>
  <c r="BH1982"/>
  <c r="BG1982"/>
  <c r="BE1982"/>
  <c r="T1982"/>
  <c r="R1982"/>
  <c r="P1982"/>
  <c r="BI1976"/>
  <c r="BH1976"/>
  <c r="BG1976"/>
  <c r="BE1976"/>
  <c r="T1976"/>
  <c r="R1976"/>
  <c r="P1976"/>
  <c r="BI1970"/>
  <c r="BH1970"/>
  <c r="BG1970"/>
  <c r="BE1970"/>
  <c r="T1970"/>
  <c r="R1970"/>
  <c r="P1970"/>
  <c r="BI1966"/>
  <c r="BH1966"/>
  <c r="BG1966"/>
  <c r="BE1966"/>
  <c r="T1966"/>
  <c r="R1966"/>
  <c r="P1966"/>
  <c r="BI1962"/>
  <c r="BH1962"/>
  <c r="BG1962"/>
  <c r="BE1962"/>
  <c r="T1962"/>
  <c r="R1962"/>
  <c r="P1962"/>
  <c r="BI1957"/>
  <c r="BH1957"/>
  <c r="BG1957"/>
  <c r="BE1957"/>
  <c r="T1957"/>
  <c r="R1957"/>
  <c r="P1957"/>
  <c r="BI1952"/>
  <c r="BH1952"/>
  <c r="BG1952"/>
  <c r="BE1952"/>
  <c r="T1952"/>
  <c r="R1952"/>
  <c r="P1952"/>
  <c r="BI1947"/>
  <c r="BH1947"/>
  <c r="BG1947"/>
  <c r="BE1947"/>
  <c r="T1947"/>
  <c r="R1947"/>
  <c r="P1947"/>
  <c r="BI1944"/>
  <c r="BH1944"/>
  <c r="BG1944"/>
  <c r="BE1944"/>
  <c r="T1944"/>
  <c r="R1944"/>
  <c r="P1944"/>
  <c r="BI1935"/>
  <c r="BH1935"/>
  <c r="BG1935"/>
  <c r="BE1935"/>
  <c r="T1935"/>
  <c r="R1935"/>
  <c r="P1935"/>
  <c r="BI1928"/>
  <c r="BH1928"/>
  <c r="BG1928"/>
  <c r="BE1928"/>
  <c r="T1928"/>
  <c r="R1928"/>
  <c r="P1928"/>
  <c r="BI1922"/>
  <c r="BH1922"/>
  <c r="BG1922"/>
  <c r="BE1922"/>
  <c r="T1922"/>
  <c r="R1922"/>
  <c r="P1922"/>
  <c r="BI1917"/>
  <c r="BH1917"/>
  <c r="BG1917"/>
  <c r="BE1917"/>
  <c r="T1917"/>
  <c r="R1917"/>
  <c r="P1917"/>
  <c r="BI1911"/>
  <c r="BH1911"/>
  <c r="BG1911"/>
  <c r="BE1911"/>
  <c r="T1911"/>
  <c r="R1911"/>
  <c r="P1911"/>
  <c r="BI1903"/>
  <c r="BH1903"/>
  <c r="BG1903"/>
  <c r="BE1903"/>
  <c r="T1903"/>
  <c r="R1903"/>
  <c r="P1903"/>
  <c r="BI1897"/>
  <c r="BH1897"/>
  <c r="BG1897"/>
  <c r="BE1897"/>
  <c r="T1897"/>
  <c r="R1897"/>
  <c r="P1897"/>
  <c r="BI1890"/>
  <c r="BH1890"/>
  <c r="BG1890"/>
  <c r="BE1890"/>
  <c r="T1890"/>
  <c r="R1890"/>
  <c r="P1890"/>
  <c r="BI1880"/>
  <c r="BH1880"/>
  <c r="BG1880"/>
  <c r="BE1880"/>
  <c r="T1880"/>
  <c r="R1880"/>
  <c r="P1880"/>
  <c r="BI1838"/>
  <c r="BH1838"/>
  <c r="BG1838"/>
  <c r="BE1838"/>
  <c r="T1838"/>
  <c r="R1838"/>
  <c r="P1838"/>
  <c r="BI1832"/>
  <c r="BH1832"/>
  <c r="BG1832"/>
  <c r="BE1832"/>
  <c r="T1832"/>
  <c r="R1832"/>
  <c r="P1832"/>
  <c r="BI1827"/>
  <c r="BH1827"/>
  <c r="BG1827"/>
  <c r="BE1827"/>
  <c r="T1827"/>
  <c r="R1827"/>
  <c r="P1827"/>
  <c r="BI1822"/>
  <c r="BH1822"/>
  <c r="BG1822"/>
  <c r="BE1822"/>
  <c r="T1822"/>
  <c r="R1822"/>
  <c r="P1822"/>
  <c r="BI1816"/>
  <c r="BH1816"/>
  <c r="BG1816"/>
  <c r="BE1816"/>
  <c r="T1816"/>
  <c r="R1816"/>
  <c r="P1816"/>
  <c r="BI1810"/>
  <c r="BH1810"/>
  <c r="BG1810"/>
  <c r="BE1810"/>
  <c r="T1810"/>
  <c r="R1810"/>
  <c r="P1810"/>
  <c r="BI1804"/>
  <c r="BH1804"/>
  <c r="BG1804"/>
  <c r="BE1804"/>
  <c r="T1804"/>
  <c r="R1804"/>
  <c r="P1804"/>
  <c r="BI1798"/>
  <c r="BH1798"/>
  <c r="BG1798"/>
  <c r="BE1798"/>
  <c r="T1798"/>
  <c r="R1798"/>
  <c r="P1798"/>
  <c r="BI1788"/>
  <c r="BH1788"/>
  <c r="BG1788"/>
  <c r="BE1788"/>
  <c r="T1788"/>
  <c r="R1788"/>
  <c r="P1788"/>
  <c r="BI1780"/>
  <c r="BH1780"/>
  <c r="BG1780"/>
  <c r="BE1780"/>
  <c r="T1780"/>
  <c r="R1780"/>
  <c r="P1780"/>
  <c r="BI1776"/>
  <c r="BH1776"/>
  <c r="BG1776"/>
  <c r="BE1776"/>
  <c r="T1776"/>
  <c r="R1776"/>
  <c r="P1776"/>
  <c r="BI1771"/>
  <c r="BH1771"/>
  <c r="BG1771"/>
  <c r="BE1771"/>
  <c r="T1771"/>
  <c r="R1771"/>
  <c r="P1771"/>
  <c r="BI1766"/>
  <c r="BH1766"/>
  <c r="BG1766"/>
  <c r="BE1766"/>
  <c r="T1766"/>
  <c r="R1766"/>
  <c r="P1766"/>
  <c r="BI1761"/>
  <c r="BH1761"/>
  <c r="BG1761"/>
  <c r="BE1761"/>
  <c r="T1761"/>
  <c r="R1761"/>
  <c r="P1761"/>
  <c r="BI1756"/>
  <c r="BH1756"/>
  <c r="BG1756"/>
  <c r="BE1756"/>
  <c r="T1756"/>
  <c r="R1756"/>
  <c r="P1756"/>
  <c r="BI1749"/>
  <c r="BH1749"/>
  <c r="BG1749"/>
  <c r="BE1749"/>
  <c r="T1749"/>
  <c r="R1749"/>
  <c r="P1749"/>
  <c r="BI1722"/>
  <c r="BH1722"/>
  <c r="BG1722"/>
  <c r="BE1722"/>
  <c r="T1722"/>
  <c r="R1722"/>
  <c r="P1722"/>
  <c r="BI1720"/>
  <c r="BH1720"/>
  <c r="BG1720"/>
  <c r="BE1720"/>
  <c r="T1720"/>
  <c r="R1720"/>
  <c r="P1720"/>
  <c r="BI1718"/>
  <c r="BH1718"/>
  <c r="BG1718"/>
  <c r="BE1718"/>
  <c r="T1718"/>
  <c r="R1718"/>
  <c r="P1718"/>
  <c r="BI1698"/>
  <c r="BH1698"/>
  <c r="BG1698"/>
  <c r="BE1698"/>
  <c r="T1698"/>
  <c r="R1698"/>
  <c r="P1698"/>
  <c r="BI1696"/>
  <c r="BH1696"/>
  <c r="BG1696"/>
  <c r="BE1696"/>
  <c r="T1696"/>
  <c r="R1696"/>
  <c r="P1696"/>
  <c r="BI1685"/>
  <c r="BH1685"/>
  <c r="BG1685"/>
  <c r="BE1685"/>
  <c r="T1685"/>
  <c r="R1685"/>
  <c r="P1685"/>
  <c r="BI1674"/>
  <c r="BH1674"/>
  <c r="BG1674"/>
  <c r="BE1674"/>
  <c r="T1674"/>
  <c r="R1674"/>
  <c r="P1674"/>
  <c r="BI1661"/>
  <c r="BH1661"/>
  <c r="BG1661"/>
  <c r="BE1661"/>
  <c r="T1661"/>
  <c r="R1661"/>
  <c r="P1661"/>
  <c r="BI1657"/>
  <c r="BH1657"/>
  <c r="BG1657"/>
  <c r="BE1657"/>
  <c r="T1657"/>
  <c r="R1657"/>
  <c r="P1657"/>
  <c r="BI1654"/>
  <c r="BH1654"/>
  <c r="BG1654"/>
  <c r="BE1654"/>
  <c r="T1654"/>
  <c r="R1654"/>
  <c r="P1654"/>
  <c r="BI1647"/>
  <c r="BH1647"/>
  <c r="BG1647"/>
  <c r="BE1647"/>
  <c r="T1647"/>
  <c r="R1647"/>
  <c r="P1647"/>
  <c r="BI1643"/>
  <c r="BH1643"/>
  <c r="BG1643"/>
  <c r="BE1643"/>
  <c r="T1643"/>
  <c r="R1643"/>
  <c r="P1643"/>
  <c r="BI1635"/>
  <c r="BH1635"/>
  <c r="BG1635"/>
  <c r="BE1635"/>
  <c r="T1635"/>
  <c r="R1635"/>
  <c r="P1635"/>
  <c r="BI1629"/>
  <c r="BH1629"/>
  <c r="BG1629"/>
  <c r="BE1629"/>
  <c r="T1629"/>
  <c r="R1629"/>
  <c r="P1629"/>
  <c r="BI1622"/>
  <c r="BH1622"/>
  <c r="BG1622"/>
  <c r="BE1622"/>
  <c r="T1622"/>
  <c r="R1622"/>
  <c r="P1622"/>
  <c r="BI1615"/>
  <c r="BH1615"/>
  <c r="BG1615"/>
  <c r="BE1615"/>
  <c r="T1615"/>
  <c r="R1615"/>
  <c r="P1615"/>
  <c r="BI1610"/>
  <c r="BH1610"/>
  <c r="BG1610"/>
  <c r="BE1610"/>
  <c r="T1610"/>
  <c r="R1610"/>
  <c r="P1610"/>
  <c r="BI1603"/>
  <c r="BH1603"/>
  <c r="BG1603"/>
  <c r="BE1603"/>
  <c r="T1603"/>
  <c r="R1603"/>
  <c r="P1603"/>
  <c r="BI1599"/>
  <c r="BH1599"/>
  <c r="BG1599"/>
  <c r="BE1599"/>
  <c r="T1599"/>
  <c r="T1598"/>
  <c r="R1599"/>
  <c r="R1598"/>
  <c r="P1599"/>
  <c r="P1598"/>
  <c r="BI1595"/>
  <c r="BH1595"/>
  <c r="BG1595"/>
  <c r="BE1595"/>
  <c r="T1595"/>
  <c r="R1595"/>
  <c r="P1595"/>
  <c r="BI1590"/>
  <c r="BH1590"/>
  <c r="BG1590"/>
  <c r="BE1590"/>
  <c r="T1590"/>
  <c r="R1590"/>
  <c r="P1590"/>
  <c r="BI1587"/>
  <c r="BH1587"/>
  <c r="BG1587"/>
  <c r="BE1587"/>
  <c r="T1587"/>
  <c r="R1587"/>
  <c r="P1587"/>
  <c r="BI1580"/>
  <c r="BH1580"/>
  <c r="BG1580"/>
  <c r="BE1580"/>
  <c r="T1580"/>
  <c r="R1580"/>
  <c r="P1580"/>
  <c r="BI1575"/>
  <c r="BH1575"/>
  <c r="BG1575"/>
  <c r="BE1575"/>
  <c r="T1575"/>
  <c r="R1575"/>
  <c r="P1575"/>
  <c r="BI1567"/>
  <c r="BH1567"/>
  <c r="BG1567"/>
  <c r="BE1567"/>
  <c r="T1567"/>
  <c r="R1567"/>
  <c r="P1567"/>
  <c r="BI1562"/>
  <c r="BH1562"/>
  <c r="BG1562"/>
  <c r="BE1562"/>
  <c r="T1562"/>
  <c r="R1562"/>
  <c r="P1562"/>
  <c r="BI1555"/>
  <c r="BH1555"/>
  <c r="BG1555"/>
  <c r="BE1555"/>
  <c r="T1555"/>
  <c r="R1555"/>
  <c r="P1555"/>
  <c r="BI1552"/>
  <c r="BH1552"/>
  <c r="BG1552"/>
  <c r="BE1552"/>
  <c r="T1552"/>
  <c r="R1552"/>
  <c r="P1552"/>
  <c r="BI1544"/>
  <c r="BH1544"/>
  <c r="BG1544"/>
  <c r="BE1544"/>
  <c r="T1544"/>
  <c r="R1544"/>
  <c r="P1544"/>
  <c r="BI1538"/>
  <c r="BH1538"/>
  <c r="BG1538"/>
  <c r="BE1538"/>
  <c r="T1538"/>
  <c r="R1538"/>
  <c r="P1538"/>
  <c r="BI1535"/>
  <c r="BH1535"/>
  <c r="BG1535"/>
  <c r="BE1535"/>
  <c r="T1535"/>
  <c r="R1535"/>
  <c r="P1535"/>
  <c r="BI1526"/>
  <c r="BH1526"/>
  <c r="BG1526"/>
  <c r="BE1526"/>
  <c r="T1526"/>
  <c r="R1526"/>
  <c r="P1526"/>
  <c r="BI1519"/>
  <c r="BH1519"/>
  <c r="BG1519"/>
  <c r="BE1519"/>
  <c r="T1519"/>
  <c r="R1519"/>
  <c r="P1519"/>
  <c r="BI1515"/>
  <c r="BH1515"/>
  <c r="BG1515"/>
  <c r="BE1515"/>
  <c r="T1515"/>
  <c r="R1515"/>
  <c r="P1515"/>
  <c r="BI1505"/>
  <c r="BH1505"/>
  <c r="BG1505"/>
  <c r="BE1505"/>
  <c r="T1505"/>
  <c r="R1505"/>
  <c r="P1505"/>
  <c r="BI1500"/>
  <c r="BH1500"/>
  <c r="BG1500"/>
  <c r="BE1500"/>
  <c r="T1500"/>
  <c r="R1500"/>
  <c r="P1500"/>
  <c r="BI1494"/>
  <c r="BH1494"/>
  <c r="BG1494"/>
  <c r="BE1494"/>
  <c r="T1494"/>
  <c r="R1494"/>
  <c r="P1494"/>
  <c r="BI1490"/>
  <c r="BH1490"/>
  <c r="BG1490"/>
  <c r="BE1490"/>
  <c r="T1490"/>
  <c r="R1490"/>
  <c r="P1490"/>
  <c r="BI1486"/>
  <c r="BH1486"/>
  <c r="BG1486"/>
  <c r="BE1486"/>
  <c r="T1486"/>
  <c r="R1486"/>
  <c r="P1486"/>
  <c r="BI1479"/>
  <c r="BH1479"/>
  <c r="BG1479"/>
  <c r="BE1479"/>
  <c r="T1479"/>
  <c r="R1479"/>
  <c r="P1479"/>
  <c r="BI1475"/>
  <c r="BH1475"/>
  <c r="BG1475"/>
  <c r="BE1475"/>
  <c r="T1475"/>
  <c r="R1475"/>
  <c r="P1475"/>
  <c r="BI1468"/>
  <c r="BH1468"/>
  <c r="BG1468"/>
  <c r="BE1468"/>
  <c r="T1468"/>
  <c r="R1468"/>
  <c r="P1468"/>
  <c r="BI1464"/>
  <c r="BH1464"/>
  <c r="BG1464"/>
  <c r="BE1464"/>
  <c r="T1464"/>
  <c r="R1464"/>
  <c r="P1464"/>
  <c r="BI1457"/>
  <c r="BH1457"/>
  <c r="BG1457"/>
  <c r="BE1457"/>
  <c r="T1457"/>
  <c r="R1457"/>
  <c r="P1457"/>
  <c r="BI1452"/>
  <c r="BH1452"/>
  <c r="BG1452"/>
  <c r="BE1452"/>
  <c r="T1452"/>
  <c r="R1452"/>
  <c r="P1452"/>
  <c r="BI1447"/>
  <c r="BH1447"/>
  <c r="BG1447"/>
  <c r="BE1447"/>
  <c r="T1447"/>
  <c r="R1447"/>
  <c r="P1447"/>
  <c r="BI1442"/>
  <c r="BH1442"/>
  <c r="BG1442"/>
  <c r="BE1442"/>
  <c r="T1442"/>
  <c r="R1442"/>
  <c r="P1442"/>
  <c r="BI1438"/>
  <c r="BH1438"/>
  <c r="BG1438"/>
  <c r="BE1438"/>
  <c r="T1438"/>
  <c r="R1438"/>
  <c r="P1438"/>
  <c r="BI1435"/>
  <c r="BH1435"/>
  <c r="BG1435"/>
  <c r="BE1435"/>
  <c r="T1435"/>
  <c r="R1435"/>
  <c r="P1435"/>
  <c r="BI1431"/>
  <c r="BH1431"/>
  <c r="BG1431"/>
  <c r="BE1431"/>
  <c r="T1431"/>
  <c r="R1431"/>
  <c r="P1431"/>
  <c r="BI1426"/>
  <c r="BH1426"/>
  <c r="BG1426"/>
  <c r="BE1426"/>
  <c r="T1426"/>
  <c r="R1426"/>
  <c r="P1426"/>
  <c r="BI1423"/>
  <c r="BH1423"/>
  <c r="BG1423"/>
  <c r="BE1423"/>
  <c r="T1423"/>
  <c r="R1423"/>
  <c r="P1423"/>
  <c r="BI1418"/>
  <c r="BH1418"/>
  <c r="BG1418"/>
  <c r="BE1418"/>
  <c r="T1418"/>
  <c r="R1418"/>
  <c r="P1418"/>
  <c r="BI1413"/>
  <c r="BH1413"/>
  <c r="BG1413"/>
  <c r="BE1413"/>
  <c r="T1413"/>
  <c r="R1413"/>
  <c r="P1413"/>
  <c r="BI1409"/>
  <c r="BH1409"/>
  <c r="BG1409"/>
  <c r="BE1409"/>
  <c r="T1409"/>
  <c r="R1409"/>
  <c r="P1409"/>
  <c r="BI1406"/>
  <c r="BH1406"/>
  <c r="BG1406"/>
  <c r="BE1406"/>
  <c r="T1406"/>
  <c r="R1406"/>
  <c r="P1406"/>
  <c r="BI1402"/>
  <c r="BH1402"/>
  <c r="BG1402"/>
  <c r="BE1402"/>
  <c r="T1402"/>
  <c r="R1402"/>
  <c r="P1402"/>
  <c r="BI1397"/>
  <c r="BH1397"/>
  <c r="BG1397"/>
  <c r="BE1397"/>
  <c r="T1397"/>
  <c r="R1397"/>
  <c r="P1397"/>
  <c r="BI1392"/>
  <c r="BH1392"/>
  <c r="BG1392"/>
  <c r="BE1392"/>
  <c r="T1392"/>
  <c r="R1392"/>
  <c r="P1392"/>
  <c r="BI1383"/>
  <c r="BH1383"/>
  <c r="BG1383"/>
  <c r="BE1383"/>
  <c r="T1383"/>
  <c r="R1383"/>
  <c r="P1383"/>
  <c r="BI1372"/>
  <c r="BH1372"/>
  <c r="BG1372"/>
  <c r="BE1372"/>
  <c r="T1372"/>
  <c r="R1372"/>
  <c r="P1372"/>
  <c r="BI1364"/>
  <c r="BH1364"/>
  <c r="BG1364"/>
  <c r="BE1364"/>
  <c r="T1364"/>
  <c r="R1364"/>
  <c r="P1364"/>
  <c r="BI1357"/>
  <c r="BH1357"/>
  <c r="BG1357"/>
  <c r="BE1357"/>
  <c r="T1357"/>
  <c r="R1357"/>
  <c r="P1357"/>
  <c r="BI1352"/>
  <c r="BH1352"/>
  <c r="BG1352"/>
  <c r="BE1352"/>
  <c r="T1352"/>
  <c r="R1352"/>
  <c r="P1352"/>
  <c r="BI1348"/>
  <c r="BH1348"/>
  <c r="BG1348"/>
  <c r="BE1348"/>
  <c r="T1348"/>
  <c r="R1348"/>
  <c r="P1348"/>
  <c r="BI1339"/>
  <c r="BH1339"/>
  <c r="BG1339"/>
  <c r="BE1339"/>
  <c r="T1339"/>
  <c r="R1339"/>
  <c r="P1339"/>
  <c r="BI1330"/>
  <c r="BH1330"/>
  <c r="BG1330"/>
  <c r="BE1330"/>
  <c r="T1330"/>
  <c r="R1330"/>
  <c r="P1330"/>
  <c r="BI1328"/>
  <c r="BH1328"/>
  <c r="BG1328"/>
  <c r="BE1328"/>
  <c r="T1328"/>
  <c r="R1328"/>
  <c r="P1328"/>
  <c r="BI1326"/>
  <c r="BH1326"/>
  <c r="BG1326"/>
  <c r="BE1326"/>
  <c r="T1326"/>
  <c r="R1326"/>
  <c r="P1326"/>
  <c r="BI1317"/>
  <c r="BH1317"/>
  <c r="BG1317"/>
  <c r="BE1317"/>
  <c r="T1317"/>
  <c r="R1317"/>
  <c r="P1317"/>
  <c r="BI1313"/>
  <c r="BH1313"/>
  <c r="BG1313"/>
  <c r="BE1313"/>
  <c r="T1313"/>
  <c r="R1313"/>
  <c r="P1313"/>
  <c r="BI1304"/>
  <c r="BH1304"/>
  <c r="BG1304"/>
  <c r="BE1304"/>
  <c r="T1304"/>
  <c r="R1304"/>
  <c r="P1304"/>
  <c r="BI1299"/>
  <c r="BH1299"/>
  <c r="BG1299"/>
  <c r="BE1299"/>
  <c r="T1299"/>
  <c r="T1298"/>
  <c r="R1299"/>
  <c r="R1298"/>
  <c r="P1299"/>
  <c r="P1298"/>
  <c r="BI1294"/>
  <c r="BH1294"/>
  <c r="BG1294"/>
  <c r="BE1294"/>
  <c r="T1294"/>
  <c r="R1294"/>
  <c r="P1294"/>
  <c r="BI1289"/>
  <c r="BH1289"/>
  <c r="BG1289"/>
  <c r="BE1289"/>
  <c r="T1289"/>
  <c r="R1289"/>
  <c r="P1289"/>
  <c r="BI1284"/>
  <c r="BH1284"/>
  <c r="BG1284"/>
  <c r="BE1284"/>
  <c r="T1284"/>
  <c r="R1284"/>
  <c r="P1284"/>
  <c r="BI1277"/>
  <c r="BH1277"/>
  <c r="BG1277"/>
  <c r="BE1277"/>
  <c r="T1277"/>
  <c r="R1277"/>
  <c r="P1277"/>
  <c r="BI1272"/>
  <c r="BH1272"/>
  <c r="BG1272"/>
  <c r="BE1272"/>
  <c r="T1272"/>
  <c r="R1272"/>
  <c r="P1272"/>
  <c r="BI1267"/>
  <c r="BH1267"/>
  <c r="BG1267"/>
  <c r="BE1267"/>
  <c r="T1267"/>
  <c r="R1267"/>
  <c r="P1267"/>
  <c r="BI1260"/>
  <c r="BH1260"/>
  <c r="BG1260"/>
  <c r="BE1260"/>
  <c r="T1260"/>
  <c r="R1260"/>
  <c r="P1260"/>
  <c r="BI1257"/>
  <c r="BH1257"/>
  <c r="BG1257"/>
  <c r="BE1257"/>
  <c r="T1257"/>
  <c r="R1257"/>
  <c r="P1257"/>
  <c r="BI1251"/>
  <c r="BH1251"/>
  <c r="BG1251"/>
  <c r="BE1251"/>
  <c r="T1251"/>
  <c r="R1251"/>
  <c r="P1251"/>
  <c r="BI1244"/>
  <c r="BH1244"/>
  <c r="BG1244"/>
  <c r="BE1244"/>
  <c r="T1244"/>
  <c r="R1244"/>
  <c r="P1244"/>
  <c r="BI1238"/>
  <c r="BH1238"/>
  <c r="BG1238"/>
  <c r="BE1238"/>
  <c r="T1238"/>
  <c r="R1238"/>
  <c r="P1238"/>
  <c r="BI1218"/>
  <c r="BH1218"/>
  <c r="BG1218"/>
  <c r="BE1218"/>
  <c r="T1218"/>
  <c r="R1218"/>
  <c r="P1218"/>
  <c r="BI1201"/>
  <c r="BH1201"/>
  <c r="BG1201"/>
  <c r="BE1201"/>
  <c r="T1201"/>
  <c r="R1201"/>
  <c r="P1201"/>
  <c r="BI1195"/>
  <c r="BH1195"/>
  <c r="BG1195"/>
  <c r="BE1195"/>
  <c r="T1195"/>
  <c r="R1195"/>
  <c r="P1195"/>
  <c r="BI1187"/>
  <c r="BH1187"/>
  <c r="BG1187"/>
  <c r="BE1187"/>
  <c r="T1187"/>
  <c r="R1187"/>
  <c r="P1187"/>
  <c r="BI1181"/>
  <c r="BH1181"/>
  <c r="BG1181"/>
  <c r="BE1181"/>
  <c r="T1181"/>
  <c r="R1181"/>
  <c r="P1181"/>
  <c r="BI1174"/>
  <c r="BH1174"/>
  <c r="BG1174"/>
  <c r="BE1174"/>
  <c r="T1174"/>
  <c r="R1174"/>
  <c r="P1174"/>
  <c r="BI1166"/>
  <c r="BH1166"/>
  <c r="BG1166"/>
  <c r="BE1166"/>
  <c r="T1166"/>
  <c r="R1166"/>
  <c r="P1166"/>
  <c r="BI1160"/>
  <c r="BH1160"/>
  <c r="BG1160"/>
  <c r="BE1160"/>
  <c r="T1160"/>
  <c r="R1160"/>
  <c r="P1160"/>
  <c r="BI1154"/>
  <c r="BH1154"/>
  <c r="BG1154"/>
  <c r="BE1154"/>
  <c r="T1154"/>
  <c r="R1154"/>
  <c r="P1154"/>
  <c r="BI1142"/>
  <c r="BH1142"/>
  <c r="BG1142"/>
  <c r="BE1142"/>
  <c r="T1142"/>
  <c r="T1141"/>
  <c r="R1142"/>
  <c r="R1141"/>
  <c r="P1142"/>
  <c r="P1141"/>
  <c r="BI1134"/>
  <c r="BH1134"/>
  <c r="BG1134"/>
  <c r="BE1134"/>
  <c r="T1134"/>
  <c r="R1134"/>
  <c r="P1134"/>
  <c r="BI1123"/>
  <c r="BH1123"/>
  <c r="BG1123"/>
  <c r="BE1123"/>
  <c r="T1123"/>
  <c r="R1123"/>
  <c r="P1123"/>
  <c r="BI1120"/>
  <c r="BH1120"/>
  <c r="BG1120"/>
  <c r="BE1120"/>
  <c r="T1120"/>
  <c r="R1120"/>
  <c r="P1120"/>
  <c r="BI1117"/>
  <c r="BH1117"/>
  <c r="BG1117"/>
  <c r="BE1117"/>
  <c r="T1117"/>
  <c r="R1117"/>
  <c r="P1117"/>
  <c r="BI1112"/>
  <c r="BH1112"/>
  <c r="BG1112"/>
  <c r="BE1112"/>
  <c r="T1112"/>
  <c r="R1112"/>
  <c r="P1112"/>
  <c r="BI1106"/>
  <c r="BH1106"/>
  <c r="BG1106"/>
  <c r="BE1106"/>
  <c r="T1106"/>
  <c r="R1106"/>
  <c r="P1106"/>
  <c r="J70"/>
  <c r="BI1101"/>
  <c r="BH1101"/>
  <c r="BG1101"/>
  <c r="BE1101"/>
  <c r="T1101"/>
  <c r="R1101"/>
  <c r="P1101"/>
  <c r="BI1095"/>
  <c r="BH1095"/>
  <c r="BG1095"/>
  <c r="BE1095"/>
  <c r="T1095"/>
  <c r="R1095"/>
  <c r="P1095"/>
  <c r="BI1083"/>
  <c r="BH1083"/>
  <c r="BG1083"/>
  <c r="BE1083"/>
  <c r="T1083"/>
  <c r="R1083"/>
  <c r="P1083"/>
  <c r="BI1076"/>
  <c r="BH1076"/>
  <c r="BG1076"/>
  <c r="BE1076"/>
  <c r="T1076"/>
  <c r="R1076"/>
  <c r="P1076"/>
  <c r="BI1069"/>
  <c r="BH1069"/>
  <c r="BG1069"/>
  <c r="BE1069"/>
  <c r="T1069"/>
  <c r="R1069"/>
  <c r="P1069"/>
  <c r="BI1016"/>
  <c r="BH1016"/>
  <c r="BG1016"/>
  <c r="BE1016"/>
  <c r="T1016"/>
  <c r="R1016"/>
  <c r="P1016"/>
  <c r="BI1006"/>
  <c r="BH1006"/>
  <c r="BG1006"/>
  <c r="BE1006"/>
  <c r="T1006"/>
  <c r="R1006"/>
  <c r="P1006"/>
  <c r="BI958"/>
  <c r="BH958"/>
  <c r="BG958"/>
  <c r="BE958"/>
  <c r="T958"/>
  <c r="R958"/>
  <c r="P958"/>
  <c r="BI954"/>
  <c r="BH954"/>
  <c r="BG954"/>
  <c r="BE954"/>
  <c r="T954"/>
  <c r="R954"/>
  <c r="P954"/>
  <c r="BI939"/>
  <c r="BH939"/>
  <c r="BG939"/>
  <c r="BE939"/>
  <c r="T939"/>
  <c r="R939"/>
  <c r="P939"/>
  <c r="BI937"/>
  <c r="BH937"/>
  <c r="BG937"/>
  <c r="BE937"/>
  <c r="T937"/>
  <c r="R937"/>
  <c r="P937"/>
  <c r="BI935"/>
  <c r="BH935"/>
  <c r="BG935"/>
  <c r="BE935"/>
  <c r="T935"/>
  <c r="R935"/>
  <c r="P935"/>
  <c r="BI933"/>
  <c r="BH933"/>
  <c r="BG933"/>
  <c r="BE933"/>
  <c r="T933"/>
  <c r="R933"/>
  <c r="P933"/>
  <c r="BI902"/>
  <c r="BH902"/>
  <c r="BG902"/>
  <c r="BE902"/>
  <c r="T902"/>
  <c r="R902"/>
  <c r="P902"/>
  <c r="BI898"/>
  <c r="BH898"/>
  <c r="BG898"/>
  <c r="BE898"/>
  <c r="T898"/>
  <c r="R898"/>
  <c r="P898"/>
  <c r="BI893"/>
  <c r="BH893"/>
  <c r="BG893"/>
  <c r="BE893"/>
  <c r="T893"/>
  <c r="R893"/>
  <c r="P893"/>
  <c r="BI889"/>
  <c r="BH889"/>
  <c r="BG889"/>
  <c r="BE889"/>
  <c r="T889"/>
  <c r="R889"/>
  <c r="P889"/>
  <c r="BI837"/>
  <c r="BH837"/>
  <c r="BG837"/>
  <c r="BE837"/>
  <c r="T837"/>
  <c r="R837"/>
  <c r="P837"/>
  <c r="BI833"/>
  <c r="BH833"/>
  <c r="BG833"/>
  <c r="BE833"/>
  <c r="T833"/>
  <c r="R833"/>
  <c r="P833"/>
  <c r="BI826"/>
  <c r="BH826"/>
  <c r="BG826"/>
  <c r="BE826"/>
  <c r="T826"/>
  <c r="R826"/>
  <c r="P826"/>
  <c r="BI822"/>
  <c r="BH822"/>
  <c r="BG822"/>
  <c r="BE822"/>
  <c r="T822"/>
  <c r="R822"/>
  <c r="P822"/>
  <c r="BI804"/>
  <c r="BH804"/>
  <c r="BG804"/>
  <c r="BE804"/>
  <c r="T804"/>
  <c r="R804"/>
  <c r="P804"/>
  <c r="BI802"/>
  <c r="BH802"/>
  <c r="BG802"/>
  <c r="BE802"/>
  <c r="T802"/>
  <c r="R802"/>
  <c r="P802"/>
  <c r="BI790"/>
  <c r="BH790"/>
  <c r="BG790"/>
  <c r="BE790"/>
  <c r="T790"/>
  <c r="R790"/>
  <c r="P790"/>
  <c r="BI786"/>
  <c r="BH786"/>
  <c r="BG786"/>
  <c r="BE786"/>
  <c r="T786"/>
  <c r="R786"/>
  <c r="P786"/>
  <c r="BI758"/>
  <c r="BH758"/>
  <c r="BG758"/>
  <c r="BE758"/>
  <c r="T758"/>
  <c r="R758"/>
  <c r="P758"/>
  <c r="BI755"/>
  <c r="BH755"/>
  <c r="BG755"/>
  <c r="BE755"/>
  <c r="T755"/>
  <c r="R755"/>
  <c r="P755"/>
  <c r="BI744"/>
  <c r="BH744"/>
  <c r="BG744"/>
  <c r="BE744"/>
  <c r="T744"/>
  <c r="R744"/>
  <c r="P744"/>
  <c r="BI740"/>
  <c r="BH740"/>
  <c r="BG740"/>
  <c r="BE740"/>
  <c r="T740"/>
  <c r="R740"/>
  <c r="P740"/>
  <c r="BI729"/>
  <c r="BH729"/>
  <c r="BG729"/>
  <c r="BE729"/>
  <c r="T729"/>
  <c r="R729"/>
  <c r="P729"/>
  <c r="BI692"/>
  <c r="BH692"/>
  <c r="BG692"/>
  <c r="BE692"/>
  <c r="T692"/>
  <c r="R692"/>
  <c r="P692"/>
  <c r="BI689"/>
  <c r="BH689"/>
  <c r="BG689"/>
  <c r="BE689"/>
  <c r="T689"/>
  <c r="R689"/>
  <c r="P689"/>
  <c r="BI682"/>
  <c r="BH682"/>
  <c r="BG682"/>
  <c r="BE682"/>
  <c r="T682"/>
  <c r="R682"/>
  <c r="P682"/>
  <c r="BI678"/>
  <c r="BH678"/>
  <c r="BG678"/>
  <c r="BE678"/>
  <c r="T678"/>
  <c r="R678"/>
  <c r="P678"/>
  <c r="BI671"/>
  <c r="BH671"/>
  <c r="BG671"/>
  <c r="BE671"/>
  <c r="T671"/>
  <c r="R671"/>
  <c r="P671"/>
  <c r="BI664"/>
  <c r="BH664"/>
  <c r="BG664"/>
  <c r="BE664"/>
  <c r="T664"/>
  <c r="R664"/>
  <c r="P664"/>
  <c r="BI605"/>
  <c r="BH605"/>
  <c r="BG605"/>
  <c r="BE605"/>
  <c r="T605"/>
  <c r="R605"/>
  <c r="P605"/>
  <c r="BI561"/>
  <c r="BH561"/>
  <c r="BG561"/>
  <c r="BE561"/>
  <c r="T561"/>
  <c r="R561"/>
  <c r="P561"/>
  <c r="BI512"/>
  <c r="BH512"/>
  <c r="BG512"/>
  <c r="BE512"/>
  <c r="T512"/>
  <c r="R512"/>
  <c r="P512"/>
  <c r="BI462"/>
  <c r="BH462"/>
  <c r="BG462"/>
  <c r="BE462"/>
  <c r="T462"/>
  <c r="R462"/>
  <c r="P462"/>
  <c r="BI447"/>
  <c r="BH447"/>
  <c r="BG447"/>
  <c r="BE447"/>
  <c r="T447"/>
  <c r="R447"/>
  <c r="P447"/>
  <c r="BI404"/>
  <c r="BH404"/>
  <c r="BG404"/>
  <c r="BE404"/>
  <c r="T404"/>
  <c r="R404"/>
  <c r="P404"/>
  <c r="J65"/>
  <c r="BI389"/>
  <c r="BH389"/>
  <c r="BG389"/>
  <c r="BE389"/>
  <c r="T389"/>
  <c r="R389"/>
  <c r="P389"/>
  <c r="BI376"/>
  <c r="BH376"/>
  <c r="BG376"/>
  <c r="BE376"/>
  <c r="T376"/>
  <c r="R376"/>
  <c r="P376"/>
  <c r="BI363"/>
  <c r="BH363"/>
  <c r="BG363"/>
  <c r="BE363"/>
  <c r="T363"/>
  <c r="R363"/>
  <c r="P363"/>
  <c r="BI357"/>
  <c r="BH357"/>
  <c r="BG357"/>
  <c r="BE357"/>
  <c r="T357"/>
  <c r="R357"/>
  <c r="P357"/>
  <c r="BI351"/>
  <c r="BH351"/>
  <c r="BG351"/>
  <c r="BE351"/>
  <c r="T351"/>
  <c r="R351"/>
  <c r="P351"/>
  <c r="BI346"/>
  <c r="BH346"/>
  <c r="BG346"/>
  <c r="BE346"/>
  <c r="T346"/>
  <c r="R346"/>
  <c r="P346"/>
  <c r="BI340"/>
  <c r="BH340"/>
  <c r="BG340"/>
  <c r="BE340"/>
  <c r="T340"/>
  <c r="R340"/>
  <c r="P340"/>
  <c r="BI337"/>
  <c r="BH337"/>
  <c r="BG337"/>
  <c r="BE337"/>
  <c r="T337"/>
  <c r="R337"/>
  <c r="P337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0"/>
  <c r="BH320"/>
  <c r="BG320"/>
  <c r="BE320"/>
  <c r="T320"/>
  <c r="R320"/>
  <c r="P320"/>
  <c r="BI309"/>
  <c r="BH309"/>
  <c r="BG309"/>
  <c r="BE309"/>
  <c r="T309"/>
  <c r="R309"/>
  <c r="P309"/>
  <c r="BI303"/>
  <c r="BH303"/>
  <c r="BG303"/>
  <c r="BE303"/>
  <c r="T303"/>
  <c r="R303"/>
  <c r="P303"/>
  <c r="BI297"/>
  <c r="BH297"/>
  <c r="BG297"/>
  <c r="BE297"/>
  <c r="T297"/>
  <c r="R297"/>
  <c r="P297"/>
  <c r="BI283"/>
  <c r="BH283"/>
  <c r="BG283"/>
  <c r="BE283"/>
  <c r="T283"/>
  <c r="R283"/>
  <c r="P283"/>
  <c r="BI279"/>
  <c r="BH279"/>
  <c r="BG279"/>
  <c r="BE279"/>
  <c r="T279"/>
  <c r="R279"/>
  <c r="P279"/>
  <c r="BI272"/>
  <c r="BH272"/>
  <c r="BG272"/>
  <c r="BE272"/>
  <c r="T272"/>
  <c r="R272"/>
  <c r="P272"/>
  <c r="BI265"/>
  <c r="BH265"/>
  <c r="BG265"/>
  <c r="BE265"/>
  <c r="T265"/>
  <c r="R265"/>
  <c r="P265"/>
  <c r="BI259"/>
  <c r="BH259"/>
  <c r="BG259"/>
  <c r="BE259"/>
  <c r="T259"/>
  <c r="R259"/>
  <c r="P259"/>
  <c r="BI255"/>
  <c r="BH255"/>
  <c r="BG255"/>
  <c r="BE255"/>
  <c r="T255"/>
  <c r="R255"/>
  <c r="P255"/>
  <c r="BI249"/>
  <c r="BH249"/>
  <c r="BG249"/>
  <c r="BE249"/>
  <c r="T249"/>
  <c r="R249"/>
  <c r="P249"/>
  <c r="BI245"/>
  <c r="BH245"/>
  <c r="BG245"/>
  <c r="BE245"/>
  <c r="T245"/>
  <c r="R245"/>
  <c r="P245"/>
  <c r="BI239"/>
  <c r="BH239"/>
  <c r="BG239"/>
  <c r="BE239"/>
  <c r="T239"/>
  <c r="R239"/>
  <c r="P239"/>
  <c r="BI237"/>
  <c r="BH237"/>
  <c r="BG237"/>
  <c r="BE237"/>
  <c r="T237"/>
  <c r="R237"/>
  <c r="P237"/>
  <c r="BI231"/>
  <c r="BH231"/>
  <c r="BG231"/>
  <c r="BE231"/>
  <c r="T231"/>
  <c r="R231"/>
  <c r="P231"/>
  <c r="BI227"/>
  <c r="BH227"/>
  <c r="BG227"/>
  <c r="BE227"/>
  <c r="T227"/>
  <c r="R227"/>
  <c r="P227"/>
  <c r="BI215"/>
  <c r="BH215"/>
  <c r="BG215"/>
  <c r="BE215"/>
  <c r="T215"/>
  <c r="R215"/>
  <c r="P215"/>
  <c r="BI210"/>
  <c r="BH210"/>
  <c r="BG210"/>
  <c r="BE210"/>
  <c r="T210"/>
  <c r="R210"/>
  <c r="P210"/>
  <c r="BI205"/>
  <c r="BH205"/>
  <c r="BG205"/>
  <c r="BE205"/>
  <c r="T205"/>
  <c r="R205"/>
  <c r="P205"/>
  <c r="BI202"/>
  <c r="BH202"/>
  <c r="BG202"/>
  <c r="BE202"/>
  <c r="T202"/>
  <c r="R202"/>
  <c r="P202"/>
  <c r="BI195"/>
  <c r="BH195"/>
  <c r="BG195"/>
  <c r="BE195"/>
  <c r="T195"/>
  <c r="R195"/>
  <c r="P195"/>
  <c r="BI188"/>
  <c r="BH188"/>
  <c r="BG188"/>
  <c r="BE188"/>
  <c r="T188"/>
  <c r="R188"/>
  <c r="P188"/>
  <c r="BI177"/>
  <c r="BH177"/>
  <c r="BG177"/>
  <c r="BE177"/>
  <c r="T177"/>
  <c r="R177"/>
  <c r="P177"/>
  <c r="BI166"/>
  <c r="BH166"/>
  <c r="BG166"/>
  <c r="BE166"/>
  <c r="T166"/>
  <c r="R166"/>
  <c r="P166"/>
  <c r="BI160"/>
  <c r="BH160"/>
  <c r="BG160"/>
  <c r="BE160"/>
  <c r="T160"/>
  <c r="R160"/>
  <c r="P160"/>
  <c r="BI154"/>
  <c r="BH154"/>
  <c r="BG154"/>
  <c r="BE154"/>
  <c r="T154"/>
  <c r="R154"/>
  <c r="P154"/>
  <c r="BI148"/>
  <c r="BH148"/>
  <c r="BG148"/>
  <c r="BE148"/>
  <c r="T148"/>
  <c r="R148"/>
  <c r="P148"/>
  <c r="BI134"/>
  <c r="BH134"/>
  <c r="BG134"/>
  <c r="BE134"/>
  <c r="T134"/>
  <c r="R134"/>
  <c r="P134"/>
  <c r="BI129"/>
  <c r="BH129"/>
  <c r="BG129"/>
  <c r="BE129"/>
  <c r="T129"/>
  <c r="R129"/>
  <c r="P129"/>
  <c r="BI118"/>
  <c r="BH118"/>
  <c r="BG118"/>
  <c r="BE118"/>
  <c r="T118"/>
  <c r="R118"/>
  <c r="P118"/>
  <c r="BI113"/>
  <c r="BH113"/>
  <c r="BG113"/>
  <c r="BE113"/>
  <c r="T113"/>
  <c r="R113"/>
  <c r="P113"/>
  <c r="J107"/>
  <c r="J106"/>
  <c r="F106"/>
  <c r="F104"/>
  <c r="E102"/>
  <c r="J55"/>
  <c r="J54"/>
  <c r="F54"/>
  <c r="F52"/>
  <c r="E50"/>
  <c r="J18"/>
  <c r="E18"/>
  <c r="F55"/>
  <c r="J17"/>
  <c r="J12"/>
  <c r="J52"/>
  <c r="E7"/>
  <c r="E100"/>
  <c i="3" r="J37"/>
  <c r="J36"/>
  <c i="1" r="AY56"/>
  <c i="3" r="J35"/>
  <c i="1" r="AX56"/>
  <c i="3"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2" r="J37"/>
  <c r="J36"/>
  <c i="1" r="AY55"/>
  <c i="2" r="J35"/>
  <c i="1" r="AX55"/>
  <c i="2"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1" r="L50"/>
  <c r="AM50"/>
  <c r="AM49"/>
  <c r="L49"/>
  <c r="AM47"/>
  <c r="L47"/>
  <c r="L45"/>
  <c r="L44"/>
  <c i="2" r="BK140"/>
  <c i="3" r="BK152"/>
  <c r="BK188"/>
  <c i="4" r="BK1372"/>
  <c r="BK2224"/>
  <c r="J682"/>
  <c r="J1277"/>
  <c r="J2418"/>
  <c r="BK1187"/>
  <c r="BK1599"/>
  <c r="BK177"/>
  <c r="BK1251"/>
  <c r="J2615"/>
  <c r="BK755"/>
  <c i="5" r="J231"/>
  <c r="J127"/>
  <c i="6" r="J145"/>
  <c r="J91"/>
  <c i="7" r="J168"/>
  <c r="J93"/>
  <c r="BK277"/>
  <c i="8" r="J110"/>
  <c i="9" r="J191"/>
  <c i="2" r="J128"/>
  <c i="3" r="J101"/>
  <c r="J205"/>
  <c i="4" r="J2230"/>
  <c r="J205"/>
  <c r="BK939"/>
  <c r="J1181"/>
  <c r="J2364"/>
  <c r="J1238"/>
  <c r="J1635"/>
  <c r="J357"/>
  <c r="J1383"/>
  <c r="J1544"/>
  <c r="BK2597"/>
  <c r="BK786"/>
  <c i="5" r="BK175"/>
  <c r="J189"/>
  <c i="6" r="J181"/>
  <c i="7" r="J252"/>
  <c r="BK95"/>
  <c r="J91"/>
  <c r="BK214"/>
  <c i="8" r="BK95"/>
  <c i="10" r="J95"/>
  <c i="2" r="J100"/>
  <c i="3" r="BK131"/>
  <c r="J163"/>
  <c i="4" r="J1798"/>
  <c r="J1423"/>
  <c r="J1580"/>
  <c i="5" r="BK328"/>
  <c r="BK95"/>
  <c i="6" r="BK147"/>
  <c i="7" r="BK111"/>
  <c r="J275"/>
  <c i="8" r="BK136"/>
  <c i="9" r="J132"/>
  <c i="10" r="J89"/>
  <c i="2" r="BK104"/>
  <c i="3" r="J198"/>
  <c i="4" r="BK2112"/>
  <c r="BK822"/>
  <c r="BK239"/>
  <c r="BK1810"/>
  <c r="J2209"/>
  <c r="J837"/>
  <c r="J1357"/>
  <c r="J1267"/>
  <c r="BK1982"/>
  <c i="5" r="J376"/>
  <c r="J209"/>
  <c i="6" r="J174"/>
  <c i="7" r="BK275"/>
  <c r="BK218"/>
  <c r="J135"/>
  <c r="BK101"/>
  <c r="BK118"/>
  <c i="9" r="BK97"/>
  <c i="10" r="BK107"/>
  <c i="3" r="J103"/>
  <c i="4" r="BK1761"/>
  <c r="BK2418"/>
  <c r="J1647"/>
  <c r="J1457"/>
  <c r="BK1154"/>
  <c r="BK1776"/>
  <c r="BK2364"/>
  <c r="BK2541"/>
  <c r="J297"/>
  <c r="J1195"/>
  <c i="5" r="J225"/>
  <c r="BK337"/>
  <c r="J92"/>
  <c i="6" r="J159"/>
  <c i="7" r="BK340"/>
  <c r="J118"/>
  <c r="J267"/>
  <c r="BK307"/>
  <c i="8" r="J108"/>
  <c i="9" r="BK102"/>
  <c i="2" r="J116"/>
  <c i="3" r="BK208"/>
  <c r="BK89"/>
  <c i="4" r="BK1294"/>
  <c r="BK1911"/>
  <c r="J1095"/>
  <c r="J1117"/>
  <c r="BK2423"/>
  <c r="J188"/>
  <c r="J255"/>
  <c r="BK2577"/>
  <c r="BK1352"/>
  <c r="BK2535"/>
  <c r="BK447"/>
  <c i="5" r="BK310"/>
  <c r="J252"/>
  <c i="6" r="J156"/>
  <c i="7" r="BK195"/>
  <c r="J288"/>
  <c r="BK123"/>
  <c r="BK310"/>
  <c r="J175"/>
  <c i="9" r="BK177"/>
  <c i="10" r="J132"/>
  <c i="2" r="J125"/>
  <c i="3" r="BK101"/>
  <c r="BK183"/>
  <c i="4" r="J1535"/>
  <c r="J2047"/>
  <c r="BK297"/>
  <c r="BK320"/>
  <c r="BK1838"/>
  <c r="BK678"/>
  <c r="BK758"/>
  <c r="J1475"/>
  <c r="J2295"/>
  <c r="J2628"/>
  <c r="BK1083"/>
  <c i="5" r="J364"/>
  <c r="J264"/>
  <c r="J175"/>
  <c i="6" r="J143"/>
  <c i="7" r="J165"/>
  <c r="J185"/>
  <c r="J183"/>
  <c i="8" r="J142"/>
  <c i="9" r="J110"/>
  <c i="2" r="J133"/>
  <c i="3" r="J108"/>
  <c r="J193"/>
  <c i="4" r="BK2265"/>
  <c r="BK1095"/>
  <c r="BK1622"/>
  <c r="BK2315"/>
  <c r="BK2556"/>
  <c r="BK1299"/>
  <c r="BK1490"/>
  <c r="J2112"/>
  <c r="BK1897"/>
  <c r="BK118"/>
  <c r="J1112"/>
  <c i="5" r="J166"/>
  <c r="BK372"/>
  <c i="6" r="J162"/>
  <c i="7" r="J242"/>
  <c r="BK190"/>
  <c r="BK270"/>
  <c i="8" r="J146"/>
  <c i="9" r="J115"/>
  <c i="10" r="BK124"/>
  <c i="3" r="J170"/>
  <c r="BK185"/>
  <c r="J160"/>
  <c i="4" r="J1174"/>
  <c r="BK1698"/>
  <c r="J740"/>
  <c r="J2022"/>
  <c r="BK215"/>
  <c r="BK2369"/>
  <c r="J755"/>
  <c r="BK1567"/>
  <c i="5" r="J287"/>
  <c r="J298"/>
  <c r="BK179"/>
  <c i="6" r="BK122"/>
  <c i="7" r="J346"/>
  <c r="BK229"/>
  <c r="J106"/>
  <c i="8" r="J122"/>
  <c i="9" r="J120"/>
  <c i="2" r="BK92"/>
  <c i="3" r="J138"/>
  <c r="BK146"/>
  <c r="BK98"/>
  <c i="4" r="J1552"/>
  <c r="J2192"/>
  <c r="J2309"/>
  <c r="J2561"/>
  <c r="BK1629"/>
  <c r="J1890"/>
  <c r="BK2251"/>
  <c r="J958"/>
  <c r="J1299"/>
  <c r="J1555"/>
  <c i="5" r="BK258"/>
  <c r="J367"/>
  <c r="BK281"/>
  <c i="6" r="J122"/>
  <c r="BK115"/>
  <c i="7" r="BK89"/>
  <c r="J214"/>
  <c r="BK160"/>
  <c r="J277"/>
  <c i="8" r="BK90"/>
  <c i="9" r="J223"/>
  <c i="2" r="J143"/>
  <c i="3" r="BK168"/>
  <c r="J91"/>
  <c r="BK106"/>
  <c i="4" r="J265"/>
  <c r="J2323"/>
  <c r="J1903"/>
  <c r="BK1643"/>
  <c r="J1201"/>
  <c r="BK245"/>
  <c r="J1832"/>
  <c r="BK1357"/>
  <c r="BK357"/>
  <c r="BK188"/>
  <c r="BK2425"/>
  <c r="BK2246"/>
  <c r="BK1580"/>
  <c r="J1272"/>
  <c r="BK134"/>
  <c r="BK1944"/>
  <c r="J1590"/>
  <c r="BK1101"/>
  <c r="BK671"/>
  <c r="BK2292"/>
  <c r="J1595"/>
  <c r="J786"/>
  <c r="BK2000"/>
  <c r="BK1260"/>
  <c r="BK2628"/>
  <c r="J1431"/>
  <c i="5" r="BK231"/>
  <c r="BK316"/>
  <c r="BK119"/>
  <c i="6" r="BK186"/>
  <c r="BK190"/>
  <c i="7" r="BK334"/>
  <c r="J205"/>
  <c r="BK298"/>
  <c r="J325"/>
  <c i="8" r="J97"/>
  <c i="9" r="BK201"/>
  <c i="2" r="J130"/>
  <c i="3" r="J121"/>
  <c r="BK85"/>
  <c r="J190"/>
  <c i="4" r="BK1555"/>
  <c r="J2352"/>
  <c r="BK376"/>
  <c r="J1970"/>
  <c r="J1397"/>
  <c r="BK1610"/>
  <c r="J2162"/>
  <c r="J1154"/>
  <c r="BK1966"/>
  <c r="BK195"/>
  <c r="BK1654"/>
  <c r="J833"/>
  <c i="5" r="BK152"/>
  <c r="J115"/>
  <c r="BK243"/>
  <c i="6" r="BK112"/>
  <c i="7" r="J234"/>
  <c r="J304"/>
  <c r="BK193"/>
  <c r="BK140"/>
  <c r="J200"/>
  <c r="J220"/>
  <c i="9" r="BK223"/>
  <c r="BK186"/>
  <c i="2" r="BK102"/>
  <c i="4" r="J2292"/>
  <c r="BK148"/>
  <c r="J363"/>
  <c r="BK1519"/>
  <c r="BK1970"/>
  <c r="BK337"/>
  <c r="BK2270"/>
  <c r="J2586"/>
  <c r="J279"/>
  <c i="5" r="J204"/>
  <c r="J135"/>
  <c i="6" r="BK101"/>
  <c i="7" r="J337"/>
  <c r="J218"/>
  <c r="J99"/>
  <c i="8" r="J101"/>
  <c i="2" r="BK113"/>
  <c i="3" r="BK113"/>
  <c r="BK136"/>
  <c i="4" r="BK1423"/>
  <c r="BK2262"/>
  <c r="BK1244"/>
  <c r="J1406"/>
  <c r="J2327"/>
  <c r="BK804"/>
  <c r="J939"/>
  <c r="BK1788"/>
  <c r="BK1452"/>
  <c r="J1674"/>
  <c i="5" r="BK380"/>
  <c r="BK376"/>
  <c r="J214"/>
  <c i="7" r="J350"/>
  <c r="J111"/>
  <c r="BK250"/>
  <c r="BK337"/>
  <c i="8" r="BK101"/>
  <c i="9" r="BK110"/>
  <c i="10" r="J107"/>
  <c i="2" r="J137"/>
  <c i="3" r="BK155"/>
  <c r="BK103"/>
  <c i="4" r="BK1822"/>
  <c r="BK2459"/>
  <c r="J561"/>
  <c r="BK210"/>
  <c r="J1339"/>
  <c r="BK935"/>
  <c r="J1610"/>
  <c r="BK1674"/>
  <c r="J1722"/>
  <c i="5" r="J234"/>
  <c r="J328"/>
  <c r="BK209"/>
  <c i="6" r="BK91"/>
  <c i="7" r="J310"/>
  <c i="8" r="J112"/>
  <c i="9" r="BK182"/>
  <c i="10" r="BK132"/>
  <c i="2" r="J95"/>
  <c i="3" r="J200"/>
  <c i="4" r="BK1526"/>
  <c r="J1982"/>
  <c r="BK113"/>
  <c r="J2435"/>
  <c r="BK1117"/>
  <c r="J389"/>
  <c r="BK1827"/>
  <c r="BK2192"/>
  <c r="J2383"/>
  <c i="5" r="J337"/>
  <c r="BK223"/>
  <c i="6" r="BK134"/>
  <c i="7" r="J160"/>
  <c i="2" r="BK147"/>
  <c i="3" r="BK128"/>
  <c r="J168"/>
  <c i="4" r="BK1590"/>
  <c r="J1966"/>
  <c r="BK2374"/>
  <c r="J2478"/>
  <c r="BK729"/>
  <c r="J1372"/>
  <c r="BK1006"/>
  <c r="J2511"/>
  <c i="5" r="J334"/>
  <c r="J310"/>
  <c r="BK278"/>
  <c i="6" r="BK118"/>
  <c i="7" r="BK220"/>
  <c r="BK304"/>
  <c r="J95"/>
  <c i="8" r="J115"/>
  <c i="9" r="J92"/>
  <c i="2" r="J118"/>
  <c i="3" r="J106"/>
  <c i="4" r="J2332"/>
  <c r="BK2449"/>
  <c r="J337"/>
  <c r="J346"/>
  <c r="BK1952"/>
  <c r="J2530"/>
  <c r="BK1238"/>
  <c r="BK1304"/>
  <c r="BK205"/>
  <c r="BK1406"/>
  <c i="5" r="BK304"/>
  <c r="J240"/>
  <c r="BK262"/>
  <c i="6" r="BK150"/>
  <c i="7" r="BK138"/>
  <c r="BK286"/>
  <c r="BK183"/>
  <c i="8" r="BK125"/>
  <c i="9" r="J196"/>
  <c i="2" r="J97"/>
  <c i="3" r="J175"/>
  <c i="4" r="BK2435"/>
  <c r="J1120"/>
  <c r="J1106"/>
  <c r="J893"/>
  <c i="5" r="J275"/>
  <c i="6" r="BK168"/>
  <c i="7" r="J188"/>
  <c r="BK91"/>
  <c r="J138"/>
  <c i="8" r="BK146"/>
  <c i="9" r="BK144"/>
  <c i="3" r="J96"/>
  <c i="4" r="J331"/>
  <c r="BK2431"/>
  <c r="BK1880"/>
  <c r="J1917"/>
  <c r="BK1696"/>
  <c r="BK2581"/>
  <c i="5" r="J255"/>
  <c r="J143"/>
  <c i="6" r="J153"/>
  <c i="7" r="BK114"/>
  <c r="J178"/>
  <c r="BK155"/>
  <c i="8" r="BK117"/>
  <c i="9" r="BK213"/>
  <c i="2" r="BK130"/>
  <c i="3" r="BK138"/>
  <c i="4" r="BK2405"/>
  <c r="J933"/>
  <c r="BK1277"/>
  <c r="BK1313"/>
  <c r="BK255"/>
  <c r="J1575"/>
  <c r="BK1647"/>
  <c r="J1657"/>
  <c r="J148"/>
  <c r="BK689"/>
  <c i="5" r="BK189"/>
  <c r="J249"/>
  <c i="6" r="BK181"/>
  <c i="7" r="BK353"/>
  <c r="BK170"/>
  <c r="BK200"/>
  <c i="8" r="BK120"/>
  <c i="9" r="BK105"/>
  <c i="2" r="BK100"/>
  <c i="3" r="BK116"/>
  <c i="4" r="J2262"/>
  <c r="J259"/>
  <c r="BK1722"/>
  <c r="J1935"/>
  <c r="J2482"/>
  <c r="J1244"/>
  <c r="J462"/>
  <c r="J1326"/>
  <c r="J1603"/>
  <c r="J2637"/>
  <c r="J790"/>
  <c i="5" r="BK252"/>
  <c r="BK158"/>
  <c i="7" r="J328"/>
  <c r="BK293"/>
  <c r="J301"/>
  <c r="BK145"/>
  <c r="J286"/>
  <c i="8" r="BK103"/>
  <c i="9" r="BK140"/>
  <c i="2" r="J147"/>
  <c i="3" r="BK111"/>
  <c r="J210"/>
  <c i="4" r="J2556"/>
  <c r="J1260"/>
  <c r="J1957"/>
  <c r="BK2469"/>
  <c r="J2502"/>
  <c r="J1160"/>
  <c r="J1317"/>
  <c r="BK2028"/>
  <c r="J1101"/>
  <c r="J1304"/>
  <c r="BK1475"/>
  <c i="5" r="BK343"/>
  <c r="BK246"/>
  <c r="J119"/>
  <c i="6" r="BK188"/>
  <c i="7" r="BK245"/>
  <c r="BK252"/>
  <c i="8" r="J99"/>
  <c i="9" r="J205"/>
  <c i="10" r="BK95"/>
  <c i="3" r="J143"/>
  <c r="J118"/>
  <c r="J136"/>
  <c i="4" r="J160"/>
  <c r="BK309"/>
  <c r="BK1479"/>
  <c r="BK2383"/>
  <c r="J2065"/>
  <c r="BK902"/>
  <c r="BK1544"/>
  <c r="J2459"/>
  <c r="BK958"/>
  <c r="J1780"/>
  <c i="5" r="BK298"/>
  <c r="BK287"/>
  <c r="BK135"/>
  <c i="6" r="BK162"/>
  <c i="7" r="J129"/>
  <c r="BK291"/>
  <c i="8" r="J120"/>
  <c i="9" r="J213"/>
  <c i="10" r="J129"/>
  <c i="2" r="BK133"/>
  <c i="3" r="BK149"/>
  <c r="J111"/>
  <c i="4" r="BK327"/>
  <c r="BK1284"/>
  <c r="BK202"/>
  <c r="BK1595"/>
  <c r="BK2209"/>
  <c r="BK1832"/>
  <c r="BK166"/>
  <c r="J309"/>
  <c i="5" r="J258"/>
  <c r="BK115"/>
  <c i="6" r="J137"/>
  <c i="7" r="J109"/>
  <c r="BK129"/>
  <c r="J229"/>
  <c i="8" r="BK97"/>
  <c i="9" r="J144"/>
  <c i="2" r="BK143"/>
  <c i="3" r="BK195"/>
  <c r="BK91"/>
  <c i="4" r="BK1339"/>
  <c r="J1827"/>
  <c r="BK1397"/>
  <c r="J2505"/>
  <c r="BK1766"/>
  <c r="J1987"/>
  <c r="J2456"/>
  <c r="BK2505"/>
  <c r="BK2637"/>
  <c r="J1251"/>
  <c i="5" r="BK163"/>
  <c r="BK225"/>
  <c i="6" r="J115"/>
  <c i="7" r="BK343"/>
  <c r="J307"/>
  <c r="BK135"/>
  <c r="J255"/>
  <c i="9" r="J154"/>
  <c i="10" r="BK114"/>
  <c i="3" r="J219"/>
  <c r="BK210"/>
  <c i="4" r="BK2139"/>
  <c r="J1776"/>
  <c r="BK682"/>
  <c r="BK1903"/>
  <c r="J113"/>
  <c i="5" r="J184"/>
  <c r="BK155"/>
  <c i="6" r="J171"/>
  <c i="7" r="BK350"/>
  <c r="J180"/>
  <c r="BK173"/>
  <c i="8" r="BK92"/>
  <c i="9" r="J220"/>
  <c i="2" r="BK128"/>
  <c r="BK87"/>
  <c i="3" r="J131"/>
  <c r="J183"/>
  <c i="4" r="BK1657"/>
  <c r="BK231"/>
  <c r="J134"/>
  <c r="J1654"/>
  <c r="BK1174"/>
  <c r="BK1505"/>
  <c r="J227"/>
  <c r="BK790"/>
  <c r="BK303"/>
  <c r="BK2502"/>
  <c r="J692"/>
  <c i="5" r="J266"/>
  <c r="J163"/>
  <c i="7" r="J331"/>
  <c r="BK178"/>
  <c r="J198"/>
  <c r="J101"/>
  <c r="BK328"/>
  <c i="8" r="BK139"/>
  <c i="9" r="BK120"/>
  <c i="4" r="J678"/>
  <c r="J1348"/>
  <c r="BK1486"/>
  <c r="BK1402"/>
  <c i="5" r="J262"/>
  <c i="6" r="BK171"/>
  <c i="7" r="J260"/>
  <c r="BK322"/>
  <c r="J163"/>
  <c i="8" r="BK99"/>
  <c i="9" r="J102"/>
  <c i="3" r="BK93"/>
  <c r="BK118"/>
  <c i="4" r="J1166"/>
  <c r="J1515"/>
  <c r="J237"/>
  <c r="J1928"/>
  <c r="BK2323"/>
  <c r="BK1935"/>
  <c r="BK2047"/>
  <c i="5" r="BK264"/>
  <c r="BK199"/>
  <c i="6" r="J88"/>
  <c i="7" r="BK240"/>
  <c r="BK237"/>
  <c r="J126"/>
  <c i="8" r="J92"/>
  <c i="9" r="J135"/>
  <c i="2" r="J111"/>
  <c i="3" r="BK205"/>
  <c r="J141"/>
  <c i="4" r="J1352"/>
  <c r="J1294"/>
  <c r="BK1615"/>
  <c r="J2374"/>
  <c r="BK227"/>
  <c r="BK2256"/>
  <c r="BK2446"/>
  <c r="BK329"/>
  <c r="BK802"/>
  <c i="5" r="J295"/>
  <c r="J284"/>
  <c i="7" r="BK325"/>
  <c r="BK280"/>
  <c r="J270"/>
  <c i="9" r="J168"/>
  <c r="BK92"/>
  <c i="2" r="J104"/>
  <c i="3" r="BK178"/>
  <c i="4" r="BK2358"/>
  <c r="BK1383"/>
  <c r="J1838"/>
  <c r="J1643"/>
  <c r="J2270"/>
  <c r="BK340"/>
  <c r="BK1348"/>
  <c r="J1685"/>
  <c r="BK1468"/>
  <c r="J2581"/>
  <c r="J512"/>
  <c i="5" r="BK370"/>
  <c r="J290"/>
  <c i="6" r="BK177"/>
  <c r="BK88"/>
  <c i="7" r="BK260"/>
  <c r="J334"/>
  <c i="8" r="BK87"/>
  <c i="9" r="J97"/>
  <c i="2" r="J92"/>
  <c i="3" r="BK190"/>
  <c i="4" r="J1880"/>
  <c r="J2405"/>
  <c r="BK1123"/>
  <c r="BK283"/>
  <c r="BK937"/>
  <c r="BK1798"/>
  <c r="BK2012"/>
  <c r="J320"/>
  <c r="J1289"/>
  <c i="5" r="J372"/>
  <c r="J95"/>
  <c i="6" r="J125"/>
  <c i="7" r="J153"/>
  <c r="BK198"/>
  <c r="J155"/>
  <c r="J237"/>
  <c i="8" r="BK149"/>
  <c i="9" r="J186"/>
  <c i="3" r="BK213"/>
  <c r="BK108"/>
  <c i="4" r="BK2482"/>
  <c r="J744"/>
  <c r="J1257"/>
  <c r="BK2282"/>
  <c r="BK346"/>
  <c r="J2012"/>
  <c r="J2085"/>
  <c r="BK1142"/>
  <c r="J2358"/>
  <c r="J1629"/>
  <c r="J177"/>
  <c r="J1284"/>
  <c i="5" r="BK131"/>
  <c r="BK284"/>
  <c r="J98"/>
  <c i="7" r="BK257"/>
  <c r="BK247"/>
  <c r="J224"/>
  <c i="8" r="J127"/>
  <c i="9" r="BK123"/>
  <c i="2" r="BK125"/>
  <c i="3" r="J178"/>
  <c r="J98"/>
  <c i="4" r="J1426"/>
  <c r="J1123"/>
  <c r="BK2304"/>
  <c r="J283"/>
  <c r="J1016"/>
  <c r="BK1442"/>
  <c r="BK1120"/>
  <c r="J1464"/>
  <c i="5" r="BK214"/>
  <c r="J352"/>
  <c r="BK237"/>
  <c i="6" r="J112"/>
  <c i="7" r="BK132"/>
  <c r="J150"/>
  <c r="BK150"/>
  <c r="BK288"/>
  <c i="8" r="J87"/>
  <c i="9" r="BK215"/>
  <c i="2" r="J150"/>
  <c i="3" r="BK198"/>
  <c i="4" r="J2006"/>
  <c r="J329"/>
  <c r="BK1816"/>
  <c r="J2256"/>
  <c r="J1313"/>
  <c r="BK1464"/>
  <c r="BK2035"/>
  <c r="J1069"/>
  <c r="J804"/>
  <c r="J1538"/>
  <c i="5" r="BK367"/>
  <c r="J343"/>
  <c r="J229"/>
  <c i="7" r="J353"/>
  <c r="J283"/>
  <c r="BK104"/>
  <c r="BK116"/>
  <c i="8" r="J103"/>
  <c i="9" r="BK149"/>
  <c i="10" r="J119"/>
  <c i="1" r="AS54"/>
  <c i="4" r="J1438"/>
  <c r="BK1552"/>
  <c r="BK1962"/>
  <c r="J2427"/>
  <c r="J351"/>
  <c r="BK1494"/>
  <c i="5" r="BK325"/>
  <c r="BK364"/>
  <c r="J139"/>
  <c i="6" r="BK137"/>
  <c i="7" r="J232"/>
  <c r="BK180"/>
  <c r="J97"/>
  <c r="BK272"/>
  <c i="8" r="J136"/>
  <c i="9" r="BK115"/>
  <c i="10" r="J114"/>
  <c i="2" r="J90"/>
  <c i="3" r="J173"/>
  <c r="J146"/>
  <c i="4" r="J2224"/>
  <c r="J340"/>
  <c r="BK1603"/>
  <c r="BK462"/>
  <c r="BK1685"/>
  <c r="J1479"/>
  <c r="J1364"/>
  <c r="J1944"/>
  <c r="BK160"/>
  <c r="J1328"/>
  <c i="5" r="BK111"/>
  <c r="J380"/>
  <c r="BK146"/>
  <c i="6" r="BK174"/>
  <c i="7" r="J322"/>
  <c r="J140"/>
  <c r="J240"/>
  <c r="BK106"/>
  <c i="8" r="J90"/>
  <c i="9" r="BK196"/>
  <c i="2" r="BK95"/>
  <c i="3" r="BK200"/>
  <c r="J123"/>
  <c i="4" r="BK2051"/>
  <c r="J664"/>
  <c r="J1749"/>
  <c r="J166"/>
  <c r="J2041"/>
  <c r="BK1917"/>
  <c r="J2469"/>
  <c r="J802"/>
  <c r="J671"/>
  <c r="J1519"/>
  <c i="5" r="J370"/>
  <c r="J304"/>
  <c r="BK127"/>
  <c i="6" r="BK125"/>
  <c i="7" r="BK148"/>
  <c r="J190"/>
  <c i="8" r="J149"/>
  <c i="9" r="J149"/>
  <c i="10" r="J99"/>
  <c i="2" r="J123"/>
  <c i="3" r="BK87"/>
  <c i="4" r="J2541"/>
  <c r="BK837"/>
  <c r="BK1780"/>
  <c r="J1804"/>
  <c r="BK2336"/>
  <c r="J1976"/>
  <c r="BK2466"/>
  <c r="BK2586"/>
  <c r="J937"/>
  <c i="5" r="J146"/>
  <c r="BK219"/>
  <c i="6" r="BK145"/>
  <c i="7" r="BK319"/>
  <c r="BK87"/>
  <c r="BK224"/>
  <c r="BK175"/>
  <c i="8" r="BK112"/>
  <c i="2" r="BK118"/>
  <c r="BK97"/>
  <c i="3" r="J113"/>
  <c i="4" r="BK1976"/>
  <c r="BK1947"/>
  <c r="BK1749"/>
  <c r="J195"/>
  <c r="BK1457"/>
  <c r="BK2075"/>
  <c r="J2336"/>
  <c r="J239"/>
  <c r="BK1431"/>
  <c r="J2449"/>
  <c i="5" r="BK352"/>
  <c r="J325"/>
  <c r="BK105"/>
  <c i="6" r="BK106"/>
  <c i="7" r="BK205"/>
  <c r="J145"/>
  <c r="BK283"/>
  <c r="J123"/>
  <c i="9" r="BK163"/>
  <c i="10" r="BK119"/>
  <c i="2" r="BK107"/>
  <c i="3" r="BK175"/>
  <c r="J149"/>
  <c i="4" r="J1505"/>
  <c r="J118"/>
  <c r="J2035"/>
  <c r="BK1804"/>
  <c r="BK1447"/>
  <c r="BK664"/>
  <c r="BK2321"/>
  <c r="J1567"/>
  <c r="J954"/>
  <c r="BK249"/>
  <c r="J2535"/>
  <c r="BK2352"/>
  <c r="BK2006"/>
  <c r="J1761"/>
  <c r="BK1016"/>
  <c r="BK561"/>
  <c r="BK2058"/>
  <c r="J1810"/>
  <c r="J1468"/>
  <c r="J898"/>
  <c r="J327"/>
  <c r="J2075"/>
  <c r="J1392"/>
  <c r="J2565"/>
  <c r="J1766"/>
  <c r="BK279"/>
  <c r="J2597"/>
  <c r="BK331"/>
  <c i="5" r="BK290"/>
  <c r="J149"/>
  <c r="BK170"/>
  <c i="6" r="J106"/>
  <c i="7" r="BK265"/>
  <c r="J319"/>
  <c r="J247"/>
  <c r="J227"/>
  <c i="9" r="BK205"/>
  <c i="10" r="BK110"/>
  <c i="2" r="J107"/>
  <c i="3" r="BK219"/>
  <c r="J185"/>
  <c r="J89"/>
  <c i="4" r="J1442"/>
  <c r="BK1587"/>
  <c r="BK2511"/>
  <c r="BK1538"/>
  <c r="J1952"/>
  <c r="J605"/>
  <c r="BK129"/>
  <c r="J1490"/>
  <c r="J2623"/>
  <c r="BK1160"/>
  <c i="5" r="BK319"/>
  <c r="BK346"/>
  <c r="BK234"/>
  <c i="6" r="J165"/>
  <c r="J150"/>
  <c i="7" r="BK222"/>
  <c r="J222"/>
  <c r="J173"/>
  <c r="J316"/>
  <c r="J148"/>
  <c i="8" r="J95"/>
  <c i="9" r="J182"/>
  <c r="BK135"/>
  <c i="2" r="J87"/>
  <c i="3" r="J203"/>
  <c i="4" r="J1562"/>
  <c r="BK2177"/>
  <c r="BK1106"/>
  <c r="BK898"/>
  <c r="BK1992"/>
  <c r="J2280"/>
  <c r="J215"/>
  <c r="J1218"/>
  <c r="J2393"/>
  <c i="5" r="J281"/>
  <c r="J278"/>
  <c i="6" r="BK131"/>
  <c i="7" r="BK316"/>
  <c r="BK185"/>
  <c r="J211"/>
  <c i="8" r="BK127"/>
  <c i="9" r="BK191"/>
  <c i="2" r="BK90"/>
  <c i="3" r="J180"/>
  <c r="BK163"/>
  <c i="4" r="J1615"/>
  <c r="J2423"/>
  <c r="J210"/>
  <c r="J2577"/>
  <c r="J1599"/>
  <c r="J1756"/>
  <c r="BK2172"/>
  <c r="J2177"/>
  <c r="J245"/>
  <c r="J231"/>
  <c i="5" r="J155"/>
  <c r="J111"/>
  <c i="6" r="BK165"/>
  <c i="7" r="BK121"/>
  <c i="4" r="BK154"/>
  <c r="J1142"/>
  <c r="BK1218"/>
  <c r="J2265"/>
  <c r="BK2085"/>
  <c r="J2466"/>
  <c r="J729"/>
  <c r="BK1181"/>
  <c r="J2605"/>
  <c i="5" r="BK295"/>
  <c r="J346"/>
  <c r="J105"/>
  <c i="6" r="BK153"/>
  <c i="7" r="BK99"/>
  <c r="J262"/>
  <c r="BK331"/>
  <c i="8" r="BK132"/>
  <c i="9" r="J201"/>
  <c i="2" r="J140"/>
  <c i="3" r="J87"/>
  <c r="BK96"/>
  <c i="4" r="BK1289"/>
  <c r="J1330"/>
  <c r="BK1267"/>
  <c r="BK1661"/>
  <c r="J1992"/>
  <c r="J1413"/>
  <c r="J1696"/>
  <c r="BK2605"/>
  <c r="BK826"/>
  <c i="5" r="BK334"/>
  <c r="J123"/>
  <c i="6" r="J131"/>
  <c i="7" r="BK211"/>
  <c r="BK126"/>
  <c i="8" r="BK108"/>
  <c i="9" r="J215"/>
  <c r="J105"/>
  <c i="2" r="BK150"/>
  <c i="3" r="J152"/>
  <c r="BK216"/>
  <c i="4" r="J2304"/>
  <c r="J376"/>
  <c r="J1897"/>
  <c r="BK272"/>
  <c r="BK2565"/>
  <c r="BK1771"/>
  <c r="J2315"/>
  <c r="J826"/>
  <c r="BK1418"/>
  <c r="J2000"/>
  <c i="5" r="BK240"/>
  <c r="BK92"/>
  <c r="BK149"/>
  <c i="6" r="BK159"/>
  <c i="7" r="J216"/>
  <c r="BK267"/>
  <c r="BK153"/>
  <c r="J195"/>
  <c i="9" r="BK172"/>
  <c i="10" r="BK92"/>
  <c i="2" r="J102"/>
  <c i="3" r="BK170"/>
  <c r="J93"/>
  <c i="4" r="J1134"/>
  <c r="BK1413"/>
  <c r="J1500"/>
  <c r="BK2427"/>
  <c r="J935"/>
  <c r="J889"/>
  <c r="J1526"/>
  <c r="BK2332"/>
  <c r="BK954"/>
  <c r="J1788"/>
  <c r="BK363"/>
  <c i="5" r="J243"/>
  <c r="BK249"/>
  <c i="6" r="J147"/>
  <c r="BK94"/>
  <c i="7" r="J340"/>
  <c r="BK168"/>
  <c r="BK143"/>
  <c i="8" r="BK142"/>
  <c i="9" r="J140"/>
  <c i="2" r="BK137"/>
  <c i="3" r="BK203"/>
  <c r="BK158"/>
  <c i="4" r="BK1317"/>
  <c r="J2425"/>
  <c r="BK740"/>
  <c i="5" r="BK358"/>
  <c i="6" r="BK143"/>
  <c i="7" r="J313"/>
  <c r="BK163"/>
  <c r="J114"/>
  <c i="8" r="J106"/>
  <c i="10" r="BK89"/>
  <c i="3" r="BK165"/>
  <c i="4" r="BK2309"/>
  <c r="BK1922"/>
  <c r="J2369"/>
  <c r="BK2022"/>
  <c r="J2345"/>
  <c r="J2282"/>
  <c r="BK2632"/>
  <c r="J303"/>
  <c i="5" r="J223"/>
  <c r="BK143"/>
  <c i="6" r="J101"/>
  <c i="7" r="BK209"/>
  <c r="BK158"/>
  <c r="J132"/>
  <c i="8" r="J129"/>
  <c i="9" r="BK129"/>
  <c i="10" r="J110"/>
  <c i="2" r="BK111"/>
  <c i="3" r="J85"/>
  <c i="4" r="BK1201"/>
  <c r="J1486"/>
  <c r="J1661"/>
  <c r="J2246"/>
  <c r="BK933"/>
  <c r="J1911"/>
  <c r="BK1987"/>
  <c r="BK2609"/>
  <c r="BK889"/>
  <c i="5" r="BK123"/>
  <c r="BK139"/>
  <c i="6" r="J140"/>
  <c i="7" r="J209"/>
  <c r="BK203"/>
  <c r="J280"/>
  <c r="J207"/>
  <c i="9" r="J163"/>
  <c i="2" r="BK116"/>
  <c i="3" r="J188"/>
  <c r="BK121"/>
  <c i="4" r="J1962"/>
  <c r="BK2041"/>
  <c r="BK404"/>
  <c r="J447"/>
  <c r="J2139"/>
  <c r="BK2162"/>
  <c r="BK833"/>
  <c r="J1083"/>
  <c r="BK1195"/>
  <c r="J2609"/>
  <c r="BK1069"/>
  <c i="5" r="J199"/>
  <c r="BK266"/>
  <c i="6" r="J186"/>
  <c i="7" r="J298"/>
  <c r="BK313"/>
  <c r="J158"/>
  <c r="BK207"/>
  <c r="BK255"/>
  <c i="8" r="BK115"/>
  <c i="9" r="BK154"/>
  <c i="2" r="BK109"/>
  <c i="3" r="J155"/>
  <c r="BK126"/>
  <c r="BK123"/>
  <c i="4" r="J1076"/>
  <c r="BK1756"/>
  <c r="BK2280"/>
  <c r="BK2571"/>
  <c r="J1587"/>
  <c r="J1922"/>
  <c r="BK351"/>
  <c r="J2571"/>
  <c r="BK893"/>
  <c r="J2028"/>
  <c r="J404"/>
  <c i="5" r="BK229"/>
  <c r="J194"/>
  <c i="6" r="J118"/>
  <c r="J134"/>
  <c i="7" r="J121"/>
  <c i="8" r="J125"/>
  <c i="9" r="J177"/>
  <c i="2" r="BK123"/>
  <c i="3" r="BK143"/>
  <c r="J128"/>
  <c i="4" r="J1771"/>
  <c r="BK2230"/>
  <c r="BK1112"/>
  <c r="BK389"/>
  <c r="J1409"/>
  <c r="J1622"/>
  <c r="BK2327"/>
  <c r="BK237"/>
  <c r="J249"/>
  <c r="BK1326"/>
  <c i="5" r="J246"/>
  <c r="J158"/>
  <c r="BK166"/>
  <c i="6" r="BK140"/>
  <c i="7" r="J343"/>
  <c r="BK227"/>
  <c r="BK232"/>
  <c i="8" r="J117"/>
  <c i="9" r="J172"/>
  <c i="2" r="J113"/>
  <c i="3" r="J116"/>
  <c i="4" r="J2058"/>
  <c r="J129"/>
  <c r="J1494"/>
  <c r="BK1562"/>
  <c r="J2251"/>
  <c r="BK512"/>
  <c r="BK1257"/>
  <c r="BK1515"/>
  <c r="J2632"/>
  <c r="J1435"/>
  <c i="5" r="J378"/>
  <c r="J237"/>
  <c i="6" r="J168"/>
  <c i="7" r="J265"/>
  <c r="BK188"/>
  <c r="J257"/>
  <c r="BK97"/>
  <c i="9" r="BK159"/>
  <c i="10" r="BK99"/>
  <c i="3" r="J158"/>
  <c r="BK180"/>
  <c r="J165"/>
  <c i="4" r="BK1720"/>
  <c r="J1720"/>
  <c r="J2446"/>
  <c r="BK259"/>
  <c r="BK2065"/>
  <c r="BK1535"/>
  <c r="BK1718"/>
  <c r="J1718"/>
  <c r="BK2615"/>
  <c r="J1006"/>
  <c i="5" r="BK378"/>
  <c r="J358"/>
  <c r="J179"/>
  <c i="6" r="J94"/>
  <c i="7" r="J250"/>
  <c r="BK109"/>
  <c r="J291"/>
  <c i="8" r="BK122"/>
  <c i="9" r="J159"/>
  <c i="2" r="BK121"/>
  <c i="3" r="J213"/>
  <c r="BK160"/>
  <c i="4" r="J2321"/>
  <c r="J689"/>
  <c r="J1947"/>
  <c r="BK1134"/>
  <c r="BK2478"/>
  <c i="5" r="J271"/>
  <c r="BK194"/>
  <c r="BK275"/>
  <c i="7" r="BK346"/>
  <c r="J203"/>
  <c r="J293"/>
  <c r="BK93"/>
  <c i="8" r="BK106"/>
  <c i="9" r="BK220"/>
  <c i="10" r="J124"/>
  <c i="3" r="J195"/>
  <c r="BK141"/>
  <c r="BK133"/>
  <c i="4" r="BK1272"/>
  <c r="J1447"/>
  <c r="J2172"/>
  <c r="BK744"/>
  <c r="BK1435"/>
  <c r="BK1635"/>
  <c r="J2431"/>
  <c r="J822"/>
  <c r="BK1330"/>
  <c i="5" r="BK98"/>
  <c r="J316"/>
  <c r="J152"/>
  <c i="6" r="J128"/>
  <c i="7" r="J87"/>
  <c r="BK216"/>
  <c r="BK165"/>
  <c r="BK242"/>
  <c r="J245"/>
  <c i="8" r="J139"/>
  <c i="10" r="J103"/>
  <c i="2" r="J121"/>
  <c i="3" r="J126"/>
  <c i="4" r="J1402"/>
  <c r="BK1957"/>
  <c r="BK2530"/>
  <c r="BK692"/>
  <c r="BK1166"/>
  <c r="J1452"/>
  <c r="BK1392"/>
  <c r="BK1928"/>
  <c i="5" r="J319"/>
  <c r="J219"/>
  <c i="6" r="J177"/>
  <c i="7" r="BK234"/>
  <c r="J89"/>
  <c r="J272"/>
  <c i="9" r="BK132"/>
  <c i="10" r="BK129"/>
  <c i="3" r="J133"/>
  <c i="4" r="BK2345"/>
  <c r="BK605"/>
  <c r="J1418"/>
  <c r="BK1575"/>
  <c r="J1822"/>
  <c r="BK1328"/>
  <c r="BK1500"/>
  <c r="J902"/>
  <c r="BK1364"/>
  <c i="5" r="BK271"/>
  <c r="J170"/>
  <c i="6" r="J190"/>
  <c i="7" r="J193"/>
  <c r="J143"/>
  <c i="8" r="J132"/>
  <c i="9" r="J123"/>
  <c i="2" r="J109"/>
  <c i="3" r="BK193"/>
  <c r="BK173"/>
  <c i="4" r="BK2295"/>
  <c r="BK2393"/>
  <c r="BK1426"/>
  <c r="J2051"/>
  <c r="J1698"/>
  <c r="J1816"/>
  <c r="BK1438"/>
  <c r="BK2561"/>
  <c r="BK265"/>
  <c i="5" r="J131"/>
  <c r="BK184"/>
  <c i="6" r="J188"/>
  <c i="7" r="BK262"/>
  <c r="J170"/>
  <c r="J116"/>
  <c i="8" r="BK110"/>
  <c i="9" r="J129"/>
  <c i="10" r="J92"/>
  <c i="3" r="J208"/>
  <c r="J216"/>
  <c i="4" r="BK2456"/>
  <c r="J758"/>
  <c r="J272"/>
  <c r="BK1890"/>
  <c r="J154"/>
  <c r="BK1076"/>
  <c r="J1187"/>
  <c r="BK1409"/>
  <c r="BK2623"/>
  <c r="J202"/>
  <c i="5" r="BK204"/>
  <c r="BK255"/>
  <c i="6" r="BK156"/>
  <c r="BK128"/>
  <c i="7" r="BK301"/>
  <c r="J104"/>
  <c i="8" r="BK129"/>
  <c i="9" r="BK168"/>
  <c i="10" r="BK103"/>
  <c i="2" l="1" r="BK136"/>
  <c i="3" r="BK215"/>
  <c r="J215"/>
  <c r="J62"/>
  <c i="4" r="R604"/>
  <c r="BK1351"/>
  <c r="T1646"/>
  <c r="P1779"/>
  <c r="P2326"/>
  <c r="P2529"/>
  <c i="5" r="T91"/>
  <c r="T90"/>
  <c r="P142"/>
  <c r="T261"/>
  <c i="6" r="P121"/>
  <c i="7" r="P297"/>
  <c r="P296"/>
  <c r="T349"/>
  <c i="8" r="R86"/>
  <c r="R85"/>
  <c i="2" r="P86"/>
  <c r="P85"/>
  <c r="P146"/>
  <c i="3" r="T215"/>
  <c i="4" r="T112"/>
  <c r="R258"/>
  <c r="T282"/>
  <c r="R350"/>
  <c r="R403"/>
  <c r="BK1068"/>
  <c r="J1068"/>
  <c r="J68"/>
  <c r="T1094"/>
  <c r="BK1256"/>
  <c r="J1256"/>
  <c r="J74"/>
  <c r="R1660"/>
  <c r="P2050"/>
  <c r="P2430"/>
  <c r="P2481"/>
  <c i="5" r="BK104"/>
  <c r="BK169"/>
  <c r="J169"/>
  <c r="J65"/>
  <c r="P261"/>
  <c i="6" r="R121"/>
  <c i="7" r="R297"/>
  <c r="R296"/>
  <c i="8" r="T135"/>
  <c i="9" r="T91"/>
  <c r="T109"/>
  <c r="P148"/>
  <c r="R171"/>
  <c r="BK204"/>
  <c r="J204"/>
  <c r="J69"/>
  <c i="2" r="R136"/>
  <c i="3" r="BK84"/>
  <c r="BK83"/>
  <c r="BK82"/>
  <c r="J82"/>
  <c i="4" r="T604"/>
  <c r="R1094"/>
  <c r="T1105"/>
  <c r="T1153"/>
  <c r="T1303"/>
  <c r="P1351"/>
  <c r="R1493"/>
  <c r="R1602"/>
  <c r="P1646"/>
  <c r="P1660"/>
  <c r="BK1779"/>
  <c r="J1779"/>
  <c r="J84"/>
  <c r="T2326"/>
  <c r="BK2529"/>
  <c r="J2529"/>
  <c r="J89"/>
  <c i="5" r="R91"/>
  <c r="R90"/>
  <c r="BK142"/>
  <c r="J142"/>
  <c r="J64"/>
  <c r="P178"/>
  <c r="BK228"/>
  <c r="J228"/>
  <c r="J67"/>
  <c r="BK375"/>
  <c r="J375"/>
  <c r="J69"/>
  <c i="6" r="R87"/>
  <c r="R86"/>
  <c r="BK100"/>
  <c r="J100"/>
  <c r="J63"/>
  <c r="T180"/>
  <c i="2" r="BK86"/>
  <c r="BK85"/>
  <c r="J85"/>
  <c r="J60"/>
  <c r="T146"/>
  <c i="3" r="R84"/>
  <c r="R83"/>
  <c i="4" r="R112"/>
  <c r="BK258"/>
  <c r="J258"/>
  <c r="J62"/>
  <c r="BK282"/>
  <c r="J282"/>
  <c r="J63"/>
  <c r="BK350"/>
  <c r="J350"/>
  <c r="J64"/>
  <c r="BK403"/>
  <c r="J403"/>
  <c r="J66"/>
  <c r="P1068"/>
  <c r="P1094"/>
  <c r="BK1493"/>
  <c r="J1493"/>
  <c r="J79"/>
  <c r="R2050"/>
  <c r="R2430"/>
  <c r="BK2481"/>
  <c r="J2481"/>
  <c r="J88"/>
  <c i="5" r="BK91"/>
  <c r="BK90"/>
  <c r="J90"/>
  <c r="J60"/>
  <c r="T142"/>
  <c r="R261"/>
  <c i="6" r="P87"/>
  <c r="P86"/>
  <c r="R100"/>
  <c r="BK180"/>
  <c r="J180"/>
  <c r="J65"/>
  <c i="7" r="P86"/>
  <c r="P85"/>
  <c r="P84"/>
  <c i="1" r="AU60"/>
  <c i="7" r="P349"/>
  <c i="8" r="P86"/>
  <c r="P85"/>
  <c r="BK145"/>
  <c r="J145"/>
  <c r="J64"/>
  <c i="9" r="BK109"/>
  <c r="J109"/>
  <c r="J62"/>
  <c r="R128"/>
  <c r="T171"/>
  <c r="P204"/>
  <c i="10" r="T88"/>
  <c i="2" r="T86"/>
  <c r="T85"/>
  <c r="R146"/>
  <c i="3" r="T84"/>
  <c r="T83"/>
  <c r="T82"/>
  <c i="4" r="P604"/>
  <c r="BK1094"/>
  <c r="J1094"/>
  <c r="J69"/>
  <c r="R1105"/>
  <c r="R1256"/>
  <c r="BK1303"/>
  <c r="J1303"/>
  <c r="J77"/>
  <c r="BK2050"/>
  <c r="J2050"/>
  <c r="J85"/>
  <c r="BK2430"/>
  <c r="J2430"/>
  <c r="J87"/>
  <c r="R2481"/>
  <c i="5" r="P91"/>
  <c r="P90"/>
  <c r="R142"/>
  <c r="R178"/>
  <c r="R228"/>
  <c r="P375"/>
  <c i="6" r="BK87"/>
  <c r="BK86"/>
  <c r="T100"/>
  <c r="R180"/>
  <c i="7" r="R86"/>
  <c r="R85"/>
  <c i="8" r="T86"/>
  <c r="T85"/>
  <c i="9" r="R91"/>
  <c r="BK128"/>
  <c r="J128"/>
  <c r="J63"/>
  <c r="BK148"/>
  <c r="J148"/>
  <c r="J66"/>
  <c r="BK185"/>
  <c r="J185"/>
  <c r="J68"/>
  <c r="R204"/>
  <c i="10" r="P88"/>
  <c r="R106"/>
  <c i="2" r="P136"/>
  <c r="P135"/>
  <c i="3" r="P84"/>
  <c r="P83"/>
  <c i="4" r="BK112"/>
  <c r="J112"/>
  <c r="J61"/>
  <c r="P258"/>
  <c r="P282"/>
  <c r="P350"/>
  <c r="P403"/>
  <c r="R1068"/>
  <c r="BK1105"/>
  <c r="J1105"/>
  <c r="J71"/>
  <c r="BK1153"/>
  <c r="J1153"/>
  <c r="J73"/>
  <c r="T1256"/>
  <c r="P1303"/>
  <c r="R1351"/>
  <c r="T1493"/>
  <c r="P1602"/>
  <c r="BK1646"/>
  <c r="J1646"/>
  <c r="J82"/>
  <c r="R1646"/>
  <c r="T1779"/>
  <c r="R2326"/>
  <c r="R2529"/>
  <c i="5" r="P104"/>
  <c r="T169"/>
  <c r="T178"/>
  <c r="T228"/>
  <c r="R375"/>
  <c i="6" r="T121"/>
  <c r="T99"/>
  <c i="7" r="T86"/>
  <c r="T85"/>
  <c r="R349"/>
  <c i="8" r="P135"/>
  <c r="T145"/>
  <c i="9" r="BK91"/>
  <c r="P128"/>
  <c r="T148"/>
  <c r="R185"/>
  <c i="10" r="BK106"/>
  <c r="J106"/>
  <c r="J62"/>
  <c r="P128"/>
  <c i="2" r="T136"/>
  <c r="T135"/>
  <c i="3" r="R215"/>
  <c i="4" r="BK604"/>
  <c r="J604"/>
  <c r="J67"/>
  <c r="R1153"/>
  <c r="BK1660"/>
  <c r="J1660"/>
  <c r="J83"/>
  <c r="R1779"/>
  <c r="BK2326"/>
  <c r="J2326"/>
  <c r="J86"/>
  <c r="T2529"/>
  <c i="5" r="R104"/>
  <c r="R169"/>
  <c r="BK178"/>
  <c r="J178"/>
  <c r="J66"/>
  <c r="P228"/>
  <c r="T375"/>
  <c i="6" r="T87"/>
  <c r="T86"/>
  <c r="T85"/>
  <c r="P100"/>
  <c r="P99"/>
  <c r="P180"/>
  <c i="7" r="BK297"/>
  <c r="BK296"/>
  <c r="J296"/>
  <c r="J62"/>
  <c r="BK349"/>
  <c r="J349"/>
  <c r="J64"/>
  <c i="8" r="BK86"/>
  <c r="J86"/>
  <c r="J61"/>
  <c r="R135"/>
  <c r="R134"/>
  <c r="R145"/>
  <c i="9" r="P91"/>
  <c r="P109"/>
  <c r="T128"/>
  <c r="R148"/>
  <c r="R147"/>
  <c r="P171"/>
  <c r="P185"/>
  <c r="T204"/>
  <c i="10" r="R88"/>
  <c r="R87"/>
  <c r="R86"/>
  <c r="P106"/>
  <c r="R128"/>
  <c i="2" r="R86"/>
  <c r="R85"/>
  <c r="BK146"/>
  <c r="J146"/>
  <c r="J64"/>
  <c i="3" r="P215"/>
  <c i="4" r="P112"/>
  <c r="P111"/>
  <c r="T258"/>
  <c r="R282"/>
  <c r="T350"/>
  <c r="T403"/>
  <c r="T1068"/>
  <c r="P1105"/>
  <c r="P1153"/>
  <c r="P1256"/>
  <c r="R1303"/>
  <c r="R1302"/>
  <c r="T1351"/>
  <c r="P1493"/>
  <c r="BK1602"/>
  <c r="J1602"/>
  <c r="J81"/>
  <c r="T1602"/>
  <c r="T1660"/>
  <c r="T2050"/>
  <c r="T2430"/>
  <c r="T2481"/>
  <c i="5" r="T104"/>
  <c r="T103"/>
  <c r="P169"/>
  <c r="BK261"/>
  <c r="J261"/>
  <c r="J68"/>
  <c i="6" r="BK121"/>
  <c r="J121"/>
  <c r="J64"/>
  <c i="7" r="BK86"/>
  <c r="J86"/>
  <c r="J61"/>
  <c r="T297"/>
  <c r="T296"/>
  <c i="8" r="BK135"/>
  <c r="J135"/>
  <c r="J63"/>
  <c r="P145"/>
  <c i="9" r="R109"/>
  <c r="BK171"/>
  <c r="J171"/>
  <c r="J67"/>
  <c r="T185"/>
  <c i="10" r="BK88"/>
  <c r="J88"/>
  <c r="J61"/>
  <c r="T106"/>
  <c r="BK128"/>
  <c r="J128"/>
  <c r="J66"/>
  <c r="T128"/>
  <c i="9" r="BK143"/>
  <c r="J143"/>
  <c r="J64"/>
  <c i="4" r="BK1298"/>
  <c r="J1298"/>
  <c r="J75"/>
  <c r="BK1598"/>
  <c r="J1598"/>
  <c r="J80"/>
  <c r="BK2631"/>
  <c r="J2631"/>
  <c r="J90"/>
  <c i="10" r="BK123"/>
  <c r="J123"/>
  <c r="J65"/>
  <c i="4" r="BK1141"/>
  <c r="J1141"/>
  <c r="J72"/>
  <c i="10" r="BK118"/>
  <c r="J118"/>
  <c r="J64"/>
  <c r="BK113"/>
  <c r="J113"/>
  <c r="J63"/>
  <c r="BF89"/>
  <c r="E76"/>
  <c i="9" r="J91"/>
  <c r="J61"/>
  <c r="BK147"/>
  <c r="J147"/>
  <c r="J65"/>
  <c i="10" r="BF92"/>
  <c r="BF95"/>
  <c r="BF99"/>
  <c r="J80"/>
  <c r="BF129"/>
  <c r="BF107"/>
  <c r="BF119"/>
  <c r="BF124"/>
  <c r="F55"/>
  <c r="BF110"/>
  <c r="BF103"/>
  <c r="BF114"/>
  <c r="BF132"/>
  <c i="9" r="E48"/>
  <c r="BE132"/>
  <c r="BE102"/>
  <c r="BE154"/>
  <c i="8" r="BK85"/>
  <c r="J85"/>
  <c r="J60"/>
  <c i="9" r="F55"/>
  <c r="BE105"/>
  <c r="BE149"/>
  <c r="BE177"/>
  <c i="8" r="BK134"/>
  <c r="J134"/>
  <c r="J62"/>
  <c i="9" r="BE92"/>
  <c r="BE140"/>
  <c r="BE168"/>
  <c r="BE213"/>
  <c r="BE123"/>
  <c r="BE172"/>
  <c r="BE182"/>
  <c r="BE215"/>
  <c r="BE223"/>
  <c r="BE135"/>
  <c r="BE159"/>
  <c r="BE186"/>
  <c r="BE191"/>
  <c r="J83"/>
  <c r="BE97"/>
  <c r="BE120"/>
  <c r="BE129"/>
  <c r="BE144"/>
  <c r="BE196"/>
  <c r="BE201"/>
  <c r="BE110"/>
  <c r="BE115"/>
  <c r="BE163"/>
  <c r="BE205"/>
  <c r="BE220"/>
  <c i="7" r="T84"/>
  <c r="BK85"/>
  <c r="J85"/>
  <c r="J60"/>
  <c i="8" r="F81"/>
  <c r="BF87"/>
  <c r="BF110"/>
  <c r="BF122"/>
  <c i="7" r="J297"/>
  <c r="J63"/>
  <c i="8" r="J78"/>
  <c r="BF106"/>
  <c r="BF120"/>
  <c r="BF90"/>
  <c r="BF136"/>
  <c r="BF95"/>
  <c r="BF97"/>
  <c r="BF129"/>
  <c r="BF132"/>
  <c r="E48"/>
  <c r="BF115"/>
  <c r="BF108"/>
  <c r="BF125"/>
  <c r="BF146"/>
  <c r="BF149"/>
  <c r="BF92"/>
  <c r="BF99"/>
  <c r="BF101"/>
  <c r="BF103"/>
  <c r="BF112"/>
  <c r="BF117"/>
  <c r="BF127"/>
  <c r="BF139"/>
  <c r="BF142"/>
  <c i="7" r="J52"/>
  <c r="F81"/>
  <c r="BF87"/>
  <c r="BF93"/>
  <c r="BF101"/>
  <c r="BF121"/>
  <c r="BF126"/>
  <c r="BF129"/>
  <c r="BF145"/>
  <c r="BF155"/>
  <c r="BF165"/>
  <c r="BF183"/>
  <c r="BF188"/>
  <c r="BF222"/>
  <c r="BF247"/>
  <c r="BF277"/>
  <c r="BF288"/>
  <c r="BF291"/>
  <c r="BF293"/>
  <c r="BF298"/>
  <c r="BF301"/>
  <c r="BF304"/>
  <c i="6" r="BK99"/>
  <c r="J99"/>
  <c r="J62"/>
  <c i="7" r="BF89"/>
  <c r="BF106"/>
  <c r="BF132"/>
  <c r="BF143"/>
  <c r="BF170"/>
  <c r="BF193"/>
  <c r="BF207"/>
  <c r="BF214"/>
  <c r="BF232"/>
  <c r="BF250"/>
  <c r="BF265"/>
  <c r="BF280"/>
  <c r="BF283"/>
  <c r="BF286"/>
  <c r="BF316"/>
  <c r="BF158"/>
  <c r="BF195"/>
  <c r="BF224"/>
  <c r="BF229"/>
  <c r="BF270"/>
  <c r="BF275"/>
  <c r="BF307"/>
  <c r="BF313"/>
  <c i="6" r="J86"/>
  <c r="J60"/>
  <c r="J87"/>
  <c r="J61"/>
  <c i="7" r="BF138"/>
  <c r="BF150"/>
  <c r="BF168"/>
  <c r="BF185"/>
  <c r="BF220"/>
  <c r="BF227"/>
  <c r="BF245"/>
  <c r="BF200"/>
  <c r="BF203"/>
  <c r="BF234"/>
  <c r="BF257"/>
  <c r="BF260"/>
  <c r="BF262"/>
  <c r="BF272"/>
  <c r="BF95"/>
  <c r="BF97"/>
  <c r="BF99"/>
  <c r="BF104"/>
  <c r="BF109"/>
  <c r="BF111"/>
  <c r="BF173"/>
  <c r="BF175"/>
  <c r="BF178"/>
  <c r="BF216"/>
  <c r="BF218"/>
  <c r="BF252"/>
  <c r="BF255"/>
  <c r="BF310"/>
  <c r="BF319"/>
  <c r="E74"/>
  <c r="BF135"/>
  <c r="BF140"/>
  <c r="BF148"/>
  <c r="BF153"/>
  <c r="BF160"/>
  <c r="BF163"/>
  <c r="BF190"/>
  <c r="BF198"/>
  <c r="BF205"/>
  <c r="BF209"/>
  <c r="BF237"/>
  <c r="BF242"/>
  <c r="BF328"/>
  <c r="BF334"/>
  <c r="BF337"/>
  <c r="BF340"/>
  <c r="BF346"/>
  <c r="BF350"/>
  <c r="BF91"/>
  <c r="BF114"/>
  <c r="BF116"/>
  <c r="BF118"/>
  <c r="BF123"/>
  <c r="BF180"/>
  <c r="BF211"/>
  <c r="BF240"/>
  <c r="BF267"/>
  <c r="BF322"/>
  <c r="BF325"/>
  <c r="BF331"/>
  <c r="BF343"/>
  <c r="BF353"/>
  <c i="6" r="F82"/>
  <c r="BF88"/>
  <c r="BF106"/>
  <c r="BF115"/>
  <c i="5" r="J104"/>
  <c r="J63"/>
  <c i="6" r="E48"/>
  <c r="BF118"/>
  <c r="BF122"/>
  <c r="BF125"/>
  <c i="5" r="J91"/>
  <c r="J61"/>
  <c i="6" r="J79"/>
  <c r="BF131"/>
  <c r="BF134"/>
  <c r="BF137"/>
  <c r="BF159"/>
  <c r="BF168"/>
  <c r="BF147"/>
  <c r="BF150"/>
  <c r="BF181"/>
  <c r="BF186"/>
  <c r="BF94"/>
  <c r="BF101"/>
  <c r="BF140"/>
  <c r="BF156"/>
  <c r="BF162"/>
  <c r="BF174"/>
  <c r="BF177"/>
  <c r="BF91"/>
  <c r="BF112"/>
  <c r="BF128"/>
  <c r="BF143"/>
  <c r="BF145"/>
  <c r="BF153"/>
  <c r="BF165"/>
  <c r="BF171"/>
  <c r="BF188"/>
  <c r="BF190"/>
  <c i="5" r="BF123"/>
  <c r="BF143"/>
  <c r="BF146"/>
  <c r="BF158"/>
  <c r="BF231"/>
  <c r="E79"/>
  <c r="BF98"/>
  <c r="BF119"/>
  <c r="BF204"/>
  <c r="BF214"/>
  <c r="BF255"/>
  <c r="BF271"/>
  <c r="BF290"/>
  <c r="BF328"/>
  <c r="BF337"/>
  <c i="4" r="BK111"/>
  <c r="J111"/>
  <c r="J60"/>
  <c i="5" r="BF127"/>
  <c r="BF131"/>
  <c r="BF194"/>
  <c r="BF240"/>
  <c r="BF278"/>
  <c r="BF284"/>
  <c r="BF310"/>
  <c i="4" r="J1351"/>
  <c r="J78"/>
  <c i="5" r="F86"/>
  <c r="BF111"/>
  <c r="BF223"/>
  <c r="BF262"/>
  <c r="J52"/>
  <c r="BF179"/>
  <c r="BF209"/>
  <c r="BF229"/>
  <c r="BF234"/>
  <c r="BF252"/>
  <c r="BF258"/>
  <c r="BF298"/>
  <c r="BF325"/>
  <c r="BF115"/>
  <c r="BF152"/>
  <c r="BF166"/>
  <c r="BF170"/>
  <c r="BF175"/>
  <c r="BF189"/>
  <c r="BF219"/>
  <c r="BF249"/>
  <c r="BF281"/>
  <c r="BF304"/>
  <c r="BF352"/>
  <c r="BF367"/>
  <c r="BF376"/>
  <c r="BF378"/>
  <c r="BF95"/>
  <c r="BF105"/>
  <c r="BF139"/>
  <c r="BF163"/>
  <c r="BF199"/>
  <c r="BF246"/>
  <c r="BF275"/>
  <c r="BF287"/>
  <c r="BF295"/>
  <c r="BF343"/>
  <c r="BF358"/>
  <c r="BF370"/>
  <c r="BF92"/>
  <c r="BF135"/>
  <c r="BF149"/>
  <c r="BF155"/>
  <c r="BF184"/>
  <c r="BF225"/>
  <c r="BF237"/>
  <c r="BF243"/>
  <c r="BF264"/>
  <c r="BF266"/>
  <c r="BF316"/>
  <c r="BF319"/>
  <c r="BF334"/>
  <c r="BF346"/>
  <c r="BF364"/>
  <c r="BF372"/>
  <c r="BF380"/>
  <c i="4" r="BF188"/>
  <c r="BF210"/>
  <c r="BF239"/>
  <c r="BF245"/>
  <c r="BF259"/>
  <c r="BF337"/>
  <c r="BF664"/>
  <c r="BF671"/>
  <c r="BF1101"/>
  <c r="BF1117"/>
  <c r="BF1120"/>
  <c r="BF1195"/>
  <c r="BF1238"/>
  <c r="BF1260"/>
  <c r="BF1267"/>
  <c r="BF1272"/>
  <c r="BF1304"/>
  <c r="BF1313"/>
  <c r="BF1348"/>
  <c r="BF1364"/>
  <c r="BF1372"/>
  <c r="BF1452"/>
  <c r="BF1479"/>
  <c r="BF1622"/>
  <c r="BF1629"/>
  <c r="BF1643"/>
  <c r="BF1657"/>
  <c r="BF1696"/>
  <c r="BF1698"/>
  <c r="BF1749"/>
  <c r="BF1804"/>
  <c r="BF1827"/>
  <c r="BF1944"/>
  <c r="BF1966"/>
  <c r="BF1970"/>
  <c r="BF2012"/>
  <c r="BF2065"/>
  <c r="BF2085"/>
  <c r="BF2162"/>
  <c r="BF2230"/>
  <c r="BF2282"/>
  <c r="BF2295"/>
  <c r="BF2369"/>
  <c r="BF2577"/>
  <c r="BF2581"/>
  <c r="BF2586"/>
  <c r="BF2597"/>
  <c r="BF2605"/>
  <c r="BF2609"/>
  <c r="BF2615"/>
  <c r="BF2623"/>
  <c r="BF2628"/>
  <c r="BF2632"/>
  <c r="BF2637"/>
  <c i="3" r="J59"/>
  <c r="J83"/>
  <c r="J60"/>
  <c r="J84"/>
  <c r="J61"/>
  <c i="4" r="E48"/>
  <c r="F107"/>
  <c r="BF215"/>
  <c r="BF231"/>
  <c r="BF265"/>
  <c r="BF340"/>
  <c r="BF363"/>
  <c r="BF376"/>
  <c r="BF447"/>
  <c r="BF462"/>
  <c r="BF740"/>
  <c r="BF1069"/>
  <c r="BF1317"/>
  <c r="BF1339"/>
  <c r="BF1402"/>
  <c r="BF1494"/>
  <c r="BF1526"/>
  <c r="BF1567"/>
  <c r="BF1610"/>
  <c r="BF1756"/>
  <c r="BF1771"/>
  <c r="BF1788"/>
  <c r="BF1798"/>
  <c r="BF1816"/>
  <c r="BF1822"/>
  <c r="BF1838"/>
  <c r="BF1880"/>
  <c r="BF1903"/>
  <c r="BF1917"/>
  <c r="BF1952"/>
  <c r="BF2058"/>
  <c r="BF2192"/>
  <c r="BF2224"/>
  <c r="BF2262"/>
  <c r="BF2265"/>
  <c r="BF2292"/>
  <c r="BF2321"/>
  <c r="BF2323"/>
  <c r="BF2345"/>
  <c r="BF2446"/>
  <c r="BF2502"/>
  <c r="BF2535"/>
  <c r="BF2565"/>
  <c r="BF2571"/>
  <c r="J104"/>
  <c r="BF148"/>
  <c r="BF755"/>
  <c r="BF902"/>
  <c r="BF933"/>
  <c r="BF935"/>
  <c r="BF1134"/>
  <c r="BF1244"/>
  <c r="BF1330"/>
  <c r="BF1431"/>
  <c r="BF1435"/>
  <c r="BF1486"/>
  <c r="BF1515"/>
  <c r="BF1555"/>
  <c r="BF1575"/>
  <c r="BF1580"/>
  <c r="BF1587"/>
  <c r="BF1654"/>
  <c r="BF1761"/>
  <c r="BF1982"/>
  <c r="BF2006"/>
  <c r="BF2177"/>
  <c r="BF2304"/>
  <c r="BF2374"/>
  <c r="BF2423"/>
  <c r="BF2425"/>
  <c r="BF2427"/>
  <c r="BF2431"/>
  <c r="BF129"/>
  <c r="BF134"/>
  <c r="BF195"/>
  <c r="BF205"/>
  <c r="BF237"/>
  <c r="BF279"/>
  <c r="BF283"/>
  <c r="BF297"/>
  <c r="BF404"/>
  <c r="BF682"/>
  <c r="BF692"/>
  <c r="BF744"/>
  <c r="BF802"/>
  <c r="BF954"/>
  <c r="BF1112"/>
  <c r="BF1174"/>
  <c r="BF1201"/>
  <c r="BF1218"/>
  <c r="BF1251"/>
  <c r="BF1284"/>
  <c r="BF1357"/>
  <c r="BF1383"/>
  <c r="BF1397"/>
  <c r="BF1409"/>
  <c r="BF1423"/>
  <c r="BF1426"/>
  <c r="BF1442"/>
  <c r="BF1447"/>
  <c r="BF1519"/>
  <c r="BF1562"/>
  <c r="BF1595"/>
  <c r="BF1599"/>
  <c r="BF1661"/>
  <c r="BF1674"/>
  <c r="BF1720"/>
  <c r="BF1722"/>
  <c r="BF1957"/>
  <c r="BF2000"/>
  <c r="BF2028"/>
  <c r="BF2047"/>
  <c r="BF2251"/>
  <c r="BF2352"/>
  <c r="BF2405"/>
  <c r="BF2435"/>
  <c r="BF2449"/>
  <c r="BF2459"/>
  <c r="BF160"/>
  <c r="BF166"/>
  <c r="BF320"/>
  <c r="BF329"/>
  <c r="BF331"/>
  <c r="BF357"/>
  <c r="BF389"/>
  <c r="BF605"/>
  <c r="BF758"/>
  <c r="BF790"/>
  <c r="BF826"/>
  <c r="BF939"/>
  <c r="BF1083"/>
  <c r="BF1095"/>
  <c r="BF1106"/>
  <c r="BF1123"/>
  <c r="BF1277"/>
  <c r="BF1289"/>
  <c r="BF1352"/>
  <c r="BF1468"/>
  <c r="BF1505"/>
  <c r="BF1615"/>
  <c r="BF1718"/>
  <c r="BF1780"/>
  <c r="BF1922"/>
  <c r="BF1962"/>
  <c r="BF2075"/>
  <c r="BF2256"/>
  <c r="BF2280"/>
  <c r="BF2309"/>
  <c r="BF2315"/>
  <c r="BF2332"/>
  <c r="BF2456"/>
  <c r="BF2466"/>
  <c r="BF2505"/>
  <c r="BF2541"/>
  <c r="BF2556"/>
  <c r="BF2561"/>
  <c r="BF113"/>
  <c r="BF227"/>
  <c r="BF303"/>
  <c r="BF309"/>
  <c r="BF561"/>
  <c r="BF678"/>
  <c r="BF689"/>
  <c r="BF822"/>
  <c r="BF833"/>
  <c r="BF837"/>
  <c r="BF1006"/>
  <c r="BF1076"/>
  <c r="BF1166"/>
  <c r="BF1257"/>
  <c r="BF1294"/>
  <c r="BF1328"/>
  <c r="BF1418"/>
  <c r="BF1535"/>
  <c r="BF1544"/>
  <c r="BF1552"/>
  <c r="BF1590"/>
  <c r="BF1603"/>
  <c r="BF1647"/>
  <c r="BF1766"/>
  <c r="BF1776"/>
  <c r="BF1890"/>
  <c r="BF1897"/>
  <c r="BF1976"/>
  <c r="BF2022"/>
  <c r="BF2035"/>
  <c r="BF2051"/>
  <c r="BF2112"/>
  <c r="BF2209"/>
  <c r="BF2358"/>
  <c r="BF2383"/>
  <c r="BF2418"/>
  <c r="BF118"/>
  <c r="BF154"/>
  <c r="BF177"/>
  <c r="BF202"/>
  <c r="BF255"/>
  <c r="BF327"/>
  <c r="BF346"/>
  <c r="BF351"/>
  <c r="BF729"/>
  <c r="BF889"/>
  <c r="BF898"/>
  <c r="BF1160"/>
  <c r="BF1181"/>
  <c r="BF1187"/>
  <c r="BF1299"/>
  <c r="BF1406"/>
  <c r="BF1438"/>
  <c r="BF1457"/>
  <c r="BF1500"/>
  <c r="BF1538"/>
  <c r="BF1928"/>
  <c r="BF1992"/>
  <c r="BF2139"/>
  <c r="BF2270"/>
  <c r="BF2327"/>
  <c r="BF2364"/>
  <c r="BF2469"/>
  <c r="BF2482"/>
  <c r="BF2511"/>
  <c r="BF249"/>
  <c r="BF272"/>
  <c r="BF512"/>
  <c r="BF786"/>
  <c r="BF804"/>
  <c r="BF893"/>
  <c r="BF937"/>
  <c r="BF958"/>
  <c r="BF1016"/>
  <c r="BF1142"/>
  <c r="BF1154"/>
  <c r="BF1326"/>
  <c r="BF1392"/>
  <c r="BF1413"/>
  <c r="BF1464"/>
  <c r="BF1475"/>
  <c r="BF1490"/>
  <c r="BF1635"/>
  <c r="BF1685"/>
  <c r="BF1810"/>
  <c r="BF1832"/>
  <c r="BF1911"/>
  <c r="BF1935"/>
  <c r="BF1947"/>
  <c r="BF1987"/>
  <c r="BF2041"/>
  <c r="BF2172"/>
  <c r="BF2246"/>
  <c r="BF2336"/>
  <c r="BF2393"/>
  <c r="BF2478"/>
  <c r="BF2530"/>
  <c i="2" r="J136"/>
  <c r="J63"/>
  <c i="3" r="BE93"/>
  <c r="J52"/>
  <c r="BE103"/>
  <c r="BE131"/>
  <c r="BE143"/>
  <c r="BE155"/>
  <c r="BE193"/>
  <c r="BE195"/>
  <c r="BE219"/>
  <c r="BE111"/>
  <c r="BE165"/>
  <c r="BE91"/>
  <c r="BE116"/>
  <c r="BE123"/>
  <c r="BE133"/>
  <c r="BE138"/>
  <c r="BE173"/>
  <c r="BE175"/>
  <c r="BE178"/>
  <c r="BE180"/>
  <c r="E72"/>
  <c r="F79"/>
  <c r="BE85"/>
  <c r="BE87"/>
  <c r="BE89"/>
  <c r="BE101"/>
  <c r="BE113"/>
  <c r="BE126"/>
  <c r="BE136"/>
  <c r="BE158"/>
  <c r="BE163"/>
  <c r="BE170"/>
  <c r="BE183"/>
  <c r="BE188"/>
  <c r="BE200"/>
  <c r="BE213"/>
  <c r="BE216"/>
  <c r="BE108"/>
  <c i="2" r="J86"/>
  <c r="J61"/>
  <c i="3" r="BE96"/>
  <c r="BE98"/>
  <c r="BE106"/>
  <c r="BE118"/>
  <c r="BE121"/>
  <c r="BE128"/>
  <c r="BE141"/>
  <c r="BE146"/>
  <c r="BE152"/>
  <c r="BE160"/>
  <c r="BE168"/>
  <c r="BE185"/>
  <c r="BE190"/>
  <c r="BE198"/>
  <c r="BE203"/>
  <c r="BE208"/>
  <c r="BE149"/>
  <c r="BE205"/>
  <c r="BE210"/>
  <c i="2" r="BE140"/>
  <c r="J52"/>
  <c r="BE95"/>
  <c r="BE87"/>
  <c r="BE90"/>
  <c r="BE92"/>
  <c r="BE97"/>
  <c r="BE100"/>
  <c r="BE123"/>
  <c r="BE130"/>
  <c r="F81"/>
  <c r="BE107"/>
  <c r="E74"/>
  <c r="BE113"/>
  <c r="BE121"/>
  <c r="BE128"/>
  <c r="BE137"/>
  <c r="BE143"/>
  <c r="BE150"/>
  <c r="BE102"/>
  <c r="BE104"/>
  <c r="BE109"/>
  <c r="BE111"/>
  <c r="BE118"/>
  <c r="BE125"/>
  <c r="BE116"/>
  <c r="BE133"/>
  <c r="BE147"/>
  <c i="8" r="F36"/>
  <c i="1" r="BC61"/>
  <c i="9" r="F36"/>
  <c i="1" r="BC62"/>
  <c i="6" r="J33"/>
  <c i="1" r="AV59"/>
  <c i="4" r="F33"/>
  <c i="1" r="AZ57"/>
  <c i="7" r="J33"/>
  <c i="1" r="AV60"/>
  <c i="6" r="F35"/>
  <c i="1" r="BB59"/>
  <c i="2" r="F36"/>
  <c i="1" r="BC55"/>
  <c i="2" r="F37"/>
  <c i="1" r="BD55"/>
  <c i="3" r="J30"/>
  <c i="5" r="F33"/>
  <c i="1" r="AZ58"/>
  <c i="6" r="F36"/>
  <c i="1" r="BC59"/>
  <c i="8" r="J33"/>
  <c i="1" r="AV61"/>
  <c i="8" r="F33"/>
  <c i="1" r="AZ61"/>
  <c i="9" r="F34"/>
  <c i="1" r="BA62"/>
  <c i="10" r="F37"/>
  <c i="1" r="BD63"/>
  <c i="2" r="J34"/>
  <c i="1" r="AW55"/>
  <c i="10" r="F33"/>
  <c i="1" r="AZ63"/>
  <c i="10" r="F36"/>
  <c i="1" r="BC63"/>
  <c i="3" r="F35"/>
  <c i="1" r="BB56"/>
  <c i="3" r="F37"/>
  <c i="1" r="BD56"/>
  <c i="4" r="F36"/>
  <c i="1" r="BC57"/>
  <c i="7" r="F36"/>
  <c i="1" r="BC60"/>
  <c i="7" r="F33"/>
  <c i="1" r="AZ60"/>
  <c i="3" r="F34"/>
  <c i="1" r="BA56"/>
  <c i="4" r="F37"/>
  <c i="1" r="BD57"/>
  <c i="5" r="F37"/>
  <c i="1" r="BD58"/>
  <c i="7" r="F37"/>
  <c i="1" r="BD60"/>
  <c i="3" r="J34"/>
  <c i="1" r="AW56"/>
  <c i="7" r="F35"/>
  <c i="1" r="BB60"/>
  <c i="8" r="F35"/>
  <c i="1" r="BB61"/>
  <c i="9" r="F35"/>
  <c i="1" r="BB62"/>
  <c i="8" r="F37"/>
  <c i="1" r="BD61"/>
  <c i="9" r="F37"/>
  <c i="1" r="BD62"/>
  <c i="6" r="F37"/>
  <c i="1" r="BD59"/>
  <c i="2" r="F34"/>
  <c i="1" r="BA55"/>
  <c i="4" r="J33"/>
  <c i="1" r="AV57"/>
  <c i="3" r="F36"/>
  <c i="1" r="BC56"/>
  <c i="2" r="F35"/>
  <c i="1" r="BB55"/>
  <c i="5" r="J33"/>
  <c i="1" r="AV58"/>
  <c i="5" r="F36"/>
  <c i="1" r="BC58"/>
  <c i="9" r="J34"/>
  <c i="1" r="AW62"/>
  <c i="10" r="J33"/>
  <c i="1" r="AV63"/>
  <c i="10" r="F35"/>
  <c i="1" r="BB63"/>
  <c i="5" r="F35"/>
  <c i="1" r="BB58"/>
  <c i="6" r="F33"/>
  <c i="1" r="AZ59"/>
  <c i="4" r="F35"/>
  <c i="1" r="BB57"/>
  <c i="9" l="1" r="P90"/>
  <c i="4" r="P1302"/>
  <c r="P110"/>
  <c i="1" r="AU57"/>
  <c i="8" r="P134"/>
  <c r="P84"/>
  <c i="1" r="AU61"/>
  <c i="7" r="R84"/>
  <c i="4" r="R111"/>
  <c r="R110"/>
  <c i="6" r="R99"/>
  <c r="R85"/>
  <c i="9" r="BK90"/>
  <c r="J90"/>
  <c r="J60"/>
  <c r="R90"/>
  <c r="R89"/>
  <c i="3" r="R82"/>
  <c i="8" r="T134"/>
  <c r="T84"/>
  <c i="5" r="T89"/>
  <c r="R103"/>
  <c r="R89"/>
  <c i="3" r="P82"/>
  <c i="1" r="AU56"/>
  <c i="2" r="P84"/>
  <c i="1" r="AU55"/>
  <c i="10" r="T87"/>
  <c r="T86"/>
  <c i="9" r="P147"/>
  <c r="P89"/>
  <c i="1" r="AU62"/>
  <c i="5" r="BK103"/>
  <c r="J103"/>
  <c r="J62"/>
  <c i="4" r="T111"/>
  <c r="T110"/>
  <c r="T1302"/>
  <c i="9" r="T147"/>
  <c i="5" r="P103"/>
  <c r="P89"/>
  <c i="1" r="AU58"/>
  <c i="10" r="P87"/>
  <c r="P86"/>
  <c i="1" r="AU63"/>
  <c i="2" r="T84"/>
  <c i="6" r="P85"/>
  <c i="1" r="AU59"/>
  <c i="2" r="R135"/>
  <c r="R84"/>
  <c i="9" r="T90"/>
  <c r="T89"/>
  <c i="8" r="R84"/>
  <c i="4" r="BK1302"/>
  <c r="J1302"/>
  <c r="J76"/>
  <c i="2" r="BK135"/>
  <c r="J135"/>
  <c r="J62"/>
  <c i="1" r="AG56"/>
  <c i="10" r="BK87"/>
  <c r="J87"/>
  <c r="J60"/>
  <c i="9" r="BK89"/>
  <c r="J89"/>
  <c i="8" r="BK84"/>
  <c r="J84"/>
  <c i="7" r="BK84"/>
  <c r="J84"/>
  <c i="6" r="BK85"/>
  <c r="J85"/>
  <c r="J59"/>
  <c i="9" r="F33"/>
  <c i="1" r="AZ62"/>
  <c r="BD54"/>
  <c r="W33"/>
  <c i="6" r="J34"/>
  <c i="1" r="AW59"/>
  <c r="AT59"/>
  <c i="10" r="F34"/>
  <c i="1" r="BA63"/>
  <c i="7" r="J34"/>
  <c i="1" r="AW60"/>
  <c r="AT60"/>
  <c i="8" r="F34"/>
  <c i="1" r="BA61"/>
  <c i="3" r="F33"/>
  <c i="1" r="AZ56"/>
  <c i="5" r="F34"/>
  <c i="1" r="BA58"/>
  <c i="6" r="F34"/>
  <c i="1" r="BA59"/>
  <c i="8" r="J34"/>
  <c i="1" r="AW61"/>
  <c r="AT61"/>
  <c i="3" r="J33"/>
  <c i="1" r="AV56"/>
  <c r="AT56"/>
  <c r="AN56"/>
  <c i="5" r="J34"/>
  <c i="1" r="AW58"/>
  <c r="AT58"/>
  <c i="2" r="F33"/>
  <c i="1" r="AZ55"/>
  <c i="7" r="F34"/>
  <c i="1" r="BA60"/>
  <c i="4" r="F34"/>
  <c i="1" r="BA57"/>
  <c i="8" r="J30"/>
  <c i="1" r="AG61"/>
  <c i="9" r="J30"/>
  <c i="1" r="AG62"/>
  <c i="10" r="J34"/>
  <c i="1" r="AW63"/>
  <c r="AT63"/>
  <c i="2" r="J33"/>
  <c i="1" r="AV55"/>
  <c r="AT55"/>
  <c i="9" r="J33"/>
  <c i="1" r="AV62"/>
  <c r="AT62"/>
  <c r="BB54"/>
  <c r="W31"/>
  <c r="BC54"/>
  <c r="W32"/>
  <c i="4" r="J34"/>
  <c i="1" r="AW57"/>
  <c r="AT57"/>
  <c i="7" r="J30"/>
  <c i="1" r="AG60"/>
  <c i="4" l="1" r="BK110"/>
  <c r="J110"/>
  <c i="5" r="BK89"/>
  <c r="J89"/>
  <c r="J59"/>
  <c i="10" r="BK86"/>
  <c r="J86"/>
  <c i="2" r="BK84"/>
  <c r="J84"/>
  <c r="J59"/>
  <c i="1" r="AN62"/>
  <c i="9" r="J59"/>
  <c i="1" r="AN61"/>
  <c i="9" r="J39"/>
  <c i="8" r="J59"/>
  <c i="1" r="AN60"/>
  <c i="8" r="J39"/>
  <c i="7" r="J59"/>
  <c r="J39"/>
  <c i="4" r="J59"/>
  <c i="3" r="J39"/>
  <c i="4" r="J30"/>
  <c i="1" r="AG57"/>
  <c r="AN57"/>
  <c r="AY54"/>
  <c r="AX54"/>
  <c r="BA54"/>
  <c r="W30"/>
  <c i="6" r="J30"/>
  <c i="1" r="AG59"/>
  <c r="AN59"/>
  <c i="10" r="J30"/>
  <c i="1" r="AG63"/>
  <c r="AU54"/>
  <c r="AZ54"/>
  <c r="W29"/>
  <c i="4" l="1" r="J39"/>
  <c i="10" r="J39"/>
  <c r="J59"/>
  <c i="6" r="J39"/>
  <c i="1" r="AN63"/>
  <c i="5" r="J30"/>
  <c i="1" r="AG58"/>
  <c r="AN58"/>
  <c r="AW54"/>
  <c r="AK30"/>
  <c i="2" r="J30"/>
  <c i="1" r="AG55"/>
  <c r="AN55"/>
  <c r="AV54"/>
  <c r="AK29"/>
  <c i="2" l="1" r="J39"/>
  <c i="5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<sst xmlns="http://schemas.openxmlformats.org/spreadsheetml/2006/main">
  <si>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</si>
  <si>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</si>
  <si>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</si>
  <si>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</si>
  <si>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</si>
  <si>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{cc45b80b-c5c5-46c1-b718-4f779a83237a}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</si>
  <si>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</si>
  <si>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</si>
  <si>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</si>
  <si>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</si>
  <si>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</si>
  <si>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</si>
  <si>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</si>
  <si>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</si>
  <si>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12024(1)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</si>
  <si>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</si>
  <si>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</si>
  <si>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2024059 - Snížení energetické náročnosti budovy DOZP Radošov č.p.137</t>
  </si>
  <si>
    <t>KSO:</t>
  </si>
  <si>
    <t>803 1</t>
  </si>
  <si>
    <t>CC-CZ:</t>
  </si>
  <si>
    <t>11301</t>
  </si>
  <si>
    <t>Místo:</t>
  </si>
  <si>
    <t>Radošov</t>
  </si>
  <si>
    <t>Datum:</t>
  </si>
  <si>
    <t>6. 12. 2024</t>
  </si>
  <si>
    <t>CZ-CPV:</t>
  </si>
  <si>
    <t>45300000-0</t>
  </si>
  <si>
    <t>CZ-CPA:</t>
  </si>
  <si>
    <t>41.00</t>
  </si>
  <si>
    <t>Zadavatel:</t>
  </si>
  <si>
    <t>IČ:</t>
  </si>
  <si>
    <t/>
  </si>
  <si>
    <t>Karlovarský kraj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</si>
  <si>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</si>
  <si>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</si>
  <si>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</si>
  <si>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</si>
  <si>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</si>
  <si>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</si>
  <si>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</si>
  <si>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</si>
  <si>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</si>
  <si>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</si>
  <si>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</si>
  <si>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</si>
  <si>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</si>
  <si>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</si>
  <si>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</si>
  <si>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</si>
  <si>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</si>
  <si>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</si>
  <si>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</si>
  <si>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</si>
  <si>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</si>
  <si>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</si>
  <si>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</si>
  <si>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</si>
  <si>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</si>
  <si>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</si>
  <si>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</si>
  <si>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</si>
  <si>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</si>
  <si>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</si>
  <si>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</si>
  <si>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</si>
  <si>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</si>
  <si>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</si>
  <si>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</si>
  <si>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</si>
  <si>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</si>
  <si>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</si>
  <si>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</si>
  <si>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</si>
  <si>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</si>
  <si>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</si>
  <si>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</si>
  <si>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</si>
  <si>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</si>
  <si>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</si>
  <si>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</si>
  <si>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</si>
  <si>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D.1.4.01</t>
  </si>
  <si>
    <t>Silnoproudá el...</t>
  </si>
  <si>
    <t>STA</t>
  </si>
  <si>
    <t>1</t>
  </si>
  <si>
    <t>{27c89bb2-a126-4443-93a1-0016b16b1ac0}</t>
  </si>
  <si>
    <t>2</t>
  </si>
  <si>
    <t>D.1.4.02a</t>
  </si>
  <si>
    <t>FVE</t>
  </si>
  <si>
    <t>{92f0ed51-9364-43be-84d9-271b4ebd15fa}</t>
  </si>
  <si>
    <t>SO 01</t>
  </si>
  <si>
    <t>Architektonicko -...</t>
  </si>
  <si>
    <t>{e5270ab4-1f1e-4d0d-a7ff-43ac0a055fa6}</t>
  </si>
  <si>
    <t>10</t>
  </si>
  <si>
    <t>Strojovna</t>
  </si>
  <si>
    <t>{fe86f2af-4e9e-4c25-aa92-a12a65d46c9b}</t>
  </si>
  <si>
    <t>20</t>
  </si>
  <si>
    <t>Výměna otopných těles</t>
  </si>
  <si>
    <t>{353a8125-afda-495c-a058-ebf92b9a4fa4}</t>
  </si>
  <si>
    <t>D.1.4.02</t>
  </si>
  <si>
    <t>{7b41a624-6b1b-432d-bc91-7b9baeea38d3}</t>
  </si>
  <si>
    <t>D.1.4.03</t>
  </si>
  <si>
    <t>{d406f725-cfda-406c-8f84-74071d3a8359}</t>
  </si>
  <si>
    <t>SO 02</t>
  </si>
  <si>
    <t>Hospodářský objek...</t>
  </si>
  <si>
    <t>{9e723d38-fe58-4d14-adcb-7bed78e2e1ce}</t>
  </si>
  <si>
    <t>VON</t>
  </si>
  <si>
    <t>Vedlejší a ostatní ...</t>
  </si>
  <si>
    <t>{f14f9383-898c-454a-9fa4-2fd0f67372d5}</t>
  </si>
  <si>
    <t>KRYCÍ LIST SOUPISU PRACÍ</t>
  </si>
  <si>
    <t>Objekt:</t>
  </si>
  <si>
    <t>D.1.4.01 - Silnoproudá el...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</si>
  <si>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</si>
  <si>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</si>
  <si>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</si>
  <si>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</si>
  <si>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</si>
  <si>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</si>
  <si>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</si>
  <si>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</si>
  <si>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</si>
  <si>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</si>
  <si>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</si>
  <si>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</si>
  <si>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</si>
  <si>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</si>
  <si>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</si>
  <si>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</si>
  <si>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</si>
  <si>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</si>
  <si>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</si>
  <si>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</si>
  <si>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</si>
  <si>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</si>
  <si>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</si>
  <si>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</si>
  <si>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</si>
  <si>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</si>
  <si>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</si>
  <si>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</si>
  <si>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741410041</t>
  </si>
  <si>
    <t>Montáž drátu nebo lana uzemňovacího průměru do 10 mm v městské zástavbě v zemi</t>
  </si>
  <si>
    <t>m</t>
  </si>
  <si>
    <t>CS ÚRS 2025 02</t>
  </si>
  <si>
    <t>16</t>
  </si>
  <si>
    <t>-909701515</t>
  </si>
  <si>
    <t>PP</t>
  </si>
  <si>
    <t>Montáž uzemňovacího vedení s upevněním, propojením a připojením pomocí svorek v zemi s izolací spojů drátu nebo lana Ø do 10 mm v městské zástavbě</t>
  </si>
  <si>
    <t>Online PSC</t>
  </si>
  <si>
    <t>https://podminky.urs.cz/item/CS_URS_2025_02/741410041</t>
  </si>
  <si>
    <t>M</t>
  </si>
  <si>
    <t>35441073</t>
  </si>
  <si>
    <t>drát D 10mm FeZn</t>
  </si>
  <si>
    <t>kg</t>
  </si>
  <si>
    <t>32</t>
  </si>
  <si>
    <t>-143589496</t>
  </si>
  <si>
    <t>3</t>
  </si>
  <si>
    <t>741410051</t>
  </si>
  <si>
    <t>Montáž jiskřiště</t>
  </si>
  <si>
    <t>kus</t>
  </si>
  <si>
    <t>-1959112395</t>
  </si>
  <si>
    <t>Montáž uzemňovacího vedení s upevněním, propojením a připojením pomocí svorek doplňků jiskřiště</t>
  </si>
  <si>
    <t>https://podminky.urs.cz/item/CS_URS_2025_02/741410051</t>
  </si>
  <si>
    <t>4</t>
  </si>
  <si>
    <t>1030037685</t>
  </si>
  <si>
    <t xml:space="preserve">Jiskřiště s podélnými otvory 13x11mm,  IP54</t>
  </si>
  <si>
    <t>1177535773</t>
  </si>
  <si>
    <t>5</t>
  </si>
  <si>
    <t>741420001</t>
  </si>
  <si>
    <t>Montáž drát nebo lano hromosvodné svodové D do 10 mm s podpěrou</t>
  </si>
  <si>
    <t>2126920609</t>
  </si>
  <si>
    <t>Montáž hromosvodného vedení svodových drátů nebo lan s podpěrami, Ø do 10 mm</t>
  </si>
  <si>
    <t>https://podminky.urs.cz/item/CS_URS_2025_02/741420001</t>
  </si>
  <si>
    <t>6</t>
  </si>
  <si>
    <t>35441077</t>
  </si>
  <si>
    <t>drát D 8mm AlMgSi</t>
  </si>
  <si>
    <t>1396555193</t>
  </si>
  <si>
    <t>7</t>
  </si>
  <si>
    <t>35441415</t>
  </si>
  <si>
    <t>podpěra vedení FeZn do zdiva 150mm</t>
  </si>
  <si>
    <t>-852341101</t>
  </si>
  <si>
    <t>8</t>
  </si>
  <si>
    <t>741420022</t>
  </si>
  <si>
    <t>Montáž svorka hromosvodná se 3 a více šrouby</t>
  </si>
  <si>
    <t>565025790</t>
  </si>
  <si>
    <t>Montáž hromosvodného vedení svorek se 3 a více šrouby</t>
  </si>
  <si>
    <t>https://podminky.urs.cz/item/CS_URS_2025_02/741420022</t>
  </si>
  <si>
    <t>9</t>
  </si>
  <si>
    <t>35441860</t>
  </si>
  <si>
    <t>svorka FeZn k jímací tyči - 4 šrouby</t>
  </si>
  <si>
    <t>-1114890051</t>
  </si>
  <si>
    <t>35431023</t>
  </si>
  <si>
    <t>svorka uzemnění nerez připojovací na kovové části pro 2 vodiče D 7-10mm</t>
  </si>
  <si>
    <t>-665190931</t>
  </si>
  <si>
    <t>11</t>
  </si>
  <si>
    <t>35442034</t>
  </si>
  <si>
    <t>svorka uzemnění nerez zkušební, 81mm</t>
  </si>
  <si>
    <t>-1879893283</t>
  </si>
  <si>
    <t>741420051</t>
  </si>
  <si>
    <t>Montáž vedení hromosvodné-úhelník nebo trubka s držáky do zdiva</t>
  </si>
  <si>
    <t>2120837308</t>
  </si>
  <si>
    <t>Montáž hromosvodného vedení ochranných prvků úhelníků nebo trubek s držáky do zdiva</t>
  </si>
  <si>
    <t>https://podminky.urs.cz/item/CS_URS_2025_02/741420051</t>
  </si>
  <si>
    <t>13</t>
  </si>
  <si>
    <t>35441804</t>
  </si>
  <si>
    <t>trubka ochranná na ochranu svodu - 1700mm, nerez</t>
  </si>
  <si>
    <t>-1565092431</t>
  </si>
  <si>
    <t>14</t>
  </si>
  <si>
    <t>741420121</t>
  </si>
  <si>
    <t>Montáž izolační tyče oddáleného vedení</t>
  </si>
  <si>
    <t>-2069739162</t>
  </si>
  <si>
    <t>Montáž oddáleného vedení izolační tyče</t>
  </si>
  <si>
    <t>https://podminky.urs.cz/item/CS_URS_2025_02/741420121</t>
  </si>
  <si>
    <t>15</t>
  </si>
  <si>
    <t>35442209</t>
  </si>
  <si>
    <t>tyč izolační GFK pro vodič, příložky a spoj. mat. FeZn 430mm</t>
  </si>
  <si>
    <t>1904783814</t>
  </si>
  <si>
    <t>35442211</t>
  </si>
  <si>
    <t>tyč izolační GFK pro vodič, příložky a spoj mat. FeZn 930mm</t>
  </si>
  <si>
    <t>-1925014525</t>
  </si>
  <si>
    <t>17</t>
  </si>
  <si>
    <t>741430003</t>
  </si>
  <si>
    <t>Montáž tyč jímací délky do 3 m na konstrukci ocelovou</t>
  </si>
  <si>
    <t>-345239553</t>
  </si>
  <si>
    <t>Montáž jímacích tyčí délky do 3 m, na konstrukci ocelovou</t>
  </si>
  <si>
    <t>https://podminky.urs.cz/item/CS_URS_2025_02/741430003</t>
  </si>
  <si>
    <t>18</t>
  </si>
  <si>
    <t>35441061</t>
  </si>
  <si>
    <t>tyč jímací s kovaným hrotem 2000mm FeZn</t>
  </si>
  <si>
    <t>-162448304</t>
  </si>
  <si>
    <t>19</t>
  </si>
  <si>
    <t>741440032</t>
  </si>
  <si>
    <t>Montáž tyč zemnicí dl přes 2 do 4,5 m</t>
  </si>
  <si>
    <t>1864416406</t>
  </si>
  <si>
    <t>Montáž zemnicích desek a tyčí s připojením na svodové nebo uzemňovací vedení bez příslušenství tyčí, délky přes 2 do 4,5 m</t>
  </si>
  <si>
    <t>https://podminky.urs.cz/item/CS_URS_2025_02/741440032</t>
  </si>
  <si>
    <t>1030037709</t>
  </si>
  <si>
    <t>Profilová zemnicí tyč 50x50x3mm, FeZn L 2500mm, s otvory pro připojení D 11/13mm</t>
  </si>
  <si>
    <t>-1373123372</t>
  </si>
  <si>
    <t>Práce a dodávky M</t>
  </si>
  <si>
    <t>46-M</t>
  </si>
  <si>
    <t>Zemní práce při extr.mont.pracích</t>
  </si>
  <si>
    <t>460061171</t>
  </si>
  <si>
    <t>Výstražná páska pro zabezpečení výkopu u elektromontážních prací</t>
  </si>
  <si>
    <t>64</t>
  </si>
  <si>
    <t>264385525</t>
  </si>
  <si>
    <t>Zabezpečení výkopu a objektů výstražná páska včetně dodávky materiálu zřízení a odstranění</t>
  </si>
  <si>
    <t>https://podminky.urs.cz/item/CS_URS_2025_02/460061171</t>
  </si>
  <si>
    <t>22</t>
  </si>
  <si>
    <t>460161152</t>
  </si>
  <si>
    <t>Hloubení kabelových rýh ručně š 35 cm hl 60 cm v hornině tř I skupiny 3</t>
  </si>
  <si>
    <t>1843077022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</si>
  <si>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</si>
  <si>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https://podminky.urs.cz/item/CS_URS_2025_02/460161152</t>
  </si>
  <si>
    <t>23</t>
  </si>
  <si>
    <t>460411122</t>
  </si>
  <si>
    <t>Zásyp jam při elektromontážích strojně včetně zhutnění v hornině tř I skupiny 3</t>
  </si>
  <si>
    <t>m3</t>
  </si>
  <si>
    <t>-1890075550</t>
  </si>
  <si>
    <t>Zásyp jam strojně s uložením výkopku ve vrstvách a urovnáním povrchu s přemístění sypaniny ze vzdálenosti do 10 m se zhutněním z horniny třídy těžitelnosti I skupiny 3</t>
  </si>
  <si>
    <t>https://podminky.urs.cz/item/CS_URS_2025_02/460411122</t>
  </si>
  <si>
    <t>58-M</t>
  </si>
  <si>
    <t>Revize vyhrazených technických zařízení</t>
  </si>
  <si>
    <t>24</t>
  </si>
  <si>
    <t>580105032</t>
  </si>
  <si>
    <t>Kontrola stavu ochrany před úderem blesku kombinované soustavy přes 2 do 8 svodů</t>
  </si>
  <si>
    <t>svod</t>
  </si>
  <si>
    <t>1601892357</t>
  </si>
  <si>
    <t>Hromosvody kontrola stavu ochrany před úderem blesku kombinované soustavy jednoho objektu přes 4 do 8 svodů</t>
  </si>
  <si>
    <t>https://podminky.urs.cz/item/CS_URS_2025_02/580105032</t>
  </si>
  <si>
    <t>25</t>
  </si>
  <si>
    <t>580105062</t>
  </si>
  <si>
    <t>Měření zemního odporu přes 2 do 8 svodů</t>
  </si>
  <si>
    <t>měření</t>
  </si>
  <si>
    <t>821314011</t>
  </si>
  <si>
    <t>Hromosvody měření zemního odporu svodu přes 2 do 8 svodů</t>
  </si>
  <si>
    <t>https://podminky.urs.cz/item/CS_URS_2025_02/580105062</t>
  </si>
  <si>
    <t>D.1.4.02a - FVE</t>
  </si>
  <si>
    <t>OST - Ostatní</t>
  </si>
  <si>
    <t>RRP-FVE</t>
  </si>
  <si>
    <t>Rozvaděč RP-FVE dle dokumentace</t>
  </si>
  <si>
    <t>551817940</t>
  </si>
  <si>
    <t>RMX-DC1</t>
  </si>
  <si>
    <t>Rozvaděč MX-DC1 dle dokumentace</t>
  </si>
  <si>
    <t>-862386937</t>
  </si>
  <si>
    <t>RMX-DC2</t>
  </si>
  <si>
    <t>Rozvaděč MX-DC2 dle dokumentace</t>
  </si>
  <si>
    <t>-581525186</t>
  </si>
  <si>
    <t>RMX-DC3</t>
  </si>
  <si>
    <t>Rozvaděč MX-DC3 dle dokumentace</t>
  </si>
  <si>
    <t>1947107416</t>
  </si>
  <si>
    <t>741110002</t>
  </si>
  <si>
    <t>Montáž trubka plastová tuhá D přes 23 do 35 mm uložená pevně</t>
  </si>
  <si>
    <t>1050374238</t>
  </si>
  <si>
    <t>Montáž trubek elektroinstalačních s nasunutím nebo našroubováním do krabic plastových tuhých, uložených pevně, vnější Ø přes 23 do 35 mm</t>
  </si>
  <si>
    <t>https://podminky.urs.cz/item/CS_URS_2025_02/741110002</t>
  </si>
  <si>
    <t>34571094</t>
  </si>
  <si>
    <t>trubka elektroinstalační tuhá z PVC D 28,6/32 mm, délka 3m</t>
  </si>
  <si>
    <t>340521265</t>
  </si>
  <si>
    <t>741110042</t>
  </si>
  <si>
    <t>Montáž trubka plastová ohebná D přes 23 do 35 mm uložená pevně</t>
  </si>
  <si>
    <t>638148054</t>
  </si>
  <si>
    <t>Montáž trubek elektroinstalačních s nasunutím nebo našroubováním do krabic plastových ohebných, uložených pevně, vnější Ø přes 23 do 35 mm</t>
  </si>
  <si>
    <t>https://podminky.urs.cz/item/CS_URS_2025_02/741110042</t>
  </si>
  <si>
    <t>34571156</t>
  </si>
  <si>
    <t>trubka elektroinstalační ohebná z PH, D 28,4/34,5mm</t>
  </si>
  <si>
    <t>-1966496513</t>
  </si>
  <si>
    <t>741112042</t>
  </si>
  <si>
    <t>Montáž krabice nástěnná kovová čtyřhranná 120x120 mm</t>
  </si>
  <si>
    <t>-1192068134</t>
  </si>
  <si>
    <t>Montáž krabic elektroinstalačních bez napojení na trubky a lišty, demontáže a montáže víčka a přístroje protahovacích nebo odbočných nástěnných kovových čtyřhranných, vel. 120x120 mm</t>
  </si>
  <si>
    <t>https://podminky.urs.cz/item/CS_URS_2025_02/741112042</t>
  </si>
  <si>
    <t>10.075.335</t>
  </si>
  <si>
    <t>Svorkovnice ekvipotencionální s krytem</t>
  </si>
  <si>
    <t>536138733</t>
  </si>
  <si>
    <t>741120124</t>
  </si>
  <si>
    <t>Montáž fotovoltaických kabelů uložených v trubkách nebo lištách průměru přes 4 do 6 mm</t>
  </si>
  <si>
    <t>1518549830</t>
  </si>
  <si>
    <t>Montáž fotovoltaických kabelů bez ukončení, uložených v trubkách nebo lištách, průměru přes 4 do 6 mm</t>
  </si>
  <si>
    <t>https://podminky.urs.cz/item/CS_URS_2025_02/741120124</t>
  </si>
  <si>
    <t>34111851</t>
  </si>
  <si>
    <t>kabel fotovoltaický černý nebo červený průměr 6mm</t>
  </si>
  <si>
    <t>-573153484</t>
  </si>
  <si>
    <t>741120125</t>
  </si>
  <si>
    <t>Montáž fotovoltaických kabelů uložených v trubkách nebo lištách průměru přes 6 do 10 mm</t>
  </si>
  <si>
    <t>1051430898</t>
  </si>
  <si>
    <t>Montáž fotovoltaických kabelů bez ukončení, uložených v trubkách nebo lištách, průměru přes 6 do 10 mm</t>
  </si>
  <si>
    <t>https://podminky.urs.cz/item/CS_URS_2025_02/741120125</t>
  </si>
  <si>
    <t>34111852</t>
  </si>
  <si>
    <t>kabel fotovoltaický černý nebo červený průměr 10mm</t>
  </si>
  <si>
    <t>517089433</t>
  </si>
  <si>
    <t>741120201</t>
  </si>
  <si>
    <t>Montáž vodič Cu izolovaný plný a laněný s PVC pláštěm žíla 1,5 až 16 mm2 volně (např. CY, CHAH-V)</t>
  </si>
  <si>
    <t>1811384212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</si>
  <si>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</si>
  <si>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https://podminky.urs.cz/item/CS_URS_2025_02/741120201</t>
  </si>
  <si>
    <t>34141029</t>
  </si>
  <si>
    <t>vodič propojovací flexibilní jádro Cu lanované izolace PVC 450/750V (H07V-K) 1x16mm2</t>
  </si>
  <si>
    <t>-1921125670</t>
  </si>
  <si>
    <t>741120203</t>
  </si>
  <si>
    <t>Montáž vodič Cu izolovaný plný a laněný s PVC pláštěm žíla 25 až 35 mm2 volně (např. CY, CHAH-V)</t>
  </si>
  <si>
    <t>-879202033</t>
  </si>
  <si>
    <t>Montáž vodičů izolovaných měděných bez ukončení uložených volně plných a laněných s PVC pláštěm, bezhalogenových, ohniodolných (např. CY, CHAH-V) průřezu žíly 25 až 35 mm2</t>
  </si>
  <si>
    <t>https://podminky.urs.cz/item/CS_URS_2025_02/741120203</t>
  </si>
  <si>
    <t>34141030</t>
  </si>
  <si>
    <t>vodič propojovací flexibilní jádro Cu lanované izolace PVC 450/750V (H07V-K) 1x25mm2</t>
  </si>
  <si>
    <t>-334259911</t>
  </si>
  <si>
    <t>741122003</t>
  </si>
  <si>
    <t>Montáž kabel Cu bez ukončení uložený pod omítku plný plochý 2x2,5 mm2 (např. CYKYLo)</t>
  </si>
  <si>
    <t>2026787207</t>
  </si>
  <si>
    <t>Montáž kabelů měděných bez ukončení uložených pod omítku plných plochých nebo bezhalogenových (např. CYKYLo) počtu a průřezu žil 2x2,5 mm2</t>
  </si>
  <si>
    <t>https://podminky.urs.cz/item/CS_URS_2025_02/741122003</t>
  </si>
  <si>
    <t>34111324</t>
  </si>
  <si>
    <t>kabel silový oheň retardující bezhalogenový s funkční schopností při požáru 180min a P60-R třída reakce na oheň B2cas1d0 jádro Cu 0,6/1kV (1-CXKH-V) 2x1,5mm2</t>
  </si>
  <si>
    <t>774185029</t>
  </si>
  <si>
    <t>741122201</t>
  </si>
  <si>
    <t>Montáž kabel Cu plný kulatý žíla 2x1,5 až 6 mm2 uložený volně (např. CYKY, CYKFY)</t>
  </si>
  <si>
    <t>1199265180</t>
  </si>
  <si>
    <t>Montáž kabelů měděných bez ukončení uložených volně nebo v liště plných kulatých (např. CYKY, CYKFY) počtu a průřezu žil 2x1,5 až 6 mm2</t>
  </si>
  <si>
    <t>https://podminky.urs.cz/item/CS_URS_2025_02/741122201</t>
  </si>
  <si>
    <t>34111005</t>
  </si>
  <si>
    <t>kabel instalační jádro Cu plné izolace PVC plášť PVC 450/750V (CYKY) 2x1,5mm2</t>
  </si>
  <si>
    <t>-408154502</t>
  </si>
  <si>
    <t>741122233</t>
  </si>
  <si>
    <t>Montáž kabel Cu plný kulatý žíla 5x10 mm2 uložený volně (např. CYKY, CYKFY)</t>
  </si>
  <si>
    <t>-2062809986</t>
  </si>
  <si>
    <t>Montáž kabelů měděných bez ukončení uložených volně nebo v liště plných kulatých (např. CYKY, CYKFY) počtu a průřezu žil 5x10 mm2</t>
  </si>
  <si>
    <t>https://podminky.urs.cz/item/CS_URS_2025_02/741122233</t>
  </si>
  <si>
    <t>34113034</t>
  </si>
  <si>
    <t>kabel instalační jádro Cu plné izolace PVC plášť PVC 450/750V (CYKY) 5x10mm2</t>
  </si>
  <si>
    <t>-2031945316</t>
  </si>
  <si>
    <t>741130004</t>
  </si>
  <si>
    <t>Ukončení vodič izolovaný do 6 mm2 v rozváděči nebo na přístroji</t>
  </si>
  <si>
    <t>1194815373</t>
  </si>
  <si>
    <t>Ukončení vodičů izolovaných s označením a zapojením v rozváděči nebo na přístroji, průřezu žíly do 6 mm2</t>
  </si>
  <si>
    <t>https://podminky.urs.cz/item/CS_URS_2025_02/741130004</t>
  </si>
  <si>
    <t>26</t>
  </si>
  <si>
    <t>741130005</t>
  </si>
  <si>
    <t>Ukončení vodič izolovaný do 10 mm2 v rozváděči nebo na přístroji</t>
  </si>
  <si>
    <t>873028918</t>
  </si>
  <si>
    <t>Ukončení vodičů izolovaných s označením a zapojením v rozváděči nebo na přístroji, průřezu žíly do 10 mm2</t>
  </si>
  <si>
    <t>https://podminky.urs.cz/item/CS_URS_2025_02/741130005</t>
  </si>
  <si>
    <t>27</t>
  </si>
  <si>
    <t>741130006</t>
  </si>
  <si>
    <t>Ukončení vodič izolovaný do 16 mm2 v rozváděči nebo na přístroji</t>
  </si>
  <si>
    <t>520067268</t>
  </si>
  <si>
    <t>Ukončení vodičů izolovaných s označením a zapojením v rozváděči nebo na přístroji, průřezu žíly do 16 mm2</t>
  </si>
  <si>
    <t>https://podminky.urs.cz/item/CS_URS_2025_02/741130006</t>
  </si>
  <si>
    <t>28</t>
  </si>
  <si>
    <t>741130007</t>
  </si>
  <si>
    <t>Ukončení vodič izolovaný do 25 mm2 v rozváděči nebo na přístroji</t>
  </si>
  <si>
    <t>-880815073</t>
  </si>
  <si>
    <t>Ukončení vodičů izolovaných s označením a zapojením v rozváděči nebo na přístroji, průřezu žíly do 25 mm2</t>
  </si>
  <si>
    <t>https://podminky.urs.cz/item/CS_URS_2025_02/741130007</t>
  </si>
  <si>
    <t>29</t>
  </si>
  <si>
    <t>741130420</t>
  </si>
  <si>
    <t>Nalisování konektorů na fotovoltaický kabel</t>
  </si>
  <si>
    <t>157801704</t>
  </si>
  <si>
    <t>Montáž fotovoltaických kabelů nalisování konektoru na fotovoltaický kabel</t>
  </si>
  <si>
    <t>https://podminky.urs.cz/item/CS_URS_2025_02/741130420</t>
  </si>
  <si>
    <t>30</t>
  </si>
  <si>
    <t>34111803</t>
  </si>
  <si>
    <t>konektory MC4 pro napojení prodlužovacích kabelů k fotovoltaickému panelu</t>
  </si>
  <si>
    <t>-1040364368</t>
  </si>
  <si>
    <t>31</t>
  </si>
  <si>
    <t>741311071</t>
  </si>
  <si>
    <t>Montáž tlačítka nouzového zastavení/vypnutí TOTAL STOP přisazeného nebo nástěnného se zapojením vodičů</t>
  </si>
  <si>
    <t>-2130563076</t>
  </si>
  <si>
    <t>Montáž spínačů speciálních se zapojením vodičů tlačítka nouzového zastavení/vypnutí TOTAL STOP přisazeného nebo nástěnného</t>
  </si>
  <si>
    <t>https://podminky.urs.cz/item/CS_URS_2025_02/741311071</t>
  </si>
  <si>
    <t>34532002</t>
  </si>
  <si>
    <t>ovládač nouzového zastavení s aretací 1V+1Z 3A 240V AC</t>
  </si>
  <si>
    <t>975517845</t>
  </si>
  <si>
    <t>33</t>
  </si>
  <si>
    <t>741320115</t>
  </si>
  <si>
    <t>Montáž jističů jednopólových nn do 63 A ve skříni se zapojením vodičů</t>
  </si>
  <si>
    <t>-1741182391</t>
  </si>
  <si>
    <t>Montáž jističů se zapojením vodičů jednopólových nn do 63 A ve skříni</t>
  </si>
  <si>
    <t>https://podminky.urs.cz/item/CS_URS_2025_02/741320115</t>
  </si>
  <si>
    <t>34</t>
  </si>
  <si>
    <t>35822178</t>
  </si>
  <si>
    <t>jistič 3-pólový 40 A vypínací charakteristika B vypínací schopnost 10 kA</t>
  </si>
  <si>
    <t>95876191</t>
  </si>
  <si>
    <t>35</t>
  </si>
  <si>
    <t>741322012</t>
  </si>
  <si>
    <t>Montáž svodiče bleskových proudů nn typ 1 třípólových impulzní proud do 100 kA se zapojením vodičů</t>
  </si>
  <si>
    <t>905816071</t>
  </si>
  <si>
    <t>Montáž přepěťových ochran nn se zapojením vodičů svodiče bleskových proudů - typ 1 třípólových, pro impulsní proud do 100 kA</t>
  </si>
  <si>
    <t>https://podminky.urs.cz/item/CS_URS_2025_02/741322012</t>
  </si>
  <si>
    <t>36</t>
  </si>
  <si>
    <t>10.877.444</t>
  </si>
  <si>
    <t>Svodič přepětí T1</t>
  </si>
  <si>
    <t>1565592393</t>
  </si>
  <si>
    <t>37</t>
  </si>
  <si>
    <t>741711011</t>
  </si>
  <si>
    <t>Montáž nosné konstrukce fotovoltaických panelů na ploché střeše nosníky</t>
  </si>
  <si>
    <t>639466392</t>
  </si>
  <si>
    <t>Montáž nosné konstrukce fotovoltaických panelů umístěné na ploché střeše</t>
  </si>
  <si>
    <t>https://podminky.urs.cz/item/CS_URS_2025_02/741711011</t>
  </si>
  <si>
    <t>38</t>
  </si>
  <si>
    <t>42412500</t>
  </si>
  <si>
    <t>konstrukce nosná pro fotovoltaické panely na ploché střechy, set pro 1 panel</t>
  </si>
  <si>
    <t>sada</t>
  </si>
  <si>
    <t>-1270196163</t>
  </si>
  <si>
    <t>39</t>
  </si>
  <si>
    <t>741721211</t>
  </si>
  <si>
    <t>Montáž fotovoltaických panelů krystalických na plochou střechu výkonu přes 300 Wp</t>
  </si>
  <si>
    <t>-1152410103</t>
  </si>
  <si>
    <t>Montáž fotovoltaických panelů výkonu přes 300 Wp, umístěných na ploché střeše krystalických</t>
  </si>
  <si>
    <t>https://podminky.urs.cz/item/CS_URS_2025_02/741721211</t>
  </si>
  <si>
    <t>40</t>
  </si>
  <si>
    <t>35002037</t>
  </si>
  <si>
    <t>panel fotovoltaický monokrystalický od 501Wp do 550Wp</t>
  </si>
  <si>
    <t>-213891843</t>
  </si>
  <si>
    <t>41</t>
  </si>
  <si>
    <t>741730018</t>
  </si>
  <si>
    <t>Montáž střídače napětí DC/AC síťového třífázového pro fotovoltaické systémy, max. výstupní výkon přes 25000 do 50000 W</t>
  </si>
  <si>
    <t>1129029431</t>
  </si>
  <si>
    <t>Montáž střídače napětí DC/AC fotovoltaických systémů včetně osazení a připojení síťového DC/AC (On - grid) třífázového, maximální výstupní výkon přes 25 000 do 50 000 W</t>
  </si>
  <si>
    <t>https://podminky.urs.cz/item/CS_URS_2025_02/741730018</t>
  </si>
  <si>
    <t>42</t>
  </si>
  <si>
    <t>35673004</t>
  </si>
  <si>
    <t>měnič fotovoltaický třífázový beztransformátorový maximální vstupní výkon 27000W, maximální výstupní výkon 27000W</t>
  </si>
  <si>
    <t>-986063698</t>
  </si>
  <si>
    <t>43</t>
  </si>
  <si>
    <t>741732062</t>
  </si>
  <si>
    <t>Montáž výkonového optimizéru na panel max. výkon přes 500 do 650 W</t>
  </si>
  <si>
    <t>-494120686</t>
  </si>
  <si>
    <t>Montáž stejnosměrného měniče napětí DC/DC fotovoltaických systémů výkonového optimizéru, výstupní výkon přes 500 do 650 W</t>
  </si>
  <si>
    <t>https://podminky.urs.cz/item/CS_URS_2025_02/741732062</t>
  </si>
  <si>
    <t>44</t>
  </si>
  <si>
    <t>35671254</t>
  </si>
  <si>
    <t>optimizér přídavný na panel jmenovitý DC výkon 600W</t>
  </si>
  <si>
    <t>1390392649</t>
  </si>
  <si>
    <t>45</t>
  </si>
  <si>
    <t>741761001</t>
  </si>
  <si>
    <t>Montáž hlavní jednotky monitorovacího zařízení fotovoltaických systémů pro 1 střídač</t>
  </si>
  <si>
    <t>-1634191486</t>
  </si>
  <si>
    <t>Montáž monitorovacího zařízení fotovoltaických systémů hlavní jednotky pro 1 střídač</t>
  </si>
  <si>
    <t>https://podminky.urs.cz/item/CS_URS_2025_02/741761001</t>
  </si>
  <si>
    <t>46</t>
  </si>
  <si>
    <t>35671253</t>
  </si>
  <si>
    <t>optimizér přídavný na panel jmenovitý DC výkon 500W</t>
  </si>
  <si>
    <t>1118502008</t>
  </si>
  <si>
    <t>47</t>
  </si>
  <si>
    <t>741761072</t>
  </si>
  <si>
    <t>Montáž kabelu pro venkovní rozvod RS-485 a ethernetu</t>
  </si>
  <si>
    <t>438006891</t>
  </si>
  <si>
    <t>Montáž monitorovacího zařízení fotovoltaických systémů instalačního materiálu kabelu pro venkovní rozvod RS-485 a ethernetu</t>
  </si>
  <si>
    <t>https://podminky.urs.cz/item/CS_URS_2025_02/741761072</t>
  </si>
  <si>
    <t>48</t>
  </si>
  <si>
    <t>35671244</t>
  </si>
  <si>
    <t>kabel UTP pro venkovní rozvod RS-485 a ethernetu</t>
  </si>
  <si>
    <t>-1715808314</t>
  </si>
  <si>
    <t>49</t>
  </si>
  <si>
    <t>741910413</t>
  </si>
  <si>
    <t>Montáž žlab kovový šířky přes 150 do 250 mm bez víka</t>
  </si>
  <si>
    <t>2071972199</t>
  </si>
  <si>
    <t>Montáž žlabů bez stojiny a výložníků kovových s podpěrkami a příslušenstvím bez víka, šířky přes 150 do 250 mm</t>
  </si>
  <si>
    <t>https://podminky.urs.cz/item/CS_URS_2025_02/741910413</t>
  </si>
  <si>
    <t>50</t>
  </si>
  <si>
    <t>34575492</t>
  </si>
  <si>
    <t>žlab kabelový plechový SZ plný v do 60mm š přes 150 do 250mm</t>
  </si>
  <si>
    <t>1382956921</t>
  </si>
  <si>
    <t>51</t>
  </si>
  <si>
    <t>741910421</t>
  </si>
  <si>
    <t>Montáž žlab kovový - uzavření víkem</t>
  </si>
  <si>
    <t>1967124143</t>
  </si>
  <si>
    <t>Montáž žlabů bez stojiny a výložníků kovových s podpěrkami a příslušenstvím uzavření víkem</t>
  </si>
  <si>
    <t>https://podminky.urs.cz/item/CS_URS_2025_02/741910421</t>
  </si>
  <si>
    <t>52</t>
  </si>
  <si>
    <t>34575003</t>
  </si>
  <si>
    <t>víko žlabu pozinkované 2m/ks š 125mm</t>
  </si>
  <si>
    <t>148005656</t>
  </si>
  <si>
    <t>OST</t>
  </si>
  <si>
    <t>Ostatní</t>
  </si>
  <si>
    <t>53</t>
  </si>
  <si>
    <t>065002000</t>
  </si>
  <si>
    <t>Mimostaveništní doprava materiálů, výrobků a strojů</t>
  </si>
  <si>
    <t>kpl</t>
  </si>
  <si>
    <t>262144</t>
  </si>
  <si>
    <t>-819839786</t>
  </si>
  <si>
    <t>https://podminky.urs.cz/item/CS_URS_2025_02/065002000</t>
  </si>
  <si>
    <t>54</t>
  </si>
  <si>
    <t>092203000</t>
  </si>
  <si>
    <t>Školení, zaškolení</t>
  </si>
  <si>
    <t>-1177580336</t>
  </si>
  <si>
    <t>https://podminky.urs.cz/item/CS_URS_2025_02/092203000</t>
  </si>
  <si>
    <t>SO 01 - Architektonicko -...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</si>
  <si>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</si>
  <si>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</si>
  <si>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</si>
  <si>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</si>
  <si>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</si>
  <si>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</si>
  <si>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</si>
  <si>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</si>
  <si>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</si>
  <si>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</si>
  <si>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</si>
  <si>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</si>
  <si>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</si>
  <si>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</si>
  <si>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</si>
  <si>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</si>
  <si>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</si>
  <si>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</si>
  <si>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</si>
  <si>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</si>
  <si>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</si>
  <si>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</si>
  <si>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</si>
  <si>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</si>
  <si>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</si>
  <si>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</si>
  <si>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</si>
  <si>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</si>
  <si>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</si>
  <si>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</si>
  <si>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HSV</t>
  </si>
  <si>
    <t>Práce a dodávky HSV</t>
  </si>
  <si>
    <t>Zemní práce</t>
  </si>
  <si>
    <t>113106132</t>
  </si>
  <si>
    <t>Rozebrání dlažeb z betonových nebo kamenných dlaždic komunikací pro pěší strojně pl do 50 m2</t>
  </si>
  <si>
    <t>m2</t>
  </si>
  <si>
    <t>-1322504383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</si>
  <si>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</si>
  <si>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https://podminky.urs.cz/item/CS_URS_2025_02/113106132</t>
  </si>
  <si>
    <t>VV</t>
  </si>
  <si>
    <t>"okapový chodník sever, část západní" 0,5*(12,5+6,2)</t>
  </si>
  <si>
    <t>Součet</t>
  </si>
  <si>
    <t>113106144</t>
  </si>
  <si>
    <t>Rozebrání dlažeb ze zámkových dlaždic komunikací pro pěší strojně pl přes 50 m2</t>
  </si>
  <si>
    <t>-915630442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</si>
  <si>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</si>
  <si>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https://podminky.urs.cz/item/CS_URS_2025_02/113106144</t>
  </si>
  <si>
    <t>"část botárny, keram.dílny" 1,2*(4,15+7,0+2,9)</t>
  </si>
  <si>
    <t>"část botárny" 1,2*(5,4+1,0+0,4)</t>
  </si>
  <si>
    <t>" pro oplocení u TČ " 4,5*4,2</t>
  </si>
  <si>
    <t>"plocha před kanceláří" 0,9*2,25+1,2*4,5</t>
  </si>
  <si>
    <t>"jih" 1,2*18,5</t>
  </si>
  <si>
    <t>"východ, boční strany" 1,2*12,4*2</t>
  </si>
  <si>
    <t>"východ, zádveří - vstup v m2 dle výkresu přízemí " 2,4*2+11,0</t>
  </si>
  <si>
    <t>113107331</t>
  </si>
  <si>
    <t>Odstranění podkladu z betonu prostého tl přes 100 do 150 mm strojně pl do 50 m2</t>
  </si>
  <si>
    <t>-1627740022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</si>
  <si>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</si>
  <si>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https://podminky.urs.cz/item/CS_URS_2025_02/113107331</t>
  </si>
  <si>
    <t>"část botárny" 1,2*(2,5*2+8,5)</t>
  </si>
  <si>
    <t>113107322</t>
  </si>
  <si>
    <t>Odstranění podkladu z kameniva drceného tl přes 100 do 200 mm strojně pl do 50 m2</t>
  </si>
  <si>
    <t>2116945094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</si>
  <si>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</si>
  <si>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https://podminky.urs.cz/item/CS_URS_2025_02/113107322</t>
  </si>
  <si>
    <t>*zámková dlažba</t>
  </si>
  <si>
    <t>"východ, zádveří - vstup" 2,4*2+11,0</t>
  </si>
  <si>
    <t>*beton</t>
  </si>
  <si>
    <t>113204111</t>
  </si>
  <si>
    <t>Vytrhání obrub záhonových</t>
  </si>
  <si>
    <t>1681083922</t>
  </si>
  <si>
    <t>Vytrhání obrub s vybouráním lože, s přemístěním hmot na skládku na vzdálenost do 3 m nebo s naložením na dopravní prostředek záhonových</t>
  </si>
  <si>
    <t>https://podminky.urs.cz/item/CS_URS_2025_02/113204111</t>
  </si>
  <si>
    <t>"východ, boční strany" (1,2+13,5)*2</t>
  </si>
  <si>
    <t>"východ, zádveří - vstup" 2,5*2</t>
  </si>
  <si>
    <t>121151103</t>
  </si>
  <si>
    <t>Sejmutí ornice plochy do 100 m2 tl vrstvy do 200 mm strojně</t>
  </si>
  <si>
    <t>1965429747</t>
  </si>
  <si>
    <t>Sejmutí ornice strojně při souvislé ploše do 100 m2, tl. vrstvy do 200 mm</t>
  </si>
  <si>
    <t>https://podminky.urs.cz/item/CS_URS_2025_02/121151103</t>
  </si>
  <si>
    <t>"sever, část západní" 1,2*(12,5+6,2)</t>
  </si>
  <si>
    <t>"okapový chodník sever, část západní" -0,5*(12,5+6,2)</t>
  </si>
  <si>
    <t>131111333</t>
  </si>
  <si>
    <t>Vrtání jamek pro plotové sloupky D přes 200 do 300 mm ručně s motorovým vrtákem</t>
  </si>
  <si>
    <t>1799424559</t>
  </si>
  <si>
    <t>Vrtání jamek ručním motorovým vrtákem průměru přes 200 do 300 mm</t>
  </si>
  <si>
    <t>https://podminky.urs.cz/item/CS_URS_2025_02/131111333</t>
  </si>
  <si>
    <t>*osazení TČ - oplocení štěrkové plochy, odečet odkopu pod dlažbu</t>
  </si>
  <si>
    <t>"pro sloupky mimo výkop (zateplení základu)" (5+7)*(0,8-0,25)</t>
  </si>
  <si>
    <t>132251252</t>
  </si>
  <si>
    <t>Hloubení rýh nezapažených š do 2000 mm v hornině třídy těžitelnosti I skupiny 3 objem do 50 m3 strojně</t>
  </si>
  <si>
    <t>1205985463</t>
  </si>
  <si>
    <t>Hloubení nezapažených rýh šířky přes 800 do 2 000 mm strojně s urovnáním dna do předepsaného profilu a spádu v hornině třídy těžitelnosti I skupiny 3 přes 20 do 50 m3</t>
  </si>
  <si>
    <t>https://podminky.urs.cz/item/CS_URS_2025_02/132251252</t>
  </si>
  <si>
    <t>P</t>
  </si>
  <si>
    <t>Poznámka k položce:_x000d_
Poznámka k položce: 50%</t>
  </si>
  <si>
    <t>"západ" (1,2+0,5)/2*(8,0+7,0)*(1,0-0,25)*0,5</t>
  </si>
  <si>
    <t>"odečet pro 2ks TČ" -(1,0+1,2)/2*(0,8-0,25)*2*0,5</t>
  </si>
  <si>
    <t>"jih" (1,2+0,5)/2*17,3*(1,0-0,25)*0,5</t>
  </si>
  <si>
    <t>"východ bez zádveří-vstupu" (1,2+0,5)/2*13,6*2*(1,0-0,25)*0,5</t>
  </si>
  <si>
    <t>"sever, část západní" 0,7*(12,5+6,2)*(1,0-0,2)*0,5</t>
  </si>
  <si>
    <t>"okapový chodník sever, část západní" 0,5*(12,5+6,2)*(1,0-0,25)*0,5</t>
  </si>
  <si>
    <t>132351252</t>
  </si>
  <si>
    <t>Hloubení rýh nezapažených š do 2000 mm v hornině třídy těžitelnosti II skupiny 4 objem do 50 m3 strojně</t>
  </si>
  <si>
    <t>-525518923</t>
  </si>
  <si>
    <t>Hloubení nezapažených rýh šířky přes 800 do 2 000 mm strojně s urovnáním dna do předepsaného profilu a spádu v hornině třídy těžitelnosti II skupiny 4 přes 20 do 50 m3</t>
  </si>
  <si>
    <t>https://podminky.urs.cz/item/CS_URS_2025_02/132351252</t>
  </si>
  <si>
    <t>133251101</t>
  </si>
  <si>
    <t>Hloubení šachet nezapažených v hornině třídy těžitelnosti I skupiny 3 objem do 20 m3</t>
  </si>
  <si>
    <t>-1665567231</t>
  </si>
  <si>
    <t>Hloubení nezapažených šachet strojně v hornině třídy těžitelnosti I skupiny 3 do 20 m3</t>
  </si>
  <si>
    <t>https://podminky.urs.cz/item/CS_URS_2025_02/133251101</t>
  </si>
  <si>
    <t>*osazení TČ</t>
  </si>
  <si>
    <t>"rozšířené" (1,0+1,2)/2*1,0*(0,8-0,25)*4</t>
  </si>
  <si>
    <t xml:space="preserve">" pro zvětšení otvoru do technické místnosti pro transport  akumulační nádrže " 1,0*1,0*1,0</t>
  </si>
  <si>
    <t>162751116</t>
  </si>
  <si>
    <t>Vodorovné přemístění přes 8 000 do 9000 m výkopku/sypaniny z horniny třídy těžitelnosti I skupiny 1 až 3</t>
  </si>
  <si>
    <t>-987731613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</si>
  <si>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</si>
  <si>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https://podminky.urs.cz/item/CS_URS_2025_02/162751116</t>
  </si>
  <si>
    <t>27,102+3,42</t>
  </si>
  <si>
    <t>"pro sloupky mimo výkop (zateplení základu)" (5+7)*(0,8-0,25)*3,14*0,15*0,15</t>
  </si>
  <si>
    <t>162751136</t>
  </si>
  <si>
    <t>Vodorovné přemístění přes 8 000 do 9000 m výkopku/sypaniny z horniny třídy těžitelnosti II skupiny 4 a 5</t>
  </si>
  <si>
    <t>1532489707</t>
  </si>
  <si>
    <t>Vodorovné přemístění výkopku nebo sypaniny po suchu na obvyklém dopravním prostředku, bez naložení výkopku, avšak se složením bez rozhrnutí z horniny třídy těžitelnosti II skupiny 4 a 5 na vzdálenost přes 8 000 do 9 000 m</t>
  </si>
  <si>
    <t>https://podminky.urs.cz/item/CS_URS_2025_02/162751136</t>
  </si>
  <si>
    <t>171251101</t>
  </si>
  <si>
    <t>Uložení sypaniny do násypů nezhutněných strojně</t>
  </si>
  <si>
    <t>1233603658</t>
  </si>
  <si>
    <t>Uložení sypanin do násypů strojně s rozprostřením sypaniny ve vrstvách a s hrubým urovnáním nezhutněných jakékoliv třídy těžitelnosti</t>
  </si>
  <si>
    <t>https://podminky.urs.cz/item/CS_URS_2025_02/171251101</t>
  </si>
  <si>
    <t>30,988+27,102</t>
  </si>
  <si>
    <t>171201231</t>
  </si>
  <si>
    <t>Poplatek za uložení zeminy a kamení na recyklační skládce (skládkovné) kód odpadu 17 05 04</t>
  </si>
  <si>
    <t>t</t>
  </si>
  <si>
    <t>-451666450</t>
  </si>
  <si>
    <t>Poplatek za uložení stavebního odpadu na recyklační skládce (skládkovné) zeminy a kamení zatříděného do Katalogu odpadů pod kódem 17 05 04</t>
  </si>
  <si>
    <t>https://podminky.urs.cz/item/CS_URS_2025_02/171201231</t>
  </si>
  <si>
    <t>58,09*1,8</t>
  </si>
  <si>
    <t>174151101</t>
  </si>
  <si>
    <t>Zásyp jam, šachet rýh nebo kolem objektů sypaninou se zhutněním</t>
  </si>
  <si>
    <t>287338742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</si>
  <si>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</si>
  <si>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</si>
  <si>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"západ" (1,0+0,3)/2*(8,0+7,0)*(1,0-0,25)</t>
  </si>
  <si>
    <t>"jih" (1,0+0,3)/2*17,3*(1,0-0,25)</t>
  </si>
  <si>
    <t>"východ bez zádveří-vstupu" (1,0+0,3)/2*13,6*2*(1,0-0,25)</t>
  </si>
  <si>
    <t>"sever, část západní" 0,5*(12,5+6,2)*(1,0-0,2)</t>
  </si>
  <si>
    <t>"okapový chodník sever, část západní" 0,3*(12,5+6,2)*(1,0-0,25)</t>
  </si>
  <si>
    <t xml:space="preserve">" zásyp šachty pro zvětšení otvoru do technické místnosti pro transport  akumulační nádrže " 1,0*1,0*1,0</t>
  </si>
  <si>
    <t>" odpočet světlíku anglického dvorku " -1,0*(0,6+0,3)/2*1,0</t>
  </si>
  <si>
    <t>58337344</t>
  </si>
  <si>
    <t>štěrkopísek frakce 0/32</t>
  </si>
  <si>
    <t>1769922222</t>
  </si>
  <si>
    <t>40,64*2 "Přepočtené koeficientem množství</t>
  </si>
  <si>
    <t>181311103</t>
  </si>
  <si>
    <t>Rozprostření ornice tl vrstvy do 200 mm v rovině nebo ve svahu do 1:5 ručně</t>
  </si>
  <si>
    <t>-625096072</t>
  </si>
  <si>
    <t>Rozprostření a urovnání ornice v rovině nebo ve svahu sklonu do 1:5 ručně při souvislé ploše, tl. vrstvy do 200 mm</t>
  </si>
  <si>
    <t>https://podminky.urs.cz/item/CS_URS_2025_02/181311103</t>
  </si>
  <si>
    <t>"sever, část západní" 0,5*(13,5+6,0)</t>
  </si>
  <si>
    <t>"východ" 0,5*13,0*2</t>
  </si>
  <si>
    <t>10364101</t>
  </si>
  <si>
    <t>zemina pro terénní úpravy - ornice</t>
  </si>
  <si>
    <t>1975491249</t>
  </si>
  <si>
    <t>181411121</t>
  </si>
  <si>
    <t>Založení lučního trávníku výsevem pl do 1000 m2 v rovině a ve svahu do 1:5</t>
  </si>
  <si>
    <t>1188895000</t>
  </si>
  <si>
    <t>Založení trávníku na půdě předem připravené plochy do 1000 m2 výsevem včetně utažení lučního v rovině nebo na svahu do 1:5</t>
  </si>
  <si>
    <t>https://podminky.urs.cz/item/CS_URS_2025_02/181411121</t>
  </si>
  <si>
    <t>00572100</t>
  </si>
  <si>
    <t>osivo jetelotráva intenzivní víceletá</t>
  </si>
  <si>
    <t>800879774</t>
  </si>
  <si>
    <t>22,75*0,02 "Přepočtené koeficientem množství</t>
  </si>
  <si>
    <t>185804311</t>
  </si>
  <si>
    <t>Zalití rostlin vodou plocha do 20 m2</t>
  </si>
  <si>
    <t>962052739</t>
  </si>
  <si>
    <t>Zalití rostlin vodou plochy záhonů jednotlivě do 20 m2</t>
  </si>
  <si>
    <t>https://podminky.urs.cz/item/CS_URS_2025_02/185804311</t>
  </si>
  <si>
    <t>"sever, část západní" 0,5*(13,5+6,0)*0,02</t>
  </si>
  <si>
    <t>"východ" 0,5*13,0*2*0,02</t>
  </si>
  <si>
    <t>185851121</t>
  </si>
  <si>
    <t>Dovoz vody pro zálivku rostlin za vzdálenost do 1000 m</t>
  </si>
  <si>
    <t>1783438939</t>
  </si>
  <si>
    <t>Dovoz vody pro zálivku rostlin na vzdálenost do 1000 m</t>
  </si>
  <si>
    <t>https://podminky.urs.cz/item/CS_URS_2025_02/185851121</t>
  </si>
  <si>
    <t>Zakládání</t>
  </si>
  <si>
    <t>275313611</t>
  </si>
  <si>
    <t>Základové patky z betonu tř. C 16/20</t>
  </si>
  <si>
    <t>-1435506306</t>
  </si>
  <si>
    <t>Základy z betonu prostého patky a bloky z betonu kamenem neprokládaného tř. C 16/20</t>
  </si>
  <si>
    <t>https://podminky.urs.cz/item/CS_URS_2025_02/275313611</t>
  </si>
  <si>
    <t>*osazení TČ - podkladní tl.100mm</t>
  </si>
  <si>
    <t>"1000x600" 0,1*1,2*0,8*4</t>
  </si>
  <si>
    <t>275313711</t>
  </si>
  <si>
    <t>Základové patky z betonu tř. C 20/25</t>
  </si>
  <si>
    <t>343296324</t>
  </si>
  <si>
    <t>Základy z betonu prostého patky a bloky z betonu kamenem neprokládaného tř. C 20/25</t>
  </si>
  <si>
    <t>https://podminky.urs.cz/item/CS_URS_2025_02/275313711</t>
  </si>
  <si>
    <t>Poznámka k položce:_x000d_
Poznámka k položce: XC1</t>
  </si>
  <si>
    <t>"1000x600" 0,6*1,0*0,6*4</t>
  </si>
  <si>
    <t>275351121</t>
  </si>
  <si>
    <t>Zřízení bednění základových patek</t>
  </si>
  <si>
    <t>-699407537</t>
  </si>
  <si>
    <t>Bednění základů patek zřízení</t>
  </si>
  <si>
    <t>https://podminky.urs.cz/item/CS_URS_2025_02/275351121</t>
  </si>
  <si>
    <t>"1000x600" 0,1*2*(1,2+0,8)*4</t>
  </si>
  <si>
    <t>"1000x600" 0,6*2*(1,0+0,6)*4</t>
  </si>
  <si>
    <t>275351122</t>
  </si>
  <si>
    <t>Odstranění bednění základových patek</t>
  </si>
  <si>
    <t>744096673</t>
  </si>
  <si>
    <t>Bednění základů patek odstranění</t>
  </si>
  <si>
    <t>https://podminky.urs.cz/item/CS_URS_2025_02/275351122</t>
  </si>
  <si>
    <t>Svislé a kompletní konstrukce</t>
  </si>
  <si>
    <t>310238211</t>
  </si>
  <si>
    <t>Zazdívka otvorů pl přes 0,25 do 1 m2 ve zdivu nadzákladovém cihlami pálenými na MVC</t>
  </si>
  <si>
    <t>-1350749234</t>
  </si>
  <si>
    <t>Zazdívka otvorů ve zdivu nadzákladovém cihlami pálenými plochy přes 0,25 m2 do 1 m2 na maltu vápenocementovou</t>
  </si>
  <si>
    <t>https://podminky.urs.cz/item/CS_URS_2025_02/310238211</t>
  </si>
  <si>
    <t>*1.pp m.č.0.01 pro nové okno 01 - větší otvor pro transport akumulační nádrže do technické místnosti</t>
  </si>
  <si>
    <t>" pro okno 1150x550" (1,15*1,0-1,15*0,55)*0,75</t>
  </si>
  <si>
    <t>*1.np - tl.zdi 450mm - dozdívka 250mm</t>
  </si>
  <si>
    <t>"nové okno 04 800x1800" 0,45*0,25*1,8</t>
  </si>
  <si>
    <t>*1.np - tl.zdi 400mm - dozdívka 200, 300mm</t>
  </si>
  <si>
    <t>"nové okno 06 1200x1200" 0,4*(0,2*1,2+0,3*1,2)</t>
  </si>
  <si>
    <t>*1.np - tl.zdi 400mm - dozdívka 600mm</t>
  </si>
  <si>
    <t>"nové okno 05 1200x1500" 0,4*0,6*1,5*2</t>
  </si>
  <si>
    <t>*2.np - tl.zdi 450mm - dozdívka 250mm</t>
  </si>
  <si>
    <t xml:space="preserve"> "nové okno 19A 1650x1550" 0,45*0,25*1,65</t>
  </si>
  <si>
    <t>310271031</t>
  </si>
  <si>
    <t>Zazdívka otvorů ve zdivu nadzákladovém pl do 1 m2 pórobetonovými tvárnicemi do P2 na tenkovrstvou maltu tl 300 m</t>
  </si>
  <si>
    <t>1663192791</t>
  </si>
  <si>
    <t>Zazdívka otvorů ve zdivu nadzákladovém pórobetonovými tvárnicemi plochy do 1 m2, tl. zdiva 300 mm, pevnost tvárnic do P2</t>
  </si>
  <si>
    <t>https://podminky.urs.cz/item/CS_URS_2025_02/310271031</t>
  </si>
  <si>
    <t>" pro okno 1150x550" 1,15*1,0-1,15*0,55</t>
  </si>
  <si>
    <t>311272141</t>
  </si>
  <si>
    <t>Zdivo z pórobetonových tvárnic na pero a drážku přes P2 do P4 přes 450 do 600 kg/m3 na tenkovrstvou maltu tl 250 mm</t>
  </si>
  <si>
    <t>1331021224</t>
  </si>
  <si>
    <t>Zdivo z pórobetonových tvárnic na tenké maltové lože, tl. zdiva 250 mm pevnost tvárnic přes P2 do P4, objemová hmotnost přes 450 do 600 kg/m3 na pero a drážku</t>
  </si>
  <si>
    <t>https://podminky.urs.cz/item/CS_URS_2025_02/311272141</t>
  </si>
  <si>
    <t>*S.02 - nadezdívka atiky v=250mm</t>
  </si>
  <si>
    <t>"botárna" 0,25*(7,34+7,52+1,0)</t>
  </si>
  <si>
    <t>319201321</t>
  </si>
  <si>
    <t>Vyrovnání nerovného povrchu zdiva tl do 30 mm maltou</t>
  </si>
  <si>
    <t>-1729598752</t>
  </si>
  <si>
    <t>Vyrovnání nerovného povrchu vnitřního i vnějšího zdiva bez odsekání vadných cihel, maltou (s dodáním hmot) tl. do 30 mm</t>
  </si>
  <si>
    <t>https://podminky.urs.cz/item/CS_URS_2025_02/319201321</t>
  </si>
  <si>
    <t>*v případě nerovností cca 30%</t>
  </si>
  <si>
    <t>* sokl pod terénem ST.03</t>
  </si>
  <si>
    <t xml:space="preserve">"západ, část severní"  (5,5+1,1+8,0+7,0)*0,3*0,3</t>
  </si>
  <si>
    <t>"sever" 10,9*(0,53+0,15)/2*0,3</t>
  </si>
  <si>
    <t>"východ" 13,6*(0,67+1,0)/2*2*0,3</t>
  </si>
  <si>
    <t>"jih" 10,9*(0,15+0,68)/2*0,3</t>
  </si>
  <si>
    <t>"botárna - sokl 100% vyrovnávka potlučení kabřince " 0,3*(0,7+7,15+6,1+4,25+1,0+2,9+0,4-1,8)</t>
  </si>
  <si>
    <t>338171123</t>
  </si>
  <si>
    <t>Osazování sloupků a vzpěr plotových ocelových v přes 2 do 2,6 m se zabetonováním</t>
  </si>
  <si>
    <t>-1973762004</t>
  </si>
  <si>
    <t>Montáž sloupků a vzpěr plotových ocelových trubkových nebo profilovaných výšky přes 2 do 2,6 m se zabetonováním do 0,08 m3 do připravených jamek</t>
  </si>
  <si>
    <t>https://podminky.urs.cz/item/CS_URS_2025_02/338171123</t>
  </si>
  <si>
    <t>"oplocení štěrkové plochy" 5+2</t>
  </si>
  <si>
    <t>" vzpěry " 7</t>
  </si>
  <si>
    <t>55342255</t>
  </si>
  <si>
    <t>sloupek plotový průběžný Pz a komaxitový 2500/38x1,5mm</t>
  </si>
  <si>
    <t>-1654857722</t>
  </si>
  <si>
    <t>55342274</t>
  </si>
  <si>
    <t>vzpěra plotová 38x1,5mm včetně krytky s uchem 2500mm</t>
  </si>
  <si>
    <t>-946530670</t>
  </si>
  <si>
    <t>348101210</t>
  </si>
  <si>
    <t>Osazení vrat nebo vrátek k oplocení na ocelové sloupky pl do 2 m2</t>
  </si>
  <si>
    <t>-1566003128</t>
  </si>
  <si>
    <t>Osazení vrat nebo vrátek k oplocení na sloupky ocelové, plochy jednotlivě do 2 m2</t>
  </si>
  <si>
    <t>https://podminky.urs.cz/item/CS_URS_2025_02/348101210</t>
  </si>
  <si>
    <t>"oplocení štěrkové plochy - branka" 1</t>
  </si>
  <si>
    <t>553423R</t>
  </si>
  <si>
    <t>branka plotová jednokřídlá Pz s PVC vrstvou 800x2000mm</t>
  </si>
  <si>
    <t>1388835969</t>
  </si>
  <si>
    <t>Poznámka k položce:_x000d_
Poznámka k položce: klika/klika vč. zámku dle výběru invetsora</t>
  </si>
  <si>
    <t>348401130</t>
  </si>
  <si>
    <t>Montáž oplocení ze strojového pletiva s napínacími dráty v přes 1,6 do 2,0 m</t>
  </si>
  <si>
    <t>131379400</t>
  </si>
  <si>
    <t>Montáž oplocení z pletiva strojového s napínacími dráty přes 1,6 do 2,0 m</t>
  </si>
  <si>
    <t>https://podminky.urs.cz/item/CS_URS_2025_02/348401130</t>
  </si>
  <si>
    <t>"oplocení štěrkové plochy" (1,5*3-0,9+2,4)</t>
  </si>
  <si>
    <t>31327504</t>
  </si>
  <si>
    <t>pletivo drátěné plastifikované se čtvercovými oky 50/2,2mm v 2000mm</t>
  </si>
  <si>
    <t>-653497762</t>
  </si>
  <si>
    <t>6*1,05 "Přepočtené koeficientem množství</t>
  </si>
  <si>
    <t>Komunikace pozemní</t>
  </si>
  <si>
    <t>564730101</t>
  </si>
  <si>
    <t>Podklad nebo kryt z kameniva hrubého drceného vel. 16-32 mm plochy do 100 m2 tl 100 mm</t>
  </si>
  <si>
    <t>792508392</t>
  </si>
  <si>
    <t>Podklad nebo kryt z kameniva hrubého drceného vel. 16-32 mm s rozprostřením a zhutněním plochy jednotlivě do 100 m2, po zhutnění tl. 100 mm</t>
  </si>
  <si>
    <t>https://podminky.urs.cz/item/CS_URS_2025_02/564730101</t>
  </si>
  <si>
    <t>*osazení TČ - celkem tl.300mm</t>
  </si>
  <si>
    <t>"štěrková plocha tl.100mm " 1,0*(2,75+2,7)</t>
  </si>
  <si>
    <t>564760101</t>
  </si>
  <si>
    <t>Podklad nebo kryt z kameniva hrubého drceného vel. 16-32 mm plochy do 100 m2 tl 200 mm</t>
  </si>
  <si>
    <t>-145540647</t>
  </si>
  <si>
    <t>Podklad nebo kryt z kameniva hrubého drceného vel. 16-32 mm s rozprostřením a zhutněním plochy jednotlivě do 100 m2, po zhutnění tl. 200 mm</t>
  </si>
  <si>
    <t>https://podminky.urs.cz/item/CS_URS_2025_02/564760101</t>
  </si>
  <si>
    <t>"štěrková plocha tl.200 mm " 1,0*(2,75+2,7)-1,0*0,6*4</t>
  </si>
  <si>
    <t>564750101</t>
  </si>
  <si>
    <t>Podklad nebo kryt z kameniva hrubého drceného vel. 16-32 mm plochy do 100 m2 tl 150 mm</t>
  </si>
  <si>
    <t>1093621976</t>
  </si>
  <si>
    <t>Podklad nebo kryt z kameniva hrubého drceného vel. 16-32 mm s rozprostřením a zhutněním plochy jednotlivě do 100 m2, po zhutnění tl. 150 mm</t>
  </si>
  <si>
    <t>https://podminky.urs.cz/item/CS_URS_2025_02/564750101</t>
  </si>
  <si>
    <t>"část botárny, keram.dílny" 1,0*(4,15+7,0+2,9)</t>
  </si>
  <si>
    <t>"odečet plochy u TČ" -1,0*(2,85+2,8)</t>
  </si>
  <si>
    <t>"část botárny" 1,0*(5,4+1,0+0,4)</t>
  </si>
  <si>
    <t>"plocha před kanceláří" 0,8*2,25+1,0*4,5</t>
  </si>
  <si>
    <t>"jih pod dlažbu a okapový chodník" 1,0*18,5</t>
  </si>
  <si>
    <t>"východ, boční strany pod dlažbu a okapový chodník" 0,5*13,0*2</t>
  </si>
  <si>
    <t>"východ, zádveří - vstup pod dlažbu" 2,4*2+11,0</t>
  </si>
  <si>
    <t>"část botárny pův.beton - nyní zámková dlažba" 1,0*(2,5*2+8,5)</t>
  </si>
  <si>
    <t>596211110</t>
  </si>
  <si>
    <t>Kladení zámkové dlažby komunikací pro pěší ručně tl 60 mm skupiny A pl do 50 m2</t>
  </si>
  <si>
    <t>-1989837168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</si>
  <si>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</si>
  <si>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https://podminky.urs.cz/item/CS_URS_2025_02/596211110</t>
  </si>
  <si>
    <t>*zpět původní dlažba po očištění</t>
  </si>
  <si>
    <t xml:space="preserve">"odečet plochy  TČ" -1,0*(2,85+2,8)</t>
  </si>
  <si>
    <t>"jih" 0,5*18,5</t>
  </si>
  <si>
    <t>979054451</t>
  </si>
  <si>
    <t>Očištění vybouraných zámkových dlaždic s původním spárováním z kameniva těženého</t>
  </si>
  <si>
    <t>41302943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</si>
  <si>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</si>
  <si>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https://podminky.urs.cz/item/CS_URS_2025_02/979054451</t>
  </si>
  <si>
    <t>*zpět původní dlažba</t>
  </si>
  <si>
    <t>Úpravy povrchů, podlahy a osazování výplní</t>
  </si>
  <si>
    <t>61</t>
  </si>
  <si>
    <t>Úprava povrchů vnitřních</t>
  </si>
  <si>
    <t>619991011</t>
  </si>
  <si>
    <t>Obalení samostatných konstrukcí a prvků PE fólií</t>
  </si>
  <si>
    <t>1629304390</t>
  </si>
  <si>
    <t>Zakrytí vnitřních ploch před znečištěním PE fólií včetně pozdějšího odkrytí samostatných konstrukcí a prvků</t>
  </si>
  <si>
    <t>https://podminky.urs.cz/item/CS_URS_2025_02/619991011</t>
  </si>
  <si>
    <t>*vstupní dveře</t>
  </si>
  <si>
    <t>"10P 900x2050 - křídlo 800x2000" 0,9*2,05</t>
  </si>
  <si>
    <t>"11L 900x2050 - křídlo 800x2000 1/2sklo" 0,9*2,05*2</t>
  </si>
  <si>
    <t>"12P 1000x2050 - křídlo 900x2000" 1,0*2,05</t>
  </si>
  <si>
    <t>"13L 1000x2050 - křídlo 900x2000" 1,0*2,05</t>
  </si>
  <si>
    <t>"14P 1400x2050 - dvoukřídlé" 1,4*2,05</t>
  </si>
  <si>
    <t>*nová okna</t>
  </si>
  <si>
    <t>"01 1050x550" 1,05*0,55*3</t>
  </si>
  <si>
    <t>"02 800x1650" 0,8*1,65*2</t>
  </si>
  <si>
    <t>"03 800x1650" 0,8*1,65*2</t>
  </si>
  <si>
    <t>"04 800x1800" 0,8*1,8</t>
  </si>
  <si>
    <t>"05 1200x1500" 1,2*1,5*2</t>
  </si>
  <si>
    <t>"06 1200x1200" 1,2*1,2*2</t>
  </si>
  <si>
    <t>"07 600x1900" 0,6*1,9*4</t>
  </si>
  <si>
    <t>"08 700x1900" 0,7*1,9*2</t>
  </si>
  <si>
    <t>"09 1200x1050" 1,2*1,05</t>
  </si>
  <si>
    <t>"10 1000x1900" 1,0*1,9*2</t>
  </si>
  <si>
    <t>"11 1050x1800" 1,05*1,8</t>
  </si>
  <si>
    <t>"12 1250x1900" 1,25*1,9*18</t>
  </si>
  <si>
    <t>"13 1650x1900" 1,65*1,9*9</t>
  </si>
  <si>
    <t>"13A 1650x1900 mřížka" 1,65*1,9*3</t>
  </si>
  <si>
    <t>"14 1100x1900" 1,1*1,9*9</t>
  </si>
  <si>
    <t>"15 1650x1900" 1,65*1,9</t>
  </si>
  <si>
    <t>"16 1100x1800" 1,1*1,8*2</t>
  </si>
  <si>
    <t>"17 1400x1800 sestava 2x600x1800" 1,4*1,8*2</t>
  </si>
  <si>
    <t>"18 600x1800" 0,6*1,8*3</t>
  </si>
  <si>
    <t>"19 1650x1800" 1,65*1,8</t>
  </si>
  <si>
    <t>"19A 1650x1550" 1,65*1,55</t>
  </si>
  <si>
    <t>"20 1250x1700" 1,25*1,7*16</t>
  </si>
  <si>
    <t>"21 1650x1700" 1,65*1,7</t>
  </si>
  <si>
    <t>"22 1100x1700" 1,1*1,7*7</t>
  </si>
  <si>
    <t>"22A 1100x850" 1,1*0,85</t>
  </si>
  <si>
    <t>"23 1100x1500" 1,1*1,5</t>
  </si>
  <si>
    <t>"24 1100x1700" 1,1*1,7*4</t>
  </si>
  <si>
    <t>"25 1400x1700 sestava 2x600x1700" 1,4*1,7</t>
  </si>
  <si>
    <t>"26 600x1700" 0,6*1,7*2</t>
  </si>
  <si>
    <t>"27 1600x1000" 1,6*1,0*7</t>
  </si>
  <si>
    <t>"28 800x670" 0,8*0,67*5</t>
  </si>
  <si>
    <t>"29 1650x1000" 1,65*1,0</t>
  </si>
  <si>
    <t>612321121</t>
  </si>
  <si>
    <t>Vápenocementová omítka hladká jednovrstvá vnitřních stěn nanášená ručně</t>
  </si>
  <si>
    <t>-372643086</t>
  </si>
  <si>
    <t>Omítka vápenocementová vnitřních ploch nanášená ručně jednovrstvá, tloušťky do 10 mm hladká svislých konstrukcí stěn</t>
  </si>
  <si>
    <t>https://podminky.urs.cz/item/CS_URS_2025_02/612321121</t>
  </si>
  <si>
    <t>*na zazdívky</t>
  </si>
  <si>
    <t>" pro okno 1150x550" (1,15*1,0-1,15*0,55)</t>
  </si>
  <si>
    <t>"nové okno 04 800x1800" 0,25*1,8</t>
  </si>
  <si>
    <t>"nové okno 06 1200x1200" 0,2*1,2+0,3*1,2</t>
  </si>
  <si>
    <t>"nové okno 05 1200x1500" 0,6*1,5*2</t>
  </si>
  <si>
    <t xml:space="preserve"> "nové okno 19A 1650x1550" 0,25*1,65</t>
  </si>
  <si>
    <t>612131121</t>
  </si>
  <si>
    <t>Penetrační disperzní nátěr vnitřních stěn nanášený ručně</t>
  </si>
  <si>
    <t>1749436776</t>
  </si>
  <si>
    <t>Podkladní a spojovací vrstva vnitřních omítaných ploch penetrace disperzní nanášená ručně stěn</t>
  </si>
  <si>
    <t>https://podminky.urs.cz/item/CS_URS_2025_02/612131121</t>
  </si>
  <si>
    <t>*zajištění soudržnosti štuku, bez ostění</t>
  </si>
  <si>
    <t>*v celé ploše stěny, kde byla provedena výměna oken a dveří</t>
  </si>
  <si>
    <t>"1.np" (5,1+4,6+5,0+2,325+2,4+3,2+7,325+2,67+1,25+2,9+2,75+2,2*2+1,8+2,75+2,7)*3,62</t>
  </si>
  <si>
    <t>(4,9+3,0+2,325+1,825+3,8)*2,88+5,3*2,5+2,3*(2,5+2,25)/2+4,0*(2,25+2,96)/2</t>
  </si>
  <si>
    <t>"2.np" (5,4+2,2+2,75+2,05+2,8+5,4+5,35+2,2+3,0*2+2,5*2+7,3+2,8+4,75+2,7+2,2+5,5+2,1+1,85+1,75+1,35+2,45+3,3+2,0+3,0+2,6)*3,13</t>
  </si>
  <si>
    <t>"3.np" (2,0+3,35+2,2+3,2+4,35+5,4+2,5*2+2,75+2,65+2,2+3,25+2,25*2+3,0+5,0+7,7+2,2+5,5+2,1+2,6+(2,9+2,0)*2+3,3+2,6)*3,1</t>
  </si>
  <si>
    <t xml:space="preserve">"4.np" 2,1*1,5*7+1,7*1,0*5  </t>
  </si>
  <si>
    <t>*odečet otvorů</t>
  </si>
  <si>
    <t>"10P 900x2050 - křídlo 800x2000" -0,9*2,05</t>
  </si>
  <si>
    <t>"11L 900x2050 - křídlo 800x2000 1/2sklo" -0,9*2,05*2</t>
  </si>
  <si>
    <t>"12P 1000x2050 - křídlo 900x2000" -1,0*2,05</t>
  </si>
  <si>
    <t>"13L 1000x2050 - křídlo 900x2000" -1,0*2,05</t>
  </si>
  <si>
    <t>"14P 1400x2050 - dvoukřídlé" -1,4*2,05</t>
  </si>
  <si>
    <t>"01 1050x550" -1,05*0,55*3</t>
  </si>
  <si>
    <t>"02 800x1650" -0,8*1,65*2</t>
  </si>
  <si>
    <t>"03 800x1650" -0,8*1,65*2</t>
  </si>
  <si>
    <t>"04 800x1800" -0,8*1,8</t>
  </si>
  <si>
    <t>"05 1200x1500" -1,2*1,5*2</t>
  </si>
  <si>
    <t>"06 1200x1200" -1,2*1,2*2</t>
  </si>
  <si>
    <t>"07 600x1900+08 700x1900" 2,1*1,9*2</t>
  </si>
  <si>
    <t>"09 1200x1050" -1,2*1,05</t>
  </si>
  <si>
    <t>"10 1000x1900" -1,0*1,9*2</t>
  </si>
  <si>
    <t>"11 1050x1800" -1,05*1,8</t>
  </si>
  <si>
    <t>"12 1250x1900" -1,25*1,9*18</t>
  </si>
  <si>
    <t>"13 1650x1900" -1,65*1,9*9</t>
  </si>
  <si>
    <t>"13A 1650x1900 mřížka" -1,65*1,9*3</t>
  </si>
  <si>
    <t>"14 1100x1900" -1,1*1,9*9</t>
  </si>
  <si>
    <t>"15 1650x1900" -1,65*1,9</t>
  </si>
  <si>
    <t>"16 1100x1800" -1,1*1,8*2</t>
  </si>
  <si>
    <t>"17 1400x1800 sestava 2x600x1800" -1,4*1,8*2</t>
  </si>
  <si>
    <t>"18 600x1800" -0,6*1,8*3</t>
  </si>
  <si>
    <t>"19 1650x1800" -1,65*1,8</t>
  </si>
  <si>
    <t>"19A 1650x1550" -1,65*1,55</t>
  </si>
  <si>
    <t>"20 1250x1700" -1,25*1,7*16</t>
  </si>
  <si>
    <t>"21 1650x1700" -1,65*1,7</t>
  </si>
  <si>
    <t>"22 1100x1700" -1,1*1,7*7</t>
  </si>
  <si>
    <t>"22A 1100x850" -1,1*0,85</t>
  </si>
  <si>
    <t>"23 1100x1500" -1,1*1,5</t>
  </si>
  <si>
    <t>"24 1100x1700" -1,1*1,7*4</t>
  </si>
  <si>
    <t>"25 1400x1700 sestava 2x600x1700" -1,4*1,7</t>
  </si>
  <si>
    <t>"26 600x1700" -0,6*1,7*2</t>
  </si>
  <si>
    <t>"27 1600x1000" -1,6*1,0*7</t>
  </si>
  <si>
    <t>"28 800x670" -0,8*0,67*5</t>
  </si>
  <si>
    <t>"29 1650x1000" -1,65*1,0</t>
  </si>
  <si>
    <t>612321131</t>
  </si>
  <si>
    <t>Vápenocementový štuk vnitřních stěn tloušťky do 3 mm</t>
  </si>
  <si>
    <t>2097763277</t>
  </si>
  <si>
    <t>Vápenocementový štuk vnitřních ploch tloušťky do 3 mm svislých konstrukcí stěn</t>
  </si>
  <si>
    <t>https://podminky.urs.cz/item/CS_URS_2025_02/612321131</t>
  </si>
  <si>
    <t>*v celé ploše stěny, kde byla provedena výměna oken a dveří, bez ostění</t>
  </si>
  <si>
    <t>612325302</t>
  </si>
  <si>
    <t>Vápenocementová štuková omítka ostění nebo nadpraží</t>
  </si>
  <si>
    <t>-1527984093</t>
  </si>
  <si>
    <t>Vápenocementová omítka ostění nebo nadpraží štuková dvouvrstvá</t>
  </si>
  <si>
    <t>https://podminky.urs.cz/item/CS_URS_2025_02/612325302</t>
  </si>
  <si>
    <t>*po výměně oken a dveří</t>
  </si>
  <si>
    <t>"10P 900x2050 - křídlo 800x2000" 0,55*( 0,9+2*2,05)</t>
  </si>
  <si>
    <t>"11L 900x2050 - křídlo 800x2000 1/2sklo" 0,3*(0,9+2*2,05)*2</t>
  </si>
  <si>
    <t>"12P 1000x2050 - křídlo 900x2000" 0,2*(1,0+2*2,05)</t>
  </si>
  <si>
    <t>"13L 1000x2050 - křídlo 900x2000" 0,2*(1,0+2*2,05)</t>
  </si>
  <si>
    <t>"14P 1400x2050 - dvoukřídlé" 0,2*(1,4+2*2,05)</t>
  </si>
  <si>
    <t>"01 1050x550" 0,5*(1,05+2*0,55)*3</t>
  </si>
  <si>
    <t>"02 800x1650" 0,25*(0,8+2*1,65)*2</t>
  </si>
  <si>
    <t>"03 800x1650" 0,25*(0,8+2*1,65)*2</t>
  </si>
  <si>
    <t>"04 800x1800" 0,4*(0,8+2*1,8)</t>
  </si>
  <si>
    <t>"05 1200x1500" 0,3*(1,2+2*1,5)*2</t>
  </si>
  <si>
    <t>"06 1200x1200" 0,3*(1,2+2*1,2)*2</t>
  </si>
  <si>
    <t>"07 600x1900+08 700x1900" 0,4*(2,1+2*1,9)*2</t>
  </si>
  <si>
    <t>"09 1200x1050" 0,5*(1,2+2*1,05)</t>
  </si>
  <si>
    <t>"10 1000x1900" 0,4*(1,0+2*1,9)*2</t>
  </si>
  <si>
    <t>"11 1050x1800" 0,4*(1,05+2*1,8)</t>
  </si>
  <si>
    <t>"12 1250x1900" 0,4*(1,25+2*1,9)*2+0,3*(1,25+2*1,9)*16</t>
  </si>
  <si>
    <t>"13 1650x1900" 0,3*(1,65+2*1,9)*9</t>
  </si>
  <si>
    <t>"13A 1650x1900 mřížka" 0,3*(1,65+2*1,9)*3</t>
  </si>
  <si>
    <t>"14 1100x1900" 0,2*(1,1+2*1,9)*9</t>
  </si>
  <si>
    <t>"15 1650x1900" 0,3*(1,65+2*1,9)</t>
  </si>
  <si>
    <t>"16 1100x1800" 0,4*(1,1+2*1,8)*2</t>
  </si>
  <si>
    <t>"17 1400x1800 sestava 2x600x1800" 0,4*(1,4+2*1,8)*2</t>
  </si>
  <si>
    <t>"18 600x1800" 0,4*(0,6+2*1,8)*3</t>
  </si>
  <si>
    <t>"19 1650x1800" 0,3*(1,65+2*1,8)</t>
  </si>
  <si>
    <t>"19A 1650x1550" 0,3*(1,65+2*1,55)</t>
  </si>
  <si>
    <t>"20 1250x1700" 0,3*(1,25+2*1,7)*16</t>
  </si>
  <si>
    <t>"21 1650x1700" 0,3*(1,65+2*1,7)</t>
  </si>
  <si>
    <t>"22 1100x1700" 0,2*(1,1+2*1,7)*7</t>
  </si>
  <si>
    <t>"22A 1100x850" 0,2*(1,1+2*0,85)</t>
  </si>
  <si>
    <t>"23 1100x1500" 0,2*(1,1+2*1,5)</t>
  </si>
  <si>
    <t>"24 1100x1700" 0,4*(1,1+2*1,7)*4</t>
  </si>
  <si>
    <t>"25 1400x1700 sestava 2x600x1700" 0,4*(1,4+2*1,7)</t>
  </si>
  <si>
    <t>"26 600x1700" 0,4*(0,6+2*1,7)*2</t>
  </si>
  <si>
    <t>"27 1600x1000" 0,2*(1,6+2*1,0)*7</t>
  </si>
  <si>
    <t>"28 800x670" 0,3*(0,8+2*0,67)*5</t>
  </si>
  <si>
    <t>"29 1650x1000" 0,2*(1,65+2*1,0)</t>
  </si>
  <si>
    <t>62</t>
  </si>
  <si>
    <t>Úprava povrchů vnějších</t>
  </si>
  <si>
    <t>629991011</t>
  </si>
  <si>
    <t>Zakrytí výplní otvorů a svislých ploch fólií přilepenou lepící páskou</t>
  </si>
  <si>
    <t>804268597</t>
  </si>
  <si>
    <t>Zakrytí vnějších ploch před znečištěním včetně pozdějšího odkrytí výplní otvorů a svislých ploch fólií přilepenou lepící páskou</t>
  </si>
  <si>
    <t>https://podminky.urs.cz/item/CS_URS_2025_02/629991011</t>
  </si>
  <si>
    <t>*stáv. okna</t>
  </si>
  <si>
    <t>*východ - zádveří, vstup</t>
  </si>
  <si>
    <t>"2250x1900" 2,25*1,9*2</t>
  </si>
  <si>
    <t>*jih, sever - zádveří, vstup</t>
  </si>
  <si>
    <t>"1650x1900" 1,65*1,9*2</t>
  </si>
  <si>
    <t xml:space="preserve">*jih, strojovna výtahu </t>
  </si>
  <si>
    <t>"1200x1800" 1,2*1,8</t>
  </si>
  <si>
    <t xml:space="preserve">*sever, západ, jih - chodba, strojovna výtahu </t>
  </si>
  <si>
    <t>"1200x1800" 1,2*1,8*3*2</t>
  </si>
  <si>
    <t>*stáv. dveře</t>
  </si>
  <si>
    <t>"1600x2600" 1,6*2,6</t>
  </si>
  <si>
    <t>*západ, sever - výtah,strojovna výtahu dieselagregát</t>
  </si>
  <si>
    <t>"1300x2100" 1,3*2,1</t>
  </si>
  <si>
    <t>"2400x2000" 2,4*2,0</t>
  </si>
  <si>
    <t>"1000x2000" 1,0*2,0</t>
  </si>
  <si>
    <t>621131121</t>
  </si>
  <si>
    <t>Penetrační nátěr vnějších podhledů nanášený ručně</t>
  </si>
  <si>
    <t>-842170960</t>
  </si>
  <si>
    <t>Podkladní a spojovací vrstva vnějších omítaných ploch penetrace nanášená ručně podhledů</t>
  </si>
  <si>
    <t>https://podminky.urs.cz/item/CS_URS_2025_02/621131121</t>
  </si>
  <si>
    <t>*zateplení přesahu střechy ST.04</t>
  </si>
  <si>
    <t>0,65*(2*(13,0+35,9)-(4,3+5,5*2))+5,5*1,8*2</t>
  </si>
  <si>
    <t>"podhled přístavby(rampa)" 1,02*(4,27+3,0)</t>
  </si>
  <si>
    <t>621221031</t>
  </si>
  <si>
    <t>Montáž kontaktního zateplení vnějších podhledů lepením a mechanickým kotvením TI z minerální vlny s podélnou orientací do betonu a zdiva tl přes 120 do 160 mm</t>
  </si>
  <si>
    <t>-1485002062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</si>
  <si>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</si>
  <si>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https://podminky.urs.cz/item/CS_URS_2025_02/621221031</t>
  </si>
  <si>
    <t>63142046</t>
  </si>
  <si>
    <t>deska tepelně izolační minerální kontaktních fasád podélné vlákno λ=0,037-0,038 tl 160mm</t>
  </si>
  <si>
    <t>1649075784</t>
  </si>
  <si>
    <t>80,84*1,05 "Přepočtené koeficientem množství</t>
  </si>
  <si>
    <t>621151031</t>
  </si>
  <si>
    <t>Penetrační silikonový nátěr vnějších pastovitých tenkovrstvých omítek podhledů</t>
  </si>
  <si>
    <t>757080919</t>
  </si>
  <si>
    <t>Penetrační nátěr vnějších pastovitých tenkovrstvých omítek silikonový podhledů</t>
  </si>
  <si>
    <t>https://podminky.urs.cz/item/CS_URS_2025_02/621151031</t>
  </si>
  <si>
    <t>621531001</t>
  </si>
  <si>
    <t>Tenkovrstvá silikonová zatíraná omítka zrnitost 0,5 mm vnějších podhledů</t>
  </si>
  <si>
    <t>80691193</t>
  </si>
  <si>
    <t>Omítka tenkovrstvá silikonová vnějších ploch probarvená bez penetrace zatíraná (škrábaná), zrnitost 0,5 mm podhledů</t>
  </si>
  <si>
    <t>https://podminky.urs.cz/item/CS_URS_2025_02/621531001</t>
  </si>
  <si>
    <t>622131121</t>
  </si>
  <si>
    <t>Penetrační nátěr vnějších stěn nanášený ručně</t>
  </si>
  <si>
    <t>-1427220812</t>
  </si>
  <si>
    <t>Podkladní a spojovací vrstva vnějších omítaných ploch penetrace nanášená ručně stěn</t>
  </si>
  <si>
    <t>https://podminky.urs.cz/item/CS_URS_2025_02/622131121</t>
  </si>
  <si>
    <t>*pro sjednocení přídržnosti fasády - penetrace pod zateplení</t>
  </si>
  <si>
    <t>*stěny nad terénem - ST.01 včetně ST.02</t>
  </si>
  <si>
    <t>"západ, část severní do +3,620" (5,5+1,1+8,0+7,0)*4,32+0,7*2*(4,32-3,48)+(10,25-7,0+1,1+5,5)*(4,48-4,2)</t>
  </si>
  <si>
    <t>"od +3,620 do +11,052" (5,5+1,1+8,0+1,0*2+4,3+10,25+1,1+5,5)*7,432</t>
  </si>
  <si>
    <t>"schodiště" (1,0*2+4,3)*1,0</t>
  </si>
  <si>
    <t>"odečet otvorů" -(1,2*1,05+0,6*1,9*4+0,7*1,9*2+1,1*1,9*2+0,8*1,8+0,8*2,0+1,05*1,8+1,1*1,9*7+0,6*1,8*4+1,1*1,8*2+1,65*1,55+1,65*1,8+1,65*1,0)</t>
  </si>
  <si>
    <t>-(1,1*1,7*5+1,1*0,85+0,6*1,7*2+1,1*1,7*4+0,6*1,7*2+1,1*1,5)</t>
  </si>
  <si>
    <t>"botárna" 6,46*3,015+(7,15+4,25+1,0+2,9+0,4+2*0,7)*(3,48+3,015)/2+0,7*2,3</t>
  </si>
  <si>
    <t>"odečet otvorů" -(1,2*1,2*2+0,9*2,0+1,2*1,5*2)</t>
  </si>
  <si>
    <t>"přístavba skladu" (4,28+6,4)*4,8+(4,27+3,0+1,2)*2,88</t>
  </si>
  <si>
    <t>"boky a čelo" 1,2*2,88*3+8,35*0,3+0,3*4,8</t>
  </si>
  <si>
    <t>"odečet otvorů" -(0,8*1,65*2*2+0,9*2,0*2+1,4*2,0)</t>
  </si>
  <si>
    <t>"sever, zádveří-vstup" 2,6*3,2</t>
  </si>
  <si>
    <t>"odečet stáv.otvorů zádveří-vstup" -1,65*1,9</t>
  </si>
  <si>
    <t>"sever" 10,9*(11,92+11,39)/2</t>
  </si>
  <si>
    <t>"odečet otvorů" -(1,65*1,9*2+1,25*1,9*3+1,1*1,9+1,25*1,7*3+1,1*1,7)</t>
  </si>
  <si>
    <t>"východ zádveří-vstup" 8,7*3,2</t>
  </si>
  <si>
    <t>"odečet stáv.otvorů zádveří-vstup" -(2,25*1,9*2+1,6*2,6)</t>
  </si>
  <si>
    <t>"východ" 13,6*(11,1+11,43)/2*2+8,7*7,9</t>
  </si>
  <si>
    <t>"odečet otvorů" -(1,65*1,9*7+1,25*1,9*10+1,65*1,9+1,25*1,7*10+1,65*1,7)</t>
  </si>
  <si>
    <t>"jih zádveří-vstup" 2,6*3,2</t>
  </si>
  <si>
    <t>"odečet stáv. otvorů zádveří-vstup" -1,65*1,9</t>
  </si>
  <si>
    <t>"jih" 10,9*(11,92+11,39)/2</t>
  </si>
  <si>
    <t>"odečet otvorů" -(1,25*1,9*5+0,9*2,0+1,1*1,9+1,25*1,7*3+1,1*1,7)</t>
  </si>
  <si>
    <t>*stěny a štíty vikýřů - ST.06</t>
  </si>
  <si>
    <t>"západ" (1,6*1,0+1,4*0,8/2+1,5*1,0/2*2)*5</t>
  </si>
  <si>
    <t>"odečet otvorů" -0,8*0,67*5</t>
  </si>
  <si>
    <t>"sever" 2,0*1,5+2,2*1,0/2+1,8*3,0/2*2</t>
  </si>
  <si>
    <t>"odečet otvorů" -1,6*1,0</t>
  </si>
  <si>
    <t>"východ" (2,0*1,5+2,2*1,0/2+1,8*3,0/2*2)*5</t>
  </si>
  <si>
    <t>"odečet otvorů" -1,6*1,0*5</t>
  </si>
  <si>
    <t>"jih" 2,0*1,5+2,2*1,0/2+1,8*3,0/2*2</t>
  </si>
  <si>
    <t>55</t>
  </si>
  <si>
    <t>622211031</t>
  </si>
  <si>
    <t>Montáž kontaktního zateplení vnějších stěn lepením a mechanickým kotvením polystyrénových desek do betonu a zdiva tl přes 120 do 160 mm</t>
  </si>
  <si>
    <t>990791814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</si>
  <si>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</si>
  <si>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https://podminky.urs.cz/item/CS_URS_2025_02/622211031</t>
  </si>
  <si>
    <t xml:space="preserve">*sokl nad terénem - ST.02                                                     </t>
  </si>
  <si>
    <t xml:space="preserve">"západ, část severní"  (5,5+1,1+8,0+7,0)*0,7</t>
  </si>
  <si>
    <t>"botárna" (6,42+7,85*2+1,0)*0,3</t>
  </si>
  <si>
    <t>"přístavba skladu" (4,26+1,2-0,75+6,56)*0,7</t>
  </si>
  <si>
    <t>"sever" 11,22*(0,85+0,32)/2</t>
  </si>
  <si>
    <t>"východ bez zádveří-vstup " 13,6*0,33/2*2</t>
  </si>
  <si>
    <t>"jih" (11,22-1,0)*(0,85+0,32)/2</t>
  </si>
  <si>
    <t>56</t>
  </si>
  <si>
    <t>28376447</t>
  </si>
  <si>
    <t>deska XPS hrana rovná a strukturovaný povrch 300kPA λ=0,035 tl 160mm</t>
  </si>
  <si>
    <t>-386447164</t>
  </si>
  <si>
    <t>46,976*1,05 "Přepočtené koeficientem množství</t>
  </si>
  <si>
    <t>57</t>
  </si>
  <si>
    <t>622151021</t>
  </si>
  <si>
    <t>Penetrační akrylátový nátěr vnějších mozaikových tenkovrstvých omítek stěn</t>
  </si>
  <si>
    <t>280622100</t>
  </si>
  <si>
    <t>Penetrační nátěr vnějších pastovitých tenkovrstvých omítek mozaikových akrylátový stěn</t>
  </si>
  <si>
    <t>https://podminky.urs.cz/item/CS_URS_2025_02/622151021</t>
  </si>
  <si>
    <t xml:space="preserve">"západ, část severní"  (5,66+1,1+8,0+7,0)*0,7</t>
  </si>
  <si>
    <t>"botárna" (6,42+8,01*2+1,16)*0,3</t>
  </si>
  <si>
    <t>"sever" 11,38*(0,85+0,32)/2</t>
  </si>
  <si>
    <t>"jih" (11,38-1,0)*(0,85+0,32)/2</t>
  </si>
  <si>
    <t>58</t>
  </si>
  <si>
    <t>622511112</t>
  </si>
  <si>
    <t>Tenkovrstvá akrylátová mozaiková střednězrnná omítka vnějších stěn</t>
  </si>
  <si>
    <t>720184413</t>
  </si>
  <si>
    <t>Omítka tenkovrstvá akrylátová vnějších ploch probarvená bez penetrace mozaiková střednězrnná stěn</t>
  </si>
  <si>
    <t>https://podminky.urs.cz/item/CS_URS_2025_02/622511112</t>
  </si>
  <si>
    <t>59</t>
  </si>
  <si>
    <t>622221041</t>
  </si>
  <si>
    <t>Montáž kontaktního zateplení vnějších stěn lepením a mechanickým kotvením desek z minerální vlny s podélnou orientací do zdiva a betonu tl přes 160 do 200 mm</t>
  </si>
  <si>
    <t>1674207928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</si>
  <si>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</si>
  <si>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https://podminky.urs.cz/item/CS_URS_2025_02/622221041</t>
  </si>
  <si>
    <t>*stěny nad terénem - ST.01</t>
  </si>
  <si>
    <t>"od +3,620 do +11,052" (5,5+1,1+8,0+1,0*2+4,3+10,43+1,1+5,5)*7,432</t>
  </si>
  <si>
    <t>"sever" 11,26*(11,92+11,39)/2</t>
  </si>
  <si>
    <t>"východ zádveří-vstup" 9,06*3,2</t>
  </si>
  <si>
    <t>"jih" 11,26*(11,92+11,39)/2</t>
  </si>
  <si>
    <t>*odečet ST.02</t>
  </si>
  <si>
    <t>-46,976</t>
  </si>
  <si>
    <t>60</t>
  </si>
  <si>
    <t>63142047</t>
  </si>
  <si>
    <t>deska tepelně izolační minerální kontaktních fasád podélné vlákno λ=0,037-0,038 tl 180mm</t>
  </si>
  <si>
    <t>-1529261011</t>
  </si>
  <si>
    <t>943,245*1,05 "Přepočtené koeficientem množství</t>
  </si>
  <si>
    <t>622222001</t>
  </si>
  <si>
    <t>Montáž kontaktního zateplení vnějšího ostění, nadpraží nebo parapetu hl. špalety do 200 mm lepením desek z minerální vlny tl do 40 mm</t>
  </si>
  <si>
    <t>-1480404452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</si>
  <si>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</si>
  <si>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https://podminky.urs.cz/item/CS_URS_2025_02/622222001</t>
  </si>
  <si>
    <t>"západ" 1,2+2*1,05+(0,6+2*1,9)*4+(0,7+2*1,9)*2+(1,1+2*1,9)*2+0,8+2*1,8+0,8+2*2,0+1,05+2*1,8+(1,1+2*1,9)*7+(0,6+2*1,8)*4+(1,1+2*1,8)*2</t>
  </si>
  <si>
    <t>1,65+2*1,55+1,65+2*1,8+1,65+2*1,0+(1,1+2*1,7)*5+1,1+2*0,85+(0,6+2*1,7)*2+(1,1+2*1,7)*4+(0,6+2*1,7)*2+1,1+2*1,5</t>
  </si>
  <si>
    <t>"botárna" 1,2*3*2+0,9+2*2,0+(1,2+2*1,5)*2</t>
  </si>
  <si>
    <t>"přístavba skladu" (0,8+2*1,65)*2*2+(0,9+2*2,0)*2+1,4+2*2,0</t>
  </si>
  <si>
    <t>"stáv.otvory zádveří-vstup" (1,65+2*1,9)*2+(2,25+2*1,9)*2+1,6+2*2,6</t>
  </si>
  <si>
    <t>"sever" (1,65+2*1,9)*2+(1,25+2*1,9)*3+1,1+2*1,9+(1,25+2*1,7)*3+1,1+2*1,7</t>
  </si>
  <si>
    <t>"východ" (1,65+2*1,9)*7+(1,25+2*1,9)*10+1,65+2*1,9+(1,25+2*1,7)*10+1,65+2*1,7</t>
  </si>
  <si>
    <t>"jih" (1,25+2*1,9)*5+0,9+2*2,0+1,1+2*1,9+(1,25+2*1,7)*3+1,1+2*1,7</t>
  </si>
  <si>
    <t>63142037</t>
  </si>
  <si>
    <t>deska tepelně izolační minerální kontaktních fasád podélné vlákno λ=0,037-0,038 tl 40mm</t>
  </si>
  <si>
    <t>541673829</t>
  </si>
  <si>
    <t>63</t>
  </si>
  <si>
    <t>622221011</t>
  </si>
  <si>
    <t>Montáž kontaktního zateplení vnějších stěn lepením a mechanickým kotvením TI z minerální vlny s podélnou orientací do zdiva a betonu tl přes 40 do 80 mm</t>
  </si>
  <si>
    <t>1518125187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</si>
  <si>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</si>
  <si>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https://podminky.urs.cz/item/CS_URS_2025_02/622221011</t>
  </si>
  <si>
    <t>"západ" (1,7*1,0+1,4*0,8/2+1,5*1,0/2*2)*5</t>
  </si>
  <si>
    <t>"sever" 2,1*1,5+2,2*1,0/2+1,8*3,0/2*2</t>
  </si>
  <si>
    <t>"východ" (2,1*1,5+2,2*1,0/2+1,8*3,0/2*2)*5</t>
  </si>
  <si>
    <t>"jih" 2,1*1,5+2,2*1,0/2+1,8*3,0/2*2</t>
  </si>
  <si>
    <t>* dorovnání profilace stávající fasády tl. 50mm</t>
  </si>
  <si>
    <t>" jižní fasády " 6,3*(1,9+1,7)</t>
  </si>
  <si>
    <t>" odpočet oken " -(1,25*1,9*3+1,25*1,7*3)</t>
  </si>
  <si>
    <t>" východní fasády " 30,0*(1,9+1,7)</t>
  </si>
  <si>
    <t>" odpočet oken " -(1,25*1,9*10+1,65*1,9+1,25*1,7*10+1,65*1,7)</t>
  </si>
  <si>
    <t>63142038</t>
  </si>
  <si>
    <t>deska tepelně izolační minerální kontaktních fasád podélné vlákno λ=0,037-0,038 tl 50mm</t>
  </si>
  <si>
    <t>1311437739</t>
  </si>
  <si>
    <t>138,71*1,05 "Přepočtené koeficientem množství</t>
  </si>
  <si>
    <t>65</t>
  </si>
  <si>
    <t>622211012</t>
  </si>
  <si>
    <t>Montáž kontaktního zateplení vnějších stěn lepením a mechanickým kotvením polystyrénových desek do pórobetonu tl přes 40 do 80 mm</t>
  </si>
  <si>
    <t>-443013122</t>
  </si>
  <si>
    <t>Montáž kontaktního zateplení lepením a mechanickým kotvením z polystyrenových desek (dodávka ve specifikaci) na vnější stěny, na podklad z pórobetonu, tloušťky desek přes 40 do 80 mm</t>
  </si>
  <si>
    <t>https://podminky.urs.cz/item/CS_URS_2025_02/622211012</t>
  </si>
  <si>
    <t xml:space="preserve">*S.02 - atika - zateplení ze strany střechy </t>
  </si>
  <si>
    <t>"botárna" (0,185+0,25)*(7,34+7,52+1,0)</t>
  </si>
  <si>
    <t>"přístavba skladu" (0,77+0,47)/2*(5,3+6,22)</t>
  </si>
  <si>
    <t>66</t>
  </si>
  <si>
    <t>28375945</t>
  </si>
  <si>
    <t>deska EPS 100 fasádní λ=0,037 tl 50mm</t>
  </si>
  <si>
    <t>393025298</t>
  </si>
  <si>
    <t>14,041*1,05 "Přepočtené koeficientem množství</t>
  </si>
  <si>
    <t>67</t>
  </si>
  <si>
    <t>622151031</t>
  </si>
  <si>
    <t>Penetrační silikonový nátěr vnějších pastovitých tenkovrstvých omítek stěn</t>
  </si>
  <si>
    <t>229867867</t>
  </si>
  <si>
    <t>Penetrační nátěr vnějších pastovitých tenkovrstvých omítek silikonový stěn</t>
  </si>
  <si>
    <t>https://podminky.urs.cz/item/CS_URS_2025_02/622151031</t>
  </si>
  <si>
    <t>"západ, část severní do +3,620" (5,68+1,1+8,0+7,0)*4,32+0,7*2*(4,32-3,48)+(10,25-7,0+1,1+5,68)*(4,48-4,2)</t>
  </si>
  <si>
    <t>"od +3,620 do +11,052" (5,68+1,1+8,0+1,0*2+4,3+10,43+1,1+5,68)*7,432</t>
  </si>
  <si>
    <t>"schodiště" (1,18*2+4,66)*1,0</t>
  </si>
  <si>
    <t>"botárna" 6,46*3,015+(7,33+4,61+1,0+3,08+0,4+2*0,7)*(3,48+3,015)/2+0,7*2,3</t>
  </si>
  <si>
    <t>"sever, zádveří-vstup" 2,78*3,2</t>
  </si>
  <si>
    <t>"sever" 11,44*(11,92+11,39)/2</t>
  </si>
  <si>
    <t>"východ" 13,78*(11,1+11,43)/2*2+8,7*7,9</t>
  </si>
  <si>
    <t>"jih zádveří-vstup" 2,78*3,2</t>
  </si>
  <si>
    <t>"jih" 11,44*(11,92+11,39)/2</t>
  </si>
  <si>
    <t>-47,418</t>
  </si>
  <si>
    <t>*ostění</t>
  </si>
  <si>
    <t>"západ" 0,18*(1,2+2*1,05+(0,6+2*1,9)*4+(0,7+2*1,9)*2+(1,1+2*1,9)*2+0,8+2*1,8+0,8+2*2,0+1,05+2*1,8+(1,1+2*1,9)*7+(0,6+2*1,8)*4+(1,1+2*1,8)*2)</t>
  </si>
  <si>
    <t>0,18*(1,65+2*1,55+1,65+2*1,8+1,65+2*1,0+(1,1+2*1,7)*5+1,1+2*0,85+(0,6+2*1,7)*2+(1,1+2*1,7)*4+(0,6+2*1,7)*2+1,1+2*1,5)</t>
  </si>
  <si>
    <t>"botárna" 0,18*(1,2*3*2+0,9+2*2,0+(1,2+2*1,5)*2)</t>
  </si>
  <si>
    <t>"přístavba skladu" 0,18*((0,8+2*1,65)*2*2+(0,9+2*2,0)*2+1,4+2*2,0)</t>
  </si>
  <si>
    <t>"sev., vých.,jih, stáv.otvory zádveří-vstup" 0,18*((1,65+2*1,9)*2+(2,25+2*1,9)*2+1,6+2*2,6)</t>
  </si>
  <si>
    <t>"sever" 0,18*((1,65+2*1,9)*2+(1,25+2*1,9)*3+1,1+2*1,9+(1,25+2*1,7)*3+1,1+2*1,7)</t>
  </si>
  <si>
    <t>"východ" 0,18*((1,65+2*1,9)*7)+0,23*((1,25+2*1,9)*10+1,65+2*1,9+(1,25+2*1,7)*10+1,65+2*1,7)</t>
  </si>
  <si>
    <t>"jih" 0,18*((1,25+2*1,9)*2+0,9+2*2,0+1,1+2*1,9+1,1+2*1,7)+0,23*((1,25+2*1,9)*3+(1,25+2*1,7)*3)</t>
  </si>
  <si>
    <t>*přístavba skladu bez zateplení - rampa</t>
  </si>
  <si>
    <t>*stěny a štíty vikýřů - ST.06 vč. nezatepleného ostění</t>
  </si>
  <si>
    <t>"ostění" 0,1*(0,8+2*0,67)*5</t>
  </si>
  <si>
    <t>"ostění" 0,1*(1,6+2*1,0)</t>
  </si>
  <si>
    <t>"ostění" 0,1*(1,6+2*1,0)*5</t>
  </si>
  <si>
    <t>68</t>
  </si>
  <si>
    <t>622531001</t>
  </si>
  <si>
    <t>Tenkovrstvá silikonová zatíraná omítka zrnitost 0,5 mm vnějších stěn</t>
  </si>
  <si>
    <t>-820165537</t>
  </si>
  <si>
    <t>Omítka tenkovrstvá silikonová vnějších ploch probarvená bez penetrace zatíraná (škrábaná), zrnitost 0,5 mm stěn</t>
  </si>
  <si>
    <t>https://podminky.urs.cz/item/CS_URS_2025_02/622531001</t>
  </si>
  <si>
    <t>Poznámka k položce:_x000d_
Poznámka k položce: silikonově pryskyřičná probarvená s vysokou propustností vodních par, vysokou ochranou proti povětrnosti, proti řasám a plísním dle výběru investora</t>
  </si>
  <si>
    <t>69</t>
  </si>
  <si>
    <t>622143001</t>
  </si>
  <si>
    <t>Montáž omítkových plastových nebo pozinkovaných soklových profilů</t>
  </si>
  <si>
    <t>-225383566</t>
  </si>
  <si>
    <t>Montáž omítkových profilů plastových, pozinkovaných nebo dřevěných upevněných vtlačením do podkladní vrstvy nebo přibitím soklových</t>
  </si>
  <si>
    <t>https://podminky.urs.cz/item/CS_URS_2025_02/622143001</t>
  </si>
  <si>
    <t>36,26+2*2,78+11,26+17,48+5,68+1,1+7,0+8,0+6,46+7,33*2+1,18+4,28+4,27+3,0+1,2</t>
  </si>
  <si>
    <t>70</t>
  </si>
  <si>
    <t>59051655</t>
  </si>
  <si>
    <t>profil zakládací Al tl 0,7mm pro ETICS pro izolant tl 180mm</t>
  </si>
  <si>
    <t>-812525433</t>
  </si>
  <si>
    <t>127,39*1,05 "Přepočtené koeficientem množství</t>
  </si>
  <si>
    <t>71</t>
  </si>
  <si>
    <t>622143003</t>
  </si>
  <si>
    <t>Montáž omítkových plastových nebo pozinkovaných rohových profilů</t>
  </si>
  <si>
    <t>-1100385611</t>
  </si>
  <si>
    <t>Montáž omítkových profilů plastových, pozinkovaných nebo dřevěných upevněných vtlačením do podkladní vrstvy nebo přibitím rohových s tkaninou</t>
  </si>
  <si>
    <t>https://podminky.urs.cz/item/CS_URS_2025_02/622143003</t>
  </si>
  <si>
    <t>*rohy otvorů zvenku</t>
  </si>
  <si>
    <t>"západ" 2*(1,05+1,9*4+1,9*2+1,9*2+1,8+2,0+1,8+1,9*7+1,8*4+1,8*2)</t>
  </si>
  <si>
    <t>2*(1,55+1,8+1,0+1,7*5+0,85+1,7*2+1,7*4+1,7*2+1,5)</t>
  </si>
  <si>
    <t>"botárna" 2*(1,2*2+2,0+1,5*2)</t>
  </si>
  <si>
    <t>"přístavba skladu" 2*(1,65*2*2+2,0*2+2,0)</t>
  </si>
  <si>
    <t>"stáv.otvory zádveří-vstup" 2*(1,9*2+1,9*2+2,6)</t>
  </si>
  <si>
    <t>"sever" 2*(1,9*2+1,9*3+1,9+1,7*3+1,7)</t>
  </si>
  <si>
    <t>"východ" 2*(1,9*7+1,9*10+1,9+1,7*10+1,7)</t>
  </si>
  <si>
    <t>"jih" 2*(1,9*5+2,0+1,9+1,7*3+1,7)</t>
  </si>
  <si>
    <t>*rohy otvorů vnitřní</t>
  </si>
  <si>
    <t>1,75+2*2,75+1,5+2*2,75+(1,5+2*2,4)*2+1,75+2*2,4+1,0+2*2,02+1,25+2*2,25+1,0+2*2,1</t>
  </si>
  <si>
    <t>3,0+2*2,0+3,0+2*1,5+3,0+2*1,0+(2,0+2*1,5)*6+1,9+2*1,75+(0,85+2*1,75)*3</t>
  </si>
  <si>
    <t>0,5+2*1,5+(0,5+2*0,75)*4+(3,25+2*0,5)*2+3,25+2*0,5+1,25+2*0,5+3,14*0,625*0,625+3,14*0,5*0,5*4</t>
  </si>
  <si>
    <t xml:space="preserve">*rohy domu vnější </t>
  </si>
  <si>
    <t>3,015*2+3,48+4,88*2+3,2*2+11,92+11,39*2+11,43*2+8,432*4</t>
  </si>
  <si>
    <t>"vikýře" 1,0*2*2+1,5*2*10</t>
  </si>
  <si>
    <t>*nadpraží otvorů vnější</t>
  </si>
  <si>
    <t>1,05*3+1,2+0,8+2,1*2+1,0*2+1,05+1,25*2+1,1*24+1,4*3+0,6*5+1,2*2*2+1,25*16+1,65*16+1,25*16+0,8*5+0,8*2*2+1,6*7+1,65*3+2,25*2+0,9*2+1,0*2+1,05+1,4+1,6</t>
  </si>
  <si>
    <t>*venkovní parapetní lišty</t>
  </si>
  <si>
    <t>1,05*3+1,2+0,8+2,1*2+1,0*2+1,05+1,25*2+1,1*6+1,4*3+0,6*5+1,2*2*2+1,25*16+1,65*16+1,25*16+0,8*5+0,8*2*2+1,1*18+1,6*7+1,65*3+2,25*2</t>
  </si>
  <si>
    <t>72</t>
  </si>
  <si>
    <t>63127414</t>
  </si>
  <si>
    <t>profil rohový PVC s výztužnou tkaninou š 100/150mm</t>
  </si>
  <si>
    <t>-1885151906</t>
  </si>
  <si>
    <t>73</t>
  </si>
  <si>
    <t>59051512</t>
  </si>
  <si>
    <t>profil napojovací parapetní PVC s okapnicí a výztužnou tkaninou</t>
  </si>
  <si>
    <t>-1727073404</t>
  </si>
  <si>
    <t>74</t>
  </si>
  <si>
    <t>59051510</t>
  </si>
  <si>
    <t>profil napojovací nadokenní PVC s okapnicí s výztužnou tkaninou</t>
  </si>
  <si>
    <t>-2082693352</t>
  </si>
  <si>
    <t>75</t>
  </si>
  <si>
    <t>622143004</t>
  </si>
  <si>
    <t>Montáž omítkových samolepících začišťovacích profilů pro spojení s okenním rámem</t>
  </si>
  <si>
    <t>-675998262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</si>
  <si>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</si>
  <si>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https://podminky.urs.cz/item/CS_URS_2025_02/622143004</t>
  </si>
  <si>
    <t>*APU lišty oken a dveří zevnitř a zvenku</t>
  </si>
  <si>
    <t>"západ" 2*(1,2+2*1,05+(0,6+2*1,9)*4+(0,7+2*1,9)*2+(1,1+2*1,9)*2+0,8+2*1,8+0,8+2*2,0+1,05+2*1,8+(1,1+2*1,9)*7+(0,6+2*1,8)*4+(1,1+2*1,8)*2)</t>
  </si>
  <si>
    <t>2*(1,65+2*1,55+1,65+2*1,8+1,65+2*1,0+(1,1+2*1,7)*5+1,1+2*0,85+(0,6+2*1,7)*2+(1,1+2*1,7)*4+(0,6+2*1,7)*2+1,1+2*1,5)</t>
  </si>
  <si>
    <t>"botárna" 2*(1,2*3*2+0,9+2*2,0+(1,2+2*1,5)*2)</t>
  </si>
  <si>
    <t>"přístavba skladu" 2*((0,8+2*1,65)*2*2+(0,9+2*2,0)*2+1,4+2*2,0)</t>
  </si>
  <si>
    <t>"sever" 2*((1,65+2*1,9)*2+(1,25+2*1,9)*3+1,1+2*1,9+(1,25+2*1,7)*3+1,1+2*1,7)</t>
  </si>
  <si>
    <t>"východ" 2*((1,65+2*1,9)*7+(1,25+2*1,9)*10+1,65+2*1,9+(1,25+2*1,7)*10+1,65+2*1,7)</t>
  </si>
  <si>
    <t>"jih" 2*((1,25+2*1,9)*5+0,9+2*2,0+1,1+2*1,9+(1,25+2*1,7)*3+1,1+2*1,7)</t>
  </si>
  <si>
    <t>"vikýře" 2*((0,8+2*0,67)*5+(1,6+2*1,0)*7)</t>
  </si>
  <si>
    <t>*APU lišty oken a dveří zvenku</t>
  </si>
  <si>
    <t>76</t>
  </si>
  <si>
    <t>59051476</t>
  </si>
  <si>
    <t>profil napojovací okenní PVC s výztužnou tkaninou 9mm</t>
  </si>
  <si>
    <t>1634394909</t>
  </si>
  <si>
    <t>1085,1*1,05 "Přepočtené koeficientem množství</t>
  </si>
  <si>
    <t>77</t>
  </si>
  <si>
    <t>622325102</t>
  </si>
  <si>
    <t>Oprava vnější vápenocementové hladké omítky složitosti 1 stěn v rozsahu přes 10 do 30 %</t>
  </si>
  <si>
    <t>-218343194</t>
  </si>
  <si>
    <t>Oprava vápenocementové omítky vnějších ploch stupně členitosti 1 hladké stěn, v rozsahu opravované plochy přes 10 do 30%</t>
  </si>
  <si>
    <t>https://podminky.urs.cz/item/CS_URS_2025_02/622325102</t>
  </si>
  <si>
    <t>* omítka skladby ST 01, ST 02 a ST 06</t>
  </si>
  <si>
    <t>"odečet otvorů" -(1,2*1,05+2,1*1,9*2+1,1*1,9+1,15*1,8+0,8*2,0+1,05*1,8+1,1*1,9*7+1,4*1,8*2+1,1*1,8*2+0,6*1,8*3+1,65*1,8)</t>
  </si>
  <si>
    <t>"odečet otvorů" -(1,65*1,0+1,1*1,7*5+1,1*0,85+0,6*1,7*2+1,1*1,7*4+0,6*1,7*2+1,1*1,5)</t>
  </si>
  <si>
    <t>"ostění" 0</t>
  </si>
  <si>
    <t>"vikýře" (1,6*1,0+1,4*0,8/2+1,5*1,0/2*2)*5</t>
  </si>
  <si>
    <t>"botárna" 6,1*3,015+(7,15+4,25+1,0+2,9+0,4+2*0,7)*(3,48+3,015)/2+0,7*2,3</t>
  </si>
  <si>
    <t>"odečet obkladu soklu" -0,3*(0,7+7,15+6,1+4,25+1,0+2,9+0,4-1,8)</t>
  </si>
  <si>
    <t>"odečet otvorů" -(1,5*1,2+0,9*2,0+1,4*1,2+1,8*1,5*2)</t>
  </si>
  <si>
    <t>"přístavba skladu" (4,1+1,2+6,4)*4,8+(4,27+3,0+1,2*4+0,3*3)*4,2+8,35*0,3</t>
  </si>
  <si>
    <t>"podhled" 1,2*(4,27+3,0)</t>
  </si>
  <si>
    <t>"boky a čelo, rampa" 1,2*2,88*3+8,35*0,3+0,3*4,8</t>
  </si>
  <si>
    <t>"odečet otvorů zádveří-vstup" -1,65*1,9</t>
  </si>
  <si>
    <t>"ostění" 0,15*(1,65+2*1,9)</t>
  </si>
  <si>
    <t>"vikýř" 2,0*1,5+2,2*1,0/2+1,8*3,0/2*2</t>
  </si>
  <si>
    <t>"odečet otvorů zádveří-vstup" -(2,25*1,9*2+1,6*2,6)</t>
  </si>
  <si>
    <t>"vikýř" (2,0*1,5+2,2*1,0/2+1,8*3,0/2*2)*5</t>
  </si>
  <si>
    <t>*sokl pod terénem - ST.03</t>
  </si>
  <si>
    <t xml:space="preserve">"západ, část severní"  (5,5+1,1+8,0+7,0)*0,3</t>
  </si>
  <si>
    <t>"sever" 10,9*(0,53+0,15)/2</t>
  </si>
  <si>
    <t>"východ" 13,6*(0,67+1,0)/2*2</t>
  </si>
  <si>
    <t>"jih" 10,9*(0,15+0,68)/2</t>
  </si>
  <si>
    <t>78</t>
  </si>
  <si>
    <t>622525201</t>
  </si>
  <si>
    <t>Oprava tenkovrstvé omítky stěn v rozsahu do 10 %</t>
  </si>
  <si>
    <t>1320385253</t>
  </si>
  <si>
    <t>Oprava tenkovrstvé omítky vnějších ploch silikátové, akrylátové, silikonové nebo silikonsilikátové stěn, v rozsahu opravované plochy do 10%</t>
  </si>
  <si>
    <t>https://podminky.urs.cz/item/CS_URS_2025_02/622525201</t>
  </si>
  <si>
    <t xml:space="preserve">*v případě potřeby oprava, bez otlučení </t>
  </si>
  <si>
    <t>*přístavba schodiště a výtahu - ST.05</t>
  </si>
  <si>
    <t>"1.np" 2*(6,6+5,45)*3,0</t>
  </si>
  <si>
    <t>"2.np-3.np" (2,25+5,4+2,5+1,55)*8,8+(0,9+2,05+4,75)*9,0</t>
  </si>
  <si>
    <t>"odečet otvorů" -(1,2*1,8*6+1,2*1,6+0,8*2,0+2,4*2,0+1,3*2,1)</t>
  </si>
  <si>
    <t>"ostění" 0,1*((1,2+2*1,8)*6+1,2+2*1,6+2,4+2*2,0)+0,15*(0,8+2*2,0+1,3+2*2,1)</t>
  </si>
  <si>
    <t>79</t>
  </si>
  <si>
    <t>629995103</t>
  </si>
  <si>
    <t>Očištění vnějších ploch tlakovou vodou s přídavkem čističe</t>
  </si>
  <si>
    <t>-2085888837</t>
  </si>
  <si>
    <t>Očištění vnějších ploch tlakovou vodou omytím tlakovou vodou s přídavkem čističe</t>
  </si>
  <si>
    <t>https://podminky.urs.cz/item/CS_URS_2025_02/629995103</t>
  </si>
  <si>
    <t>Podlahy a podlahové konstrukce</t>
  </si>
  <si>
    <t>80</t>
  </si>
  <si>
    <t>632451024</t>
  </si>
  <si>
    <t>Vyrovnávací potěr tl přes 40 do 50 mm z MC 15 provedený v pásu</t>
  </si>
  <si>
    <t>1168608150</t>
  </si>
  <si>
    <t>Potěr cementový vyrovnávací z malty (MC-15) v pásu o průměrné (střední) tl. přes 40 do 50 mm</t>
  </si>
  <si>
    <t>https://podminky.urs.cz/item/CS_URS_2025_02/632451024</t>
  </si>
  <si>
    <t>*pod parapety</t>
  </si>
  <si>
    <t>"nová okna" 0,5*(1,05*3+1,2)+0,4*(0,8+2,1*2+1,0*2+1,05+1,25*2+1,1*6+1,4*3+0,6*5)</t>
  </si>
  <si>
    <t>0,3*(1,2*2*2+1,25*16+1,65*16+1,25*16+0,8*5)+0,25*0,8*2*2+0,2*(1,1*18+1,6*7+1,65)</t>
  </si>
  <si>
    <t>81</t>
  </si>
  <si>
    <t>637211114</t>
  </si>
  <si>
    <t>Okapový chodník z betonových dlaždic tl 50 mm na MC 10</t>
  </si>
  <si>
    <t>128436295</t>
  </si>
  <si>
    <t>Okapový chodník z dlaždic betonových do cementové malty MC-10 se zalitím spár cementovou maltou, tl. dlaždic 50 mm</t>
  </si>
  <si>
    <t>https://podminky.urs.cz/item/CS_URS_2025_02/637211114</t>
  </si>
  <si>
    <t>"východ, boční strany" 0,5*13,0*2</t>
  </si>
  <si>
    <t>"sever, část západní" 0,5*(12,5+6,2)</t>
  </si>
  <si>
    <t>82</t>
  </si>
  <si>
    <t>637311131</t>
  </si>
  <si>
    <t>Okapový chodník z betonových záhonových obrubníků lože beton</t>
  </si>
  <si>
    <t>1538038088</t>
  </si>
  <si>
    <t>Okapový chodník z obrubníků betonových zahradních, se zalitím spár cementovou maltou do lože z betonu prostého</t>
  </si>
  <si>
    <t>https://podminky.urs.cz/item/CS_URS_2025_02/637311131</t>
  </si>
  <si>
    <t>"štěrková plocha" 2*(2,8+3,85)</t>
  </si>
  <si>
    <t>"jih" 18,0</t>
  </si>
  <si>
    <t>"východ, boční strany" 13,0*2</t>
  </si>
  <si>
    <t>"východ, zádveří - vstup " (2,2+1,0)*2</t>
  </si>
  <si>
    <t>"část botárny doplnění dlažby ,pův. beton.plocha" 3,8*2+8,5</t>
  </si>
  <si>
    <t>"sever, část západní" 12,5+6,0</t>
  </si>
  <si>
    <t>Osazování výplní otvorů</t>
  </si>
  <si>
    <t>83</t>
  </si>
  <si>
    <t>644941111</t>
  </si>
  <si>
    <t>Osazování ventilačních mřížek velikosti do 150 x 200 mm</t>
  </si>
  <si>
    <t>-2026388582</t>
  </si>
  <si>
    <t>Montáž průvětrníků nebo mřížek odvětrávacích velikosti do 150 x 200 mm</t>
  </si>
  <si>
    <t>https://podminky.urs.cz/item/CS_URS_2025_02/644941111</t>
  </si>
  <si>
    <t>"západ - 150x150" 1</t>
  </si>
  <si>
    <t>"jih- 150x150" 2</t>
  </si>
  <si>
    <t>84</t>
  </si>
  <si>
    <t>56245613</t>
  </si>
  <si>
    <t>mřížka větrací hranatá plast se žaluzií 150x150mm</t>
  </si>
  <si>
    <t>-424912822</t>
  </si>
  <si>
    <t>Poznámka k položce:_x000d_
Poznámka k položce: dle výběru investora</t>
  </si>
  <si>
    <t>Ostatní konstrukce a práce, bourání</t>
  </si>
  <si>
    <t>94</t>
  </si>
  <si>
    <t>Lešení a stavební výtahy</t>
  </si>
  <si>
    <t>85</t>
  </si>
  <si>
    <t>941111122</t>
  </si>
  <si>
    <t>Montáž lešení řadového trubkového lehkého s podlahami zatížení do 200 kg/m2 š od 0,9 do 1,2 m v přes 10 do 25 m</t>
  </si>
  <si>
    <t>809026947</t>
  </si>
  <si>
    <t>Lešení řadové trubkové lehké pracovní s podlahami s provozním zatížením tř. 3 do 200 kg/m2 šířky tř. W09 od 0,9 do 1,2 m, výšky výšky přes 10 do 25 m montáž</t>
  </si>
  <si>
    <t>https://podminky.urs.cz/item/CS_URS_2025_02/941111122</t>
  </si>
  <si>
    <t>(10,9*2+4,3+2*1,0+2*1,5*6)*13,0+(13,6*2+2*1,5*4+8,0+7,0)*15,0+(8,7+5,5+7,72*2+5,45+2*1,5*4)*12,0+(3,25+1,1+5,5+2*1,5*2)*10,5</t>
  </si>
  <si>
    <t>"přístavba skladu" (5,3+2*1,5*2+6,4)*4,5</t>
  </si>
  <si>
    <t>86</t>
  </si>
  <si>
    <t>941111222</t>
  </si>
  <si>
    <t>Příplatek k lešení řadovému trubkovému lehkému s podlahami do 200 kg/m2 š od 0,9 do 1,2 m v přes 10 do 25 m za každý den použití</t>
  </si>
  <si>
    <t>-1281546347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</si>
  <si>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</si>
  <si>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https://podminky.urs.cz/item/CS_URS_2025_02/941111222</t>
  </si>
  <si>
    <t>"3 měsíce" 2223,455*90</t>
  </si>
  <si>
    <t>87</t>
  </si>
  <si>
    <t>941111822</t>
  </si>
  <si>
    <t>Demontáž lešení řadového trubkového lehkého s podlahami zatížení do 200 kg/m2 š od 0,9 do 1,2 m v přes 10 do 25 m</t>
  </si>
  <si>
    <t>440642970</t>
  </si>
  <si>
    <t>Lešení řadové trubkové lehké pracovní s podlahami s provozním zatížením tř. 3 do 200 kg/m2 šířky tř. W09 od 0,9 do 1,2 m, výšky výšky přes 10 do 25 m demontáž</t>
  </si>
  <si>
    <t>https://podminky.urs.cz/item/CS_URS_2025_02/941111822</t>
  </si>
  <si>
    <t>88</t>
  </si>
  <si>
    <t>993111111</t>
  </si>
  <si>
    <t>Dovoz a odvoz lešení řadového do 10 km včetně naložení a složení</t>
  </si>
  <si>
    <t>159797808</t>
  </si>
  <si>
    <t>Dovoz a odvoz lešení včetně naložení a složení řadového, na vzdálenost do 10 km</t>
  </si>
  <si>
    <t>https://podminky.urs.cz/item/CS_URS_2025_02/993111111</t>
  </si>
  <si>
    <t>89</t>
  </si>
  <si>
    <t>949101111</t>
  </si>
  <si>
    <t>Lešení pomocné pro objekty pozemních staveb s lešeňovou podlahou v do 1,9 m zatížení do 150 kg/m2</t>
  </si>
  <si>
    <t>720427941</t>
  </si>
  <si>
    <t>Lešení pomocné pracovní pro objekty pozemních staveb pro zatížení do 150 kg/m2, o výšce lešeňové podlahy do 1,9 m</t>
  </si>
  <si>
    <t>https://podminky.urs.cz/item/CS_URS_2025_02/949101111</t>
  </si>
  <si>
    <t>"1.pp" 26,6+11,6+4,15+37,3</t>
  </si>
  <si>
    <t>*pro nový povrch stěn, kde byla provedena výměna oken a dveří - š.1,5m</t>
  </si>
  <si>
    <t>"1.np" (5,1+4,6+5,0+2,325+2,4+3,2+7,325+2,67+1,25+2,9+2,75+2,2*2+1,8+2,75+2,7)*1,5</t>
  </si>
  <si>
    <t>(4,9+3,0+2,325+1,825+3,8+5,3*2,5+2,3+4,0)*1,5</t>
  </si>
  <si>
    <t>"2.np" (5,4+2,2+2,75+2,05+2,8+5,4+5,35+2,2+3,0*2+2,5*2+7,3+2,8+4,75+2,7+2,2+5,5+2,1+1,85+1,75+1,35+2,45+3,3+2,0+3,0+2,6)*1,5</t>
  </si>
  <si>
    <t>"3.np" (2,0+3,35+2,2+3,2+4,35+5,4+2,5*2+2,75+2,65+2,2+3,25+2,25*2+3,0+5,0+7,7+2,2+5,5+2,1+2,6+(2,9+2,0)*2+3,3+2,6)*1,5</t>
  </si>
  <si>
    <t>"4.np" 2,5*1,5*7+2,0*1,5*5</t>
  </si>
  <si>
    <t>90</t>
  </si>
  <si>
    <t>949101112</t>
  </si>
  <si>
    <t>Lešení pomocné pro objekty pozemních staveb s lešeňovou podlahou v přes 1,9 do 3,5 m zatížení do 150 kg/m2</t>
  </si>
  <si>
    <t>1562467076</t>
  </si>
  <si>
    <t>Lešení pomocné pracovní pro objekty pozemních staveb pro zatížení do 150 kg/m2, o výšce lešeňové podlahy přes 1,9 do 3,5 m</t>
  </si>
  <si>
    <t>https://podminky.urs.cz/item/CS_URS_2025_02/949101112</t>
  </si>
  <si>
    <t>*lešení pro fasádu v=3,0m</t>
  </si>
  <si>
    <t>"východní strana, zádveří-vstup" (2,6*2+8,7)*1,5</t>
  </si>
  <si>
    <t>"botárna" (6,1+7,85*2)*1,5</t>
  </si>
  <si>
    <t>95</t>
  </si>
  <si>
    <t>Různé dokončovací konstrukce a práce pozemních staveb</t>
  </si>
  <si>
    <t>91</t>
  </si>
  <si>
    <t>952901111</t>
  </si>
  <si>
    <t>Vyčištění budov bytové a občanské výstavby při výšce podlaží do 4 m</t>
  </si>
  <si>
    <t>-1274874232</t>
  </si>
  <si>
    <t>Vyčištění budov nebo objektů před předáním do užívání budov bytové nebo občanské výstavby, světlé výšky podlaží do 4 m</t>
  </si>
  <si>
    <t>https://podminky.urs.cz/item/CS_URS_2025_02/952901111</t>
  </si>
  <si>
    <t>"4.np" 100,0</t>
  </si>
  <si>
    <t>96</t>
  </si>
  <si>
    <t>Bourání konstrukcí</t>
  </si>
  <si>
    <t>92</t>
  </si>
  <si>
    <t>962031133</t>
  </si>
  <si>
    <t>Bourání příček nebo přizdívek z cihel pálených plných tl přes 100 do 150 mm</t>
  </si>
  <si>
    <t>-1770084133</t>
  </si>
  <si>
    <t>Bourání příček nebo přizdívek z cihel pálených plných, tl. přes 100 do 150 mm</t>
  </si>
  <si>
    <t>https://podminky.urs.cz/item/CS_URS_2025_02/962031133</t>
  </si>
  <si>
    <t>*1.pp m.č.0.01 stáv. vnitřní zazdění otvoru</t>
  </si>
  <si>
    <t>1,15*0,96</t>
  </si>
  <si>
    <t>93</t>
  </si>
  <si>
    <t>971033581</t>
  </si>
  <si>
    <t>Vybourání otvorů ve zdivu cihelném pl do 1 m2 na MVC nebo MV tl do 900 mm</t>
  </si>
  <si>
    <t>-1954897539</t>
  </si>
  <si>
    <t>Vybourání otvorů ve zdivu základovém nebo nadzákladovém z cihel, tvárnic, příčkovek z cihel pálených na maltu vápennou nebo vápenocementovou plochy do 1 m2, tl. do 900 mm</t>
  </si>
  <si>
    <t>https://podminky.urs.cz/item/CS_URS_2025_02/971033581</t>
  </si>
  <si>
    <t>" pro okno 1150x550" 1,15*1,0*0,75</t>
  </si>
  <si>
    <t>962081141</t>
  </si>
  <si>
    <t>Bourání příček ze skleněných tvárnic tl přes 100 do 150 mm</t>
  </si>
  <si>
    <t>-1454804730</t>
  </si>
  <si>
    <t>Bourání příček nebo přizdívek ze skleněných tvárnic, tl. přes 100 do 150 mm</t>
  </si>
  <si>
    <t>https://podminky.urs.cz/item/CS_URS_2025_02/962081141</t>
  </si>
  <si>
    <t>*1.np</t>
  </si>
  <si>
    <t>"nové okno 02 800x1650" 0,8*1,65*2</t>
  </si>
  <si>
    <t>"nové okno 03 800x1650" 0,8*1,65*2</t>
  </si>
  <si>
    <t>"nové okno 06 1200(200,300)x1200" 1,4*1,2+1,5*1,2</t>
  </si>
  <si>
    <t>962032631</t>
  </si>
  <si>
    <t>Bourání zdiva komínového z cihel pálených, šamotových nebo vápenopískových na MV nebo MVC</t>
  </si>
  <si>
    <t>-1062553929</t>
  </si>
  <si>
    <t>Bourání zdiva nadzákladového komínového z cihel pálených, šamotových nebo vápenopískových, na maltu vápennou nebo vápenocementovou</t>
  </si>
  <si>
    <t>https://podminky.urs.cz/item/CS_URS_2025_02/962032631</t>
  </si>
  <si>
    <t xml:space="preserve">* ubourání stávajících komínů pod úroveň střechy  </t>
  </si>
  <si>
    <t xml:space="preserve">" v hřebeni " (1,05*0,45+0,6*0,6+1,45*0,45*1,3)*1,3 </t>
  </si>
  <si>
    <t>" v ploše střechy " 1,2*0,9*3,0</t>
  </si>
  <si>
    <t>968072455</t>
  </si>
  <si>
    <t>Vybourání kovových dveřních zárubní pl do 2 m2</t>
  </si>
  <si>
    <t>1053788491</t>
  </si>
  <si>
    <t>Vybourání kovových rámů oken s křídly, dveřních zárubní, vrat, stěn, ostění nebo obkladů dveřních zárubní, plochy do 2 m2</t>
  </si>
  <si>
    <t>https://podminky.urs.cz/item/CS_URS_2025_02/968072455</t>
  </si>
  <si>
    <t>*původní dveře ocelové</t>
  </si>
  <si>
    <t>97</t>
  </si>
  <si>
    <t>968082015</t>
  </si>
  <si>
    <t>Vybourání plastových rámů oken včetně křídel plochy do 1 m2</t>
  </si>
  <si>
    <t>-1214612303</t>
  </si>
  <si>
    <t>Vybourání plastových rámů oken s křídly, dveřních zárubní, vrat rámu oken s křídly, plochy do 1 m2</t>
  </si>
  <si>
    <t>https://podminky.urs.cz/item/CS_URS_2025_02/968082015</t>
  </si>
  <si>
    <t>*stávající stejná jako nová okna</t>
  </si>
  <si>
    <t>"01 1050x550" 1,05*0,55*2</t>
  </si>
  <si>
    <t>98</t>
  </si>
  <si>
    <t>968062376</t>
  </si>
  <si>
    <t>Vybourání dřevěných rámů oken zdvojených včetně křídel pl do 4 m2</t>
  </si>
  <si>
    <t>596267933</t>
  </si>
  <si>
    <t>Vybourání dřevěných rámů oken s křídly, dveřních zárubní, vrat, stěn, ostění nebo obkladů rámů oken s křídly zdvojených, plochy do 4 m2</t>
  </si>
  <si>
    <t>https://podminky.urs.cz/item/CS_URS_2025_02/968062376</t>
  </si>
  <si>
    <t xml:space="preserve">*botárna 1.36 - nové  okno 05</t>
  </si>
  <si>
    <t>"1800x1500" 1,8*1,5*2</t>
  </si>
  <si>
    <t>99</t>
  </si>
  <si>
    <t>968082016</t>
  </si>
  <si>
    <t>Vybourání plastových rámů oken včetně křídel plochy přes 1 do 2 m2</t>
  </si>
  <si>
    <t>486175637</t>
  </si>
  <si>
    <t>Vybourání plastových rámů oken s křídly, dveřních zárubní, vrat rámu oken s křídly, plochy přes 1 do 2 m2</t>
  </si>
  <si>
    <t>https://podminky.urs.cz/item/CS_URS_2025_02/968082016</t>
  </si>
  <si>
    <t>100</t>
  </si>
  <si>
    <t>968082017</t>
  </si>
  <si>
    <t>Vybourání plastových rámů oken včetně křídel plochy přes 2 do 4 m2</t>
  </si>
  <si>
    <t>-1944732718</t>
  </si>
  <si>
    <t>Vybourání plastových rámů oken s křídly, dveřních zárubní, vrat rámu oken s křídly, plochy přes 2 do 4 m2</t>
  </si>
  <si>
    <t>https://podminky.urs.cz/item/CS_URS_2025_02/968082017</t>
  </si>
  <si>
    <t>*sklad 1.02 - nové okno 04</t>
  </si>
  <si>
    <t>"1150x1800" 1,15*1,8</t>
  </si>
  <si>
    <t>*chodba schodiště 2.01 - nové okno 19A</t>
  </si>
  <si>
    <t>"1650x1800" 1,65*1,8</t>
  </si>
  <si>
    <t>"24 1100x1700" 1,4*1,7*4</t>
  </si>
  <si>
    <t>101</t>
  </si>
  <si>
    <t>968082021</t>
  </si>
  <si>
    <t>Vybourání plastových zárubní dveří plochy do 2 m2</t>
  </si>
  <si>
    <t>514520929</t>
  </si>
  <si>
    <t>Vybourání plastových rámů oken s křídly, dveřních zárubní, vrat dveřních zárubní, plochy do 2 m2</t>
  </si>
  <si>
    <t>https://podminky.urs.cz/item/CS_URS_2025_02/968082021</t>
  </si>
  <si>
    <t>*původní plastové</t>
  </si>
  <si>
    <t>102</t>
  </si>
  <si>
    <t>968082022</t>
  </si>
  <si>
    <t>Vybourání plastových zárubní dveří plochy do 4 m2</t>
  </si>
  <si>
    <t>-2046174887</t>
  </si>
  <si>
    <t>Vybourání plastových rámů oken s křídly, dveřních zárubní, vrat dveřních zárubní, plochy přes 2 do 4 m2</t>
  </si>
  <si>
    <t>https://podminky.urs.cz/item/CS_URS_2025_02/968082022</t>
  </si>
  <si>
    <t>103</t>
  </si>
  <si>
    <t>978059641</t>
  </si>
  <si>
    <t>Odsekání a odebrání obkladů stěn z vnějších obkládaček plochy přes 1 m2</t>
  </si>
  <si>
    <t>1690075392</t>
  </si>
  <si>
    <t>Odsekání obkladů stěn včetně otlučení podkladní omítky až na zdivo z obkládaček vnějších, z jakýchkoliv materiálů, plochy přes 1 m2</t>
  </si>
  <si>
    <t>https://podminky.urs.cz/item/CS_URS_2025_02/978059641</t>
  </si>
  <si>
    <t>"botárna - otlučení soklu kabřince pro zateplení " 0,3*(0,7+7,15+6,1+4,25+1,0+2,9+0,4-1,8)</t>
  </si>
  <si>
    <t>997</t>
  </si>
  <si>
    <t>Přesun sutě</t>
  </si>
  <si>
    <t>104</t>
  </si>
  <si>
    <t>997013215</t>
  </si>
  <si>
    <t>Vnitrostaveništní doprava suti a vybouraných hmot pro budovy v přes 15 do 18 m ručně</t>
  </si>
  <si>
    <t>584344949</t>
  </si>
  <si>
    <t>Vnitrostaveništní doprava suti a vybouraných hmot vodorovně do 50 m s naložením ručně pro budovy a haly výšky přes 15 do 18 m</t>
  </si>
  <si>
    <t>https://podminky.urs.cz/item/CS_URS_2025_02/997013215</t>
  </si>
  <si>
    <t>105</t>
  </si>
  <si>
    <t>997013501</t>
  </si>
  <si>
    <t>Odvoz suti a vybouraných hmot na skládku nebo meziskládku do 1 km se složením</t>
  </si>
  <si>
    <t>348499792</t>
  </si>
  <si>
    <t>Odvoz suti a vybouraných hmot na skládku nebo meziskládku se složením, na vzdálenost do 1 km</t>
  </si>
  <si>
    <t>https://podminky.urs.cz/item/CS_URS_2025_02/997013501</t>
  </si>
  <si>
    <t>" všechno bourané " 109,235</t>
  </si>
  <si>
    <t>"dlažba zpět" -30,967</t>
  </si>
  <si>
    <t>" mříže na okna zpět " -0,201</t>
  </si>
  <si>
    <t>106</t>
  </si>
  <si>
    <t>997013509</t>
  </si>
  <si>
    <t>Příplatek k odvozu suti a vybouraných hmot na skládku ZKD 1 km přes 1 km</t>
  </si>
  <si>
    <t>-1265477208</t>
  </si>
  <si>
    <t>Odvoz suti a vybouraných hmot na skládku nebo meziskládku se složením, na vzdálenost Příplatek k ceně za každý další započatý 1 km přes 1 km</t>
  </si>
  <si>
    <t>https://podminky.urs.cz/item/CS_URS_2025_02/997013509</t>
  </si>
  <si>
    <t>78,067*8</t>
  </si>
  <si>
    <t>107</t>
  </si>
  <si>
    <t>997013631</t>
  </si>
  <si>
    <t>Poplatek za uložení na skládce (skládkovné) stavebního odpadu směsného kód odpadu 17 09 04</t>
  </si>
  <si>
    <t>2049204202</t>
  </si>
  <si>
    <t>Poplatek za uložení stavebního odpadu na skládce (skládkovné) směsného stavebního a demoličního zatříděného do Katalogu odpadů pod kódem 17 09 04</t>
  </si>
  <si>
    <t>https://podminky.urs.cz/item/CS_URS_2025_02/997013631</t>
  </si>
  <si>
    <t>" ostatní odpady " 0,014+0,003+0,348+0,184+3,009+8,368+0,306+0,432+0,001+0,878</t>
  </si>
  <si>
    <t>108</t>
  </si>
  <si>
    <t>997013869</t>
  </si>
  <si>
    <t>Poplatek za uložení stavebního odpadu na recyklační skládce (skládkovné) ze směsí betonu, cihel a keramických výrobků kód odpadu 17 01 07</t>
  </si>
  <si>
    <t>1724578319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</si>
  <si>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</si>
  <si>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https://podminky.urs.cz/item/CS_URS_2025_02/997013869</t>
  </si>
  <si>
    <t>* skládka Sadov</t>
  </si>
  <si>
    <t>" beton " 2,384+5,265+1,376</t>
  </si>
  <si>
    <t>" cihly " 0,288+1,553+1,314+8,647+0,553</t>
  </si>
  <si>
    <t>109</t>
  </si>
  <si>
    <t>997013873</t>
  </si>
  <si>
    <t>1997224007</t>
  </si>
  <si>
    <t>https://podminky.urs.cz/item/CS_URS_2025_02/997013873</t>
  </si>
  <si>
    <t>" kamenivo " 36,469</t>
  </si>
  <si>
    <t>110</t>
  </si>
  <si>
    <t>997013875</t>
  </si>
  <si>
    <t>Poplatek za uložení stavebního odpadu na recyklační skládce (skládkovné) asfaltového bez obsahu dehtu zatříděného do Katalogu odpadů pod kódem 17 03 02</t>
  </si>
  <si>
    <t>-95552128</t>
  </si>
  <si>
    <t>https://podminky.urs.cz/item/CS_URS_2025_02/997013875</t>
  </si>
  <si>
    <t>" lepenky " 0,549+0,014</t>
  </si>
  <si>
    <t>111</t>
  </si>
  <si>
    <t>997960001</t>
  </si>
  <si>
    <t>Železo a ocel do sběrných surovin</t>
  </si>
  <si>
    <t>-813728473</t>
  </si>
  <si>
    <t>"klempíři" 0,14+5,971</t>
  </si>
  <si>
    <t>998</t>
  </si>
  <si>
    <t>Přesun hmot</t>
  </si>
  <si>
    <t>112</t>
  </si>
  <si>
    <t>998018003</t>
  </si>
  <si>
    <t>Přesun hmot pro budovy ruční pro budovy v přes 12 do 24 m</t>
  </si>
  <si>
    <t>141984214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</si>
  <si>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</si>
  <si>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https://podminky.urs.cz/item/CS_URS_2025_02/998018003</t>
  </si>
  <si>
    <t>711</t>
  </si>
  <si>
    <t>Izolace proti vodě, vlhkosti a plynům</t>
  </si>
  <si>
    <t>113</t>
  </si>
  <si>
    <t>711112001</t>
  </si>
  <si>
    <t>Provedení izolace proti zemní vlhkosti svislé za studena nátěrem penetračním</t>
  </si>
  <si>
    <t>1824506017</t>
  </si>
  <si>
    <t>Provedení izolace proti zemní vlhkosti natěradly a tmely za studena na ploše svislé S jednonásobným nátěrem penetračním</t>
  </si>
  <si>
    <t>https://podminky.urs.cz/item/CS_URS_2025_02/711112001</t>
  </si>
  <si>
    <t>"jih" (10,9-1,0)*(0,15+0,68)/2</t>
  </si>
  <si>
    <t>114</t>
  </si>
  <si>
    <t>11163150</t>
  </si>
  <si>
    <t>lak penetrační asfaltový</t>
  </si>
  <si>
    <t>1853026535</t>
  </si>
  <si>
    <t>37,007*0,00034 "Přepočtené koeficientem množství</t>
  </si>
  <si>
    <t>115</t>
  </si>
  <si>
    <t>711142559</t>
  </si>
  <si>
    <t>Provedení izolace proti zemní vlhkosti pásy přitavením svislé NAIP</t>
  </si>
  <si>
    <t>-1526715598</t>
  </si>
  <si>
    <t>Provedení izolace proti zemní vlhkosti pásy přitavením NAIP na ploše svislé S</t>
  </si>
  <si>
    <t>https://podminky.urs.cz/item/CS_URS_2025_02/711142559</t>
  </si>
  <si>
    <t>*sokl pod terénem - ST.03 - 2x</t>
  </si>
  <si>
    <t xml:space="preserve">"západ, část severní"  (5,5+1,1+8,0+7,0)*0,3*2</t>
  </si>
  <si>
    <t>"sever" 10,9*(0,53+0,15)/2*2</t>
  </si>
  <si>
    <t>"východ" 13,6*(0,67+1,0)/2*2*2</t>
  </si>
  <si>
    <t>"jih" (10,9-1,0)*(0,15+0,68)/2*2</t>
  </si>
  <si>
    <t>116</t>
  </si>
  <si>
    <t>62855001</t>
  </si>
  <si>
    <t>pás asfaltový natavitelný modifikovaný SBS s vložkou z polyesterové rohože a spalitelnou PE fólií nebo jemnozrnným minerálním posypem na horním povrchu tl 4,0mm</t>
  </si>
  <si>
    <t>1060872577</t>
  </si>
  <si>
    <t>117</t>
  </si>
  <si>
    <t>62853004</t>
  </si>
  <si>
    <t>pás asfaltový natavitelný modifikovaný SBS s vložkou ze skleněné tkaniny a spalitelnou PE fólií nebo jemnozrnným minerálním posypem na horním povrchu tl 4,0mm</t>
  </si>
  <si>
    <t>-617516634</t>
  </si>
  <si>
    <t>118</t>
  </si>
  <si>
    <t>711161212</t>
  </si>
  <si>
    <t>Izolace proti zemní vlhkosti nopovou fólií svislá, výška nopu 8,0 mm, tl do 0,6 mm</t>
  </si>
  <si>
    <t>523565557</t>
  </si>
  <si>
    <t>Izolace proti zemní vlhkosti a beztlakové vodě nopovými fóliemi na ploše svislé S vrstva ochranná, odvětrávací a drenážní výška nopu 8,0 mm, tl. fólie do 0,6 mm</t>
  </si>
  <si>
    <t>https://podminky.urs.cz/item/CS_URS_2025_02/711161212</t>
  </si>
  <si>
    <t>"sever" 11,22*(0,53+0,15)/2</t>
  </si>
  <si>
    <t>"jih" (11,22-1,0)*(0,15+0,68)/2</t>
  </si>
  <si>
    <t>119</t>
  </si>
  <si>
    <t>711161384</t>
  </si>
  <si>
    <t>Izolace proti zemní vlhkosti nopovou fólií ukončení provětrávací lištou</t>
  </si>
  <si>
    <t>2015390950</t>
  </si>
  <si>
    <t>Izolace proti zemní vlhkosti a beztlakové vodě nopovými fóliemi ostatní ukončení izolace provětrávací lištou</t>
  </si>
  <si>
    <t>https://podminky.urs.cz/item/CS_URS_2025_02/711161384</t>
  </si>
  <si>
    <t xml:space="preserve">"západ, část severní"  5,66+1,1+8,0+7,0</t>
  </si>
  <si>
    <t>"sever" 11,22</t>
  </si>
  <si>
    <t>"východ" 13,76*2</t>
  </si>
  <si>
    <t>"jih" 11,22-1,0</t>
  </si>
  <si>
    <t>120</t>
  </si>
  <si>
    <t>998711123</t>
  </si>
  <si>
    <t>Přesun hmot tonážní pro izolace proti vodě, vlhkosti a plynům ruční v objektech v přes 12 do 24 m</t>
  </si>
  <si>
    <t>-1453370654</t>
  </si>
  <si>
    <t>Přesun hmot pro izolace proti vodě, vlhkosti a plynům stanovený z hmotnosti přesunovaného materiálu vodorovná dopravní vzdálenost do 50 m ruční (bez užití mechanizace) v objektech výšky přes 12 do 24 m</t>
  </si>
  <si>
    <t>https://podminky.urs.cz/item/CS_URS_2025_02/998711123</t>
  </si>
  <si>
    <t>712</t>
  </si>
  <si>
    <t>Povlakové krytiny</t>
  </si>
  <si>
    <t>121</t>
  </si>
  <si>
    <t>712340832</t>
  </si>
  <si>
    <t>Odstranění povlakové krytiny střech do 10° z pásů NAIP přitavených v plné ploše dvouvrstvé</t>
  </si>
  <si>
    <t>-434266546</t>
  </si>
  <si>
    <t>Odstranění povlakové krytiny střech plochých do 10° z přitavených pásů NAIP v plné ploše dvouvrstvé</t>
  </si>
  <si>
    <t>https://podminky.urs.cz/item/CS_URS_2025_02/712340832</t>
  </si>
  <si>
    <t>" střecha S.02 - přístavba " 5,6*4,19+4,55*2,85+7,75*5,3+5,25*(6,4-5,3)</t>
  </si>
  <si>
    <t>122</t>
  </si>
  <si>
    <t>712440832</t>
  </si>
  <si>
    <t>Odstranění povlakové krytiny střech přes 10° do 30° z pásů NAIP přitavených v plné ploše dvouvrstvé</t>
  </si>
  <si>
    <t>1901805966</t>
  </si>
  <si>
    <t>Odstranění povlakové krytiny střech šikmých přes 10° do 30° z přitavených pásů NAIP v plné ploše dvouvrstvé</t>
  </si>
  <si>
    <t>https://podminky.urs.cz/item/CS_URS_2025_02/712440832</t>
  </si>
  <si>
    <t xml:space="preserve">* střecha S.01 </t>
  </si>
  <si>
    <t>" střecha S.01 hlavní střecha - nad okapem " (37,2+34,2)/2*1,56*2+(13,3+13,0)/2*1,56*2-4,5*1,56</t>
  </si>
  <si>
    <t>" střecha na přízemním vstupu " (9,06+3,5)/2*2,8+2,78*2,8/2*2</t>
  </si>
  <si>
    <t>123</t>
  </si>
  <si>
    <t>712640862</t>
  </si>
  <si>
    <t>Odstranění povlakové krytiny střech přes 30° do 45° z pásů NAIP přitavených v plné ploše dvouvrstvé</t>
  </si>
  <si>
    <t>-113225718</t>
  </si>
  <si>
    <t>Odstranění povlakové krytiny střech šikmých přes 30° z přitavených pásů NAIP v plné ploše dvouvrstvá</t>
  </si>
  <si>
    <t>https://podminky.urs.cz/item/CS_URS_2025_02/712640862</t>
  </si>
  <si>
    <t>" střecha S.01 hlavní střecha - bez falcovaného konce " (34,2+24,0)/2*6,535*2+(13,3+10,3)/2*6,535*2</t>
  </si>
  <si>
    <t>" odpočet vikýřů " -((2,3*2,0+2,3*2,0/2)*(5+2)+(1,5*1,0+1,5*1,0/2)*5+4,5*1,8/2)</t>
  </si>
  <si>
    <t>" vikýře " (2,3+3,5)/2*1,7*2*(5+2)+(1,5+2,3)/2*1,2*2*5</t>
  </si>
  <si>
    <t xml:space="preserve">" vyšší střecha nad schodištěm " 4,5*3,5/2+2,0*3,5/2*2 </t>
  </si>
  <si>
    <t>124</t>
  </si>
  <si>
    <t>712431111</t>
  </si>
  <si>
    <t>Provedení povlakové krytiny střech přes 10° do 30° podkladní vrstvy pásy na sucho samolepící</t>
  </si>
  <si>
    <t>662173767</t>
  </si>
  <si>
    <t>Provedení povlakové krytiny střech šikmých přes 10° do 30° pásy na sucho podkladní samolepící asfaltový pás</t>
  </si>
  <si>
    <t>https://podminky.urs.cz/item/CS_URS_2025_02/712431111</t>
  </si>
  <si>
    <t>" střecha S.01 hlavní střecha - bez falcovaného konce nad okapem " (34,2+24,0)/2*6,535*2+(13,3+10,3)/2*6,535*2</t>
  </si>
  <si>
    <t>" na vikýřích " (2,3+3,5)/2*1,7*2*(5+2)+(1,5+2,3)/2*1,2*2*5</t>
  </si>
  <si>
    <t>" střecha na přízemním vstupem " (9,06+3,5)/2*2,8+2,78*2,8/2*2</t>
  </si>
  <si>
    <t>125</t>
  </si>
  <si>
    <t>712499098</t>
  </si>
  <si>
    <t>Příplatek k povlakové krytině střech přes 10° do 30° za sklon střechy přes 30 do 60°</t>
  </si>
  <si>
    <t>-614147328</t>
  </si>
  <si>
    <t>Provedení povlakové krytiny střech šikmých přes 10° do 30°- ostatní práce Příplatek k cenám za sklon přes 30° do 60°</t>
  </si>
  <si>
    <t>https://podminky.urs.cz/item/CS_URS_2025_02/712499098</t>
  </si>
  <si>
    <t>126</t>
  </si>
  <si>
    <t>62855000</t>
  </si>
  <si>
    <t>pás asfaltový samolepicí modifikovaný SBS s vložkou z polyesterové rohože se spalitelnou fólií nebo jemnozrnným minerálním posypem nebo textilií na horním povrchu tl 1,8mm</t>
  </si>
  <si>
    <t>801144989</t>
  </si>
  <si>
    <t>Poznámka k položce:_x000d_
Poznámka k položce: referenční výrobek TOPDEK COVER PRO (role/7,5m2)</t>
  </si>
  <si>
    <t>748,418*1,1655 "Přepočtené koeficientem množství</t>
  </si>
  <si>
    <t>127</t>
  </si>
  <si>
    <t>712311101</t>
  </si>
  <si>
    <t>Provedení povlakové krytiny střech do 10° za studena lakem penetračním nebo asfaltovým</t>
  </si>
  <si>
    <t>167223614</t>
  </si>
  <si>
    <t>Provedení povlakové krytiny střech plochých do 10° natěradly a tmely za studena nátěrem lakem penetračním nebo asfaltovým</t>
  </si>
  <si>
    <t>https://podminky.urs.cz/item/CS_URS_2025_02/712311101</t>
  </si>
  <si>
    <t>128</t>
  </si>
  <si>
    <t>-372794098</t>
  </si>
  <si>
    <t>83,282*0,00032 "Přepočtené koeficientem množství</t>
  </si>
  <si>
    <t>129</t>
  </si>
  <si>
    <t>712331111</t>
  </si>
  <si>
    <t>Provedení povlakové krytiny střech do 10° podkladní vrstvy pásy na sucho samolepící</t>
  </si>
  <si>
    <t>-632909700</t>
  </si>
  <si>
    <t>Provedení povlakové krytiny střech plochých do 10° pásy na sucho podkladní samolepící asfaltový pás</t>
  </si>
  <si>
    <t>https://podminky.urs.cz/item/CS_URS_2025_02/712331111</t>
  </si>
  <si>
    <t>130</t>
  </si>
  <si>
    <t>62856007</t>
  </si>
  <si>
    <t>pás asfaltový samolepicí modifikovaný SBS s vložkou z hliníkové fólie s textilií se spalitelnou fólií nebo jemnozrnným minerálním posypem nebo textilií na horním povrchu tl 2,5mm</t>
  </si>
  <si>
    <t>1291772693</t>
  </si>
  <si>
    <t>83,282*1,1655 "Přepočtené koeficientem množství</t>
  </si>
  <si>
    <t>131</t>
  </si>
  <si>
    <t>712363001</t>
  </si>
  <si>
    <t>Provedení povlakové krytiny střech do 10° termoplastickou fólií PVC rozvinutím a natažením v ploše</t>
  </si>
  <si>
    <t>1870051697</t>
  </si>
  <si>
    <t>Provedení povlakové krytiny střech plochých do 10° fólií termoplastickou mPVC (měkčené PVC) rozvinutí a natažení fólie v ploše</t>
  </si>
  <si>
    <t>https://podminky.urs.cz/item/CS_URS_2025_02/712363001</t>
  </si>
  <si>
    <t>132</t>
  </si>
  <si>
    <t>712363003</t>
  </si>
  <si>
    <t>Provedení povlakové krytina střech do 10° spoj 2 pásů fólií PVC horkovzdušným navařením</t>
  </si>
  <si>
    <t>1372117720</t>
  </si>
  <si>
    <t>Provedení povlakové krytiny střech plochých do 10° fólií termoplastickou mPVC (měkčené PVC) vytvoření spoje dvou pásů fólií horkovzdušným navařením</t>
  </si>
  <si>
    <t>https://podminky.urs.cz/item/CS_URS_2025_02/712363003</t>
  </si>
  <si>
    <t>" střecha S.02 - přístavba " 5,6*3+4,5*2+7,75*4+5,25</t>
  </si>
  <si>
    <t>133</t>
  </si>
  <si>
    <t>28322012</t>
  </si>
  <si>
    <t>fólie hydroizolační střešní mPVC mechanicky kotvená šedá tl 1,5mm</t>
  </si>
  <si>
    <t>1791519189</t>
  </si>
  <si>
    <t>Poznámka k položce:_x000d_
Poznámka k položce: vložka z polyesterové tkaniny odolnost proti odlupování ve spoji 150N/50mm ohebnost za nízkých teplot -25°C dle výběru investora</t>
  </si>
  <si>
    <t>134</t>
  </si>
  <si>
    <t>712363103</t>
  </si>
  <si>
    <t>Provedení povlakové krytiny střech do 10° ukotvení fólie talířovou hmoždinkou do betonu nebo ŽB</t>
  </si>
  <si>
    <t>-1395942250</t>
  </si>
  <si>
    <t>Provedení povlakové krytiny střech plochých do 10° fólií ostatní činnosti při pokládání hydroizolačních fólií (materiál ve specifikaci) mechanické ukotvení talířovou hmoždinkou do prostého nebo železového betonu</t>
  </si>
  <si>
    <t>https://podminky.urs.cz/item/CS_URS_2025_02/712363103</t>
  </si>
  <si>
    <t>" střecha S.02 - přístavba " (5,6*4,19+4,55*2,85+7,75*5,3+5,25*(6,4-5,3))*4+0,874</t>
  </si>
  <si>
    <t>135</t>
  </si>
  <si>
    <t>59051218</t>
  </si>
  <si>
    <t>hmoždinka ETA univerzální šroubovací fasádní s kovovým trnem pro montáž TI 8x60x295mm</t>
  </si>
  <si>
    <t>-1631610352</t>
  </si>
  <si>
    <t>334*1,05 "Přepočtené koeficientem množství</t>
  </si>
  <si>
    <t>136</t>
  </si>
  <si>
    <t>712363112</t>
  </si>
  <si>
    <t>Provedení povlakové krytiny střech do 10° překrytí talířové hmoždinky pruhem navařené fólie</t>
  </si>
  <si>
    <t>-1609442165</t>
  </si>
  <si>
    <t>Provedení povlakové krytiny střech plochých do 10° fólií ostatní činnosti při pokládání hydroizolačních fólií (materiál ve specifikaci) vodotěsné překrytí talířové hmoždinky pruhem fólie horkovzdušným navařením</t>
  </si>
  <si>
    <t>https://podminky.urs.cz/item/CS_URS_2025_02/712363112</t>
  </si>
  <si>
    <t>137</t>
  </si>
  <si>
    <t>-1941052061</t>
  </si>
  <si>
    <t>" střecha S.02 - přístavba " ((5,6*4,19+4,55*2,85+7,75*5,3+5,25*(6,4-5,3))*4+0,874)*0,15*0,15</t>
  </si>
  <si>
    <t>138</t>
  </si>
  <si>
    <t>712363352</t>
  </si>
  <si>
    <t>Povlakové krytiny střech do 10° z tvarovaných poplastovaných lišt délky 2 m koutová lišta vnitřní rš 100 mm</t>
  </si>
  <si>
    <t>1777622335</t>
  </si>
  <si>
    <t>Povlakové krytiny střech plochých do 10° z tvarovaných poplastovaných lišt pro mPVC vnitřní koutová lišta rš 100 mm</t>
  </si>
  <si>
    <t>https://podminky.urs.cz/item/CS_URS_2025_02/712363352</t>
  </si>
  <si>
    <t>" střecha S.02 - přístavba " 5,3+6,22+7,04*2+1,0</t>
  </si>
  <si>
    <t>139</t>
  </si>
  <si>
    <t>712363353</t>
  </si>
  <si>
    <t>Povlakové krytiny střech do 10° z tvarovaných poplastovaných lišt délky 2 m koutová lišta vnější rš 100 mm</t>
  </si>
  <si>
    <t>592371267</t>
  </si>
  <si>
    <t>Povlakové krytiny střech plochých do 10° z tvarovaných poplastovaných lišt pro mPVC vnější koutová lišta rš 100 mm</t>
  </si>
  <si>
    <t>https://podminky.urs.cz/item/CS_URS_2025_02/712363353</t>
  </si>
  <si>
    <t>" střecha S.02 - přístavba " 5,3+6,22+7,34*2+1,0</t>
  </si>
  <si>
    <t>140</t>
  </si>
  <si>
    <t>712363354</t>
  </si>
  <si>
    <t>Povlakové krytiny střech do 10° z tvarovaných poplastovaných lišt délky 2 m stěnová lišta vyhnutá rš 70 mm</t>
  </si>
  <si>
    <t>539176298</t>
  </si>
  <si>
    <t>Povlakové krytiny střech plochých do 10° z tvarovaných poplastovaných lišt pro mPVC stěnová lišta vyhnutá rš 71 mm</t>
  </si>
  <si>
    <t>https://podminky.urs.cz/item/CS_URS_2025_02/712363354</t>
  </si>
  <si>
    <t>" střecha S.02 - přístavba na stěnu " 5,3+6,22+7,04*2+1,0+4,5+7,65</t>
  </si>
  <si>
    <t>141</t>
  </si>
  <si>
    <t>712811101</t>
  </si>
  <si>
    <t>Provedení povlakové krytiny vytažením na konstrukce za studena nátěrem penetračním</t>
  </si>
  <si>
    <t>1862884589</t>
  </si>
  <si>
    <t>Provedení povlakové krytiny střech samostatným vytažením izolačního povlaku za studena na konstrukce převyšující úroveň střechy, nátěrem penetračním</t>
  </si>
  <si>
    <t>https://podminky.urs.cz/item/CS_URS_2025_02/712811101</t>
  </si>
  <si>
    <t xml:space="preserve">*S.02 - atika </t>
  </si>
  <si>
    <t>"botárna" (0,185+0,25*2)*(7,34+7,52+1,0)+0,35*4,5</t>
  </si>
  <si>
    <t>"přístavba skladu" ((0,77+0,47)/2+0,3)*(5,3+6,22)+0,35*(7,65+0,92)</t>
  </si>
  <si>
    <t>142</t>
  </si>
  <si>
    <t>1155034197</t>
  </si>
  <si>
    <t>26,037*0,00035 "Přepočtené koeficientem množství</t>
  </si>
  <si>
    <t>143</t>
  </si>
  <si>
    <t>712861702</t>
  </si>
  <si>
    <t>Provedení povlakové krytiny vytažením na konstrukce fólií přilepenou bodově</t>
  </si>
  <si>
    <t>516990647</t>
  </si>
  <si>
    <t>Provedení povlakové krytiny střech samostatným vytažením izolačního povlaku fólií na konstrukce převyšující úroveň střechy, přilepenou bodově</t>
  </si>
  <si>
    <t>https://podminky.urs.cz/item/CS_URS_2025_02/712861702</t>
  </si>
  <si>
    <t>"botárna" (0,185+0,25*2-0,3)*(7,34+7,52+1,0)+0,05*4,5</t>
  </si>
  <si>
    <t>"přístavba skladu" (((0,77-0,3)+(0,47-0,3))/2+0,3)*(5,3+6,22)+0,05*(7,65+0,92)</t>
  </si>
  <si>
    <t>144</t>
  </si>
  <si>
    <t>-663897835</t>
  </si>
  <si>
    <t>13,902*1,2 "Přepočtené koeficientem množství</t>
  </si>
  <si>
    <t>145</t>
  </si>
  <si>
    <t>712964703</t>
  </si>
  <si>
    <t>Provedení povlakové krytiny zesílením koutů, rohů nebo hran fólií</t>
  </si>
  <si>
    <t>-773748563</t>
  </si>
  <si>
    <t>Provedení povlakové krytiny střech fóliemi - ostatní práce zesílení koutů, rohů nebo hran fólií</t>
  </si>
  <si>
    <t>https://podminky.urs.cz/item/CS_URS_2025_02/712964703</t>
  </si>
  <si>
    <t>*S.02</t>
  </si>
  <si>
    <t>"botárna" 4,5+7,04+2,85+1,0+4,19</t>
  </si>
  <si>
    <t>"přístavba skladu" 7,65+6,22*2</t>
  </si>
  <si>
    <t>146</t>
  </si>
  <si>
    <t>-329139228</t>
  </si>
  <si>
    <t>39,67*0,6 "Přepočtené koeficientem množství</t>
  </si>
  <si>
    <t>147</t>
  </si>
  <si>
    <t>998712123</t>
  </si>
  <si>
    <t>Přesun hmot tonážní pro krytiny povlakové ruční v objektech v přes 12 do 24 m</t>
  </si>
  <si>
    <t>-463667791</t>
  </si>
  <si>
    <t>Přesun hmot pro povlakové krytiny stanovený z hmotnosti přesunovaného materiálu vodorovná dopravní vzdálenost do 50 m ruční (bez užití mechanizace) v objektech výšky přes 12 do 24 m</t>
  </si>
  <si>
    <t>https://podminky.urs.cz/item/CS_URS_2025_02/998712123</t>
  </si>
  <si>
    <t>713</t>
  </si>
  <si>
    <t>Izolace tepelné</t>
  </si>
  <si>
    <t>148</t>
  </si>
  <si>
    <t>713111128</t>
  </si>
  <si>
    <t>Montáž izolace tepelné spodem stropů lepením celoplošně s mechanickým kotvením rohoží, pásů, dílců, desek</t>
  </si>
  <si>
    <t>-1991087417</t>
  </si>
  <si>
    <t>Montáž tepelné izolace stropů rohožemi, pásy, dílci, deskami, bloky (izolační materiál ve specifikaci) rovných spodem lepením celoplošně s mechanickým kotvením</t>
  </si>
  <si>
    <t>https://podminky.urs.cz/item/CS_URS_2025_02/713111128</t>
  </si>
  <si>
    <t>* S.03 - doplnění izolační vrstvy</t>
  </si>
  <si>
    <t>149</t>
  </si>
  <si>
    <t>6314204R</t>
  </si>
  <si>
    <t>deska tepelně izolační minerální vlna s povrchovou úpravou λ=0,042 tl 100mm</t>
  </si>
  <si>
    <t>-659536347</t>
  </si>
  <si>
    <t xml:space="preserve">Poznámka k položce:_x000d_
Poznámka k položce: desky jsou  schopny skrýt drobné nerovnosti podkladu a vytvořit prostorový efekt bosáže</t>
  </si>
  <si>
    <t>79,65*1,05 "Přepočtené koeficientem množství</t>
  </si>
  <si>
    <t>150</t>
  </si>
  <si>
    <t>713131243</t>
  </si>
  <si>
    <t>Montáž izolace tepelné stěn lepením celoplošně v kombinaci s mechanickým kotvením rohoží, pásů, dílců, desek tl přes 140 do 200 mm</t>
  </si>
  <si>
    <t>-71873933</t>
  </si>
  <si>
    <t>Montáž tepelné izolace stěn rohožemi, pásy, deskami, dílci, bloky (izolační materiál ve specifikaci) lepením celoplošně s mechanickým kotvením, tloušťky izolace přes 140 do 200 mm</t>
  </si>
  <si>
    <t>https://podminky.urs.cz/item/CS_URS_2025_02/713131243</t>
  </si>
  <si>
    <t>Poznámka k položce:_x000d_
Poznámka k položce: kontaktním lepidlem kotvení pomocí hmoždinek (8ks/m2) krycí zátky z polystyrenu</t>
  </si>
  <si>
    <t>151</t>
  </si>
  <si>
    <t>28376467</t>
  </si>
  <si>
    <t>deska XPS hrana polodrážková a hladký povrch 700kPA λ=0,035 tl 160mm</t>
  </si>
  <si>
    <t>-1904307651</t>
  </si>
  <si>
    <t>37,007*1,05 "Přepočtené koeficientem množství</t>
  </si>
  <si>
    <t>152</t>
  </si>
  <si>
    <t>713151156</t>
  </si>
  <si>
    <t>Montáž izolace tepelné střech šikmých přišroubované nad krokve z desek sklonu do 30° tl přes 160 do 180 mm</t>
  </si>
  <si>
    <t>1540637714</t>
  </si>
  <si>
    <t>Montáž tepelné izolace střech šikmých rohožemi, pásy, deskami (izolační materiál ve specifikaci) přišroubovanými šrouby nad krokve, sklonu střechy do 30° tloušťky izolace přes 160 do 180 mm</t>
  </si>
  <si>
    <t>https://podminky.urs.cz/item/CS_URS_2025_02/713151156</t>
  </si>
  <si>
    <t>* střecha S.01 izolace vložená mezi držáky</t>
  </si>
  <si>
    <t>153</t>
  </si>
  <si>
    <t>713154207</t>
  </si>
  <si>
    <t>Montáž nadkrokevní systémové izolace z tepelně izolačních trámků z minerální izolace sklonu přes 30° do 45° tl 200 mm</t>
  </si>
  <si>
    <t>638878240</t>
  </si>
  <si>
    <t>Montáž nadkrokevní systémové tepelné izolace z tepelně izolačních trámků a desek z minerální vlny včetně dodávky trámku, bez dodávky výplňové minerální tepelné izolace sklonu střechy přes 30 do 45° trámky z minerální izolace, tloušťky 200 mm</t>
  </si>
  <si>
    <t>https://podminky.urs.cz/item/CS_URS_2025_02/713154207</t>
  </si>
  <si>
    <t>154</t>
  </si>
  <si>
    <t>63141195R</t>
  </si>
  <si>
    <t>deska tepelně izolační minerální do šikmých střech a stěn λ=0,035-0,038 tl 180mm</t>
  </si>
  <si>
    <t>-56015975</t>
  </si>
  <si>
    <t>Poznámka k položce:_x000d_
Poznámka k položce: reakce na oheň A1</t>
  </si>
  <si>
    <t>155</t>
  </si>
  <si>
    <t>713155001R</t>
  </si>
  <si>
    <t>Montáž nadkrokevní systémové tepelné izolace s integrovaným střešním laťováním z velkoplošných panelů opatřených pojistnou hydroizolační vrstvou pro keramické, betonové nebo plechové profilované krytiny sklonu střechy do 30°, tloušťky izolace do 80 mm</t>
  </si>
  <si>
    <t>670235256</t>
  </si>
  <si>
    <t xml:space="preserve">* střecha S.01 izolace vložená mezi latě </t>
  </si>
  <si>
    <t>156</t>
  </si>
  <si>
    <t>713155011R</t>
  </si>
  <si>
    <t xml:space="preserve">Montáž nadkrokevní systémové tepelné izolace s integrovaným střešním laťováním z velkoplošných panelů opatřených pojistnou hydroizolační vrstvou pro keramické, betonové nebo plechové profilované krytiny sklonu střechy přes 30° do 45°, tloušťky izolace do </t>
  </si>
  <si>
    <t>-216087714</t>
  </si>
  <si>
    <t>Montáž nadkrokevní systémové tepelné izolace s integrovaným střešním laťováním z velkoplošných panelů opatřených pojistnou hydroizolační vrstvou pro keramické, betonové nebo plechové profilované krytiny sklonu střechy přes 30° do 45°, tloušťky izolace do 80 mm</t>
  </si>
  <si>
    <t>157</t>
  </si>
  <si>
    <t>63141184</t>
  </si>
  <si>
    <t>deska tepelně izolační minerální do šikmých střech a stěn λ=0,035-0,038 tl 60mm</t>
  </si>
  <si>
    <t>-1172696343</t>
  </si>
  <si>
    <t>158</t>
  </si>
  <si>
    <t>713141151</t>
  </si>
  <si>
    <t>Montáž izolace tepelné střech plochých kladené volně 1 vrstva rohoží, pásů, dílců, desek</t>
  </si>
  <si>
    <t>125092813</t>
  </si>
  <si>
    <t>Montáž tepelné izolace střech plochých rohožemi, pásy, deskami, dílci, bloky (izolační materiál ve specifikaci) kladenými volně jednovrstvá</t>
  </si>
  <si>
    <t>https://podminky.urs.cz/item/CS_URS_2025_02/713141151</t>
  </si>
  <si>
    <t>"botárna" 35,0</t>
  </si>
  <si>
    <t>"přístavba skladu" 44,6</t>
  </si>
  <si>
    <t>159</t>
  </si>
  <si>
    <t>63151401</t>
  </si>
  <si>
    <t>deska tepelně izolační minerální plochých střech vrchní vrstva 60kPa λ=0,037-0,039 tl 80mm</t>
  </si>
  <si>
    <t>-291117904</t>
  </si>
  <si>
    <t>Poznámka k položce:_x000d_
Poznámka k položce: úprava desek: hydrofobizace</t>
  </si>
  <si>
    <t>79,6*1,05 "Přepočtené koeficientem množství</t>
  </si>
  <si>
    <t>160</t>
  </si>
  <si>
    <t>713141152</t>
  </si>
  <si>
    <t>Montáž izolace tepelné střech plochých kladené volně 2 vrstvy rohoží, pásů, dílců, desek</t>
  </si>
  <si>
    <t>-1214044336</t>
  </si>
  <si>
    <t>Montáž tepelné izolace střech plochých rohožemi, pásy, deskami, dílci, bloky (izolační materiál ve specifikaci) kladenými volně dvouvrstvá</t>
  </si>
  <si>
    <t>https://podminky.urs.cz/item/CS_URS_2025_02/713141152</t>
  </si>
  <si>
    <t>Poznámka k položce:_x000d_
Poznámka k položce: na vazbu</t>
  </si>
  <si>
    <t>161</t>
  </si>
  <si>
    <t>63140403</t>
  </si>
  <si>
    <t>deska tepelně izolační minerální plochých střech dvouvrstvá λ=0,038-0,039 tl 100mm</t>
  </si>
  <si>
    <t>-596628026</t>
  </si>
  <si>
    <t>79,6*2,1 "Přepočtené koeficientem množství</t>
  </si>
  <si>
    <t>162</t>
  </si>
  <si>
    <t>713141263</t>
  </si>
  <si>
    <t>Přikotvení tepelné izolace šrouby do betonu pro izolaci tl přes 240 mm</t>
  </si>
  <si>
    <t>1039509730</t>
  </si>
  <si>
    <t>Montáž tepelné izolace střech plochých mechanické přikotvení šrouby včetně dodávky šroubů, bez položení tepelné izolace tl. izolace přes 240 mm do betonu</t>
  </si>
  <si>
    <t>https://podminky.urs.cz/item/CS_URS_2025_02/713141263</t>
  </si>
  <si>
    <t>163</t>
  </si>
  <si>
    <t>713191132</t>
  </si>
  <si>
    <t>Montáž izolace tepelné podlah, stropů vrchem nebo střech překrytí separační fólií z PE</t>
  </si>
  <si>
    <t>-236914891</t>
  </si>
  <si>
    <t>Montáž tepelné izolace stavebních konstrukcí - doplňky a konstrukční součásti podlah, stropů vrchem nebo střech překrytí fólií separační z PE</t>
  </si>
  <si>
    <t>https://podminky.urs.cz/item/CS_URS_2025_02/713191132</t>
  </si>
  <si>
    <t>164</t>
  </si>
  <si>
    <t>69360000</t>
  </si>
  <si>
    <t>textilie netkaná PP pro zpevnění střešní hydroizolace</t>
  </si>
  <si>
    <t>-390326257</t>
  </si>
  <si>
    <t xml:space="preserve">Poznámka k položce:_x000d_
Poznámka k položce: tekaná textilie ze skleněných vláken  120g/m2 dle výběru investora</t>
  </si>
  <si>
    <t>79,6*1,1655 "Přepočtené koeficientem množství</t>
  </si>
  <si>
    <t>165</t>
  </si>
  <si>
    <t>998713123</t>
  </si>
  <si>
    <t>Přesun hmot tonážní pro izolace tepelné ruční v objektech v přes 12 do 24 m</t>
  </si>
  <si>
    <t>-161723611</t>
  </si>
  <si>
    <t>Přesun hmot pro izolace tepelné stanovený z hmotnosti přesunovaného materiálu vodorovná dopravní vzdálenost do 50 m ruční (bez užití mechanizace) v objektech výšky přes 12 m do 24 m</t>
  </si>
  <si>
    <t>https://podminky.urs.cz/item/CS_URS_2025_02/998713123</t>
  </si>
  <si>
    <t>742</t>
  </si>
  <si>
    <t>Elektroinstalace - slaboproud</t>
  </si>
  <si>
    <t>166</t>
  </si>
  <si>
    <t>7423300R0</t>
  </si>
  <si>
    <t>Demontáž stáv. skříňky TELECOM, ev. ponechání dle dohody s provozovatelem</t>
  </si>
  <si>
    <t>1242890119</t>
  </si>
  <si>
    <t>Poznámka k položce:_x000d_
Poznámka k položce: 150x150mm</t>
  </si>
  <si>
    <t>751</t>
  </si>
  <si>
    <t>Vzduchotechnika</t>
  </si>
  <si>
    <t>167</t>
  </si>
  <si>
    <t>751398821</t>
  </si>
  <si>
    <t>Demontáž větrací mřížky stěnové průřezu do 0,040 m2</t>
  </si>
  <si>
    <t>-691886069</t>
  </si>
  <si>
    <t>Demontáž ostatních zařízení větrací mřížky stěnové, průřezu do 0,040 m2</t>
  </si>
  <si>
    <t>https://podminky.urs.cz/item/CS_URS_2025_02/751398821</t>
  </si>
  <si>
    <t>*plast</t>
  </si>
  <si>
    <t>168</t>
  </si>
  <si>
    <t>751398852</t>
  </si>
  <si>
    <t>Demontáž protidešťové žaluzie nebo žaluziové klapky z potrubí čtyřhranného průřezu přes 0,150 do 0,300 m2</t>
  </si>
  <si>
    <t>-904757998</t>
  </si>
  <si>
    <t>Demontáž ostatních zařízení protidešťové žaluzie nebo žaluziové klapky z čtyřhranného potrubí, průřezu přes 0,150 do 0,300 m2</t>
  </si>
  <si>
    <t>https://podminky.urs.cz/item/CS_URS_2025_02/751398852</t>
  </si>
  <si>
    <t>"jih - 500x500" 1</t>
  </si>
  <si>
    <t>169</t>
  </si>
  <si>
    <t>751398853</t>
  </si>
  <si>
    <t>Demontáž protidešťové žaluzie nebo žaluziové klapky z potrubí čtyřhranného průřezu přes 0,300 do 0,450 m2</t>
  </si>
  <si>
    <t>2090901905</t>
  </si>
  <si>
    <t>Demontáž ostatních zařízení protidešťové žaluzie nebo žaluziové klapky z čtyřhranného potrubí, průřezu přes 0,300 do 0,450 m2</t>
  </si>
  <si>
    <t>https://podminky.urs.cz/item/CS_URS_2025_02/751398853</t>
  </si>
  <si>
    <t>"západ - 600x600" 1</t>
  </si>
  <si>
    <t>"sever - 600x600" 1</t>
  </si>
  <si>
    <t>"východ - 600x600" 1</t>
  </si>
  <si>
    <t>170</t>
  </si>
  <si>
    <t>7515100R0</t>
  </si>
  <si>
    <t>Demontáž jednotky VZT a zpětná montáž ( po prodloužení konzolí)</t>
  </si>
  <si>
    <t>1703829019</t>
  </si>
  <si>
    <t>"západ" 1</t>
  </si>
  <si>
    <t xml:space="preserve">"sever" </t>
  </si>
  <si>
    <t>"východ"</t>
  </si>
  <si>
    <t>"jih"</t>
  </si>
  <si>
    <t>171</t>
  </si>
  <si>
    <t>751398052</t>
  </si>
  <si>
    <t>Montáž protidešťové žaluzie nebo žaluziové klapky na čtyřhranné potrubí přes 0,150 do 0,300 m2</t>
  </si>
  <si>
    <t>39799714</t>
  </si>
  <si>
    <t>Montáž ostatních zařízení protidešťové žaluzie nebo žaluziové klapky na čtyřhranné potrubí, průřezu přes 0,150 do 0,300 m2</t>
  </si>
  <si>
    <t>https://podminky.urs.cz/item/CS_URS_2025_02/751398052</t>
  </si>
  <si>
    <t>*zpět stávající po stavebních úpravách fasády</t>
  </si>
  <si>
    <t>172</t>
  </si>
  <si>
    <t>751398053</t>
  </si>
  <si>
    <t>Montáž protidešťové žaluzie nebo žaluziové klapky na čtyřhranné potrubí přes 0,300 do 0,450 m2</t>
  </si>
  <si>
    <t>61104181</t>
  </si>
  <si>
    <t>Montáž ostatních zařízení protidešťové žaluzie nebo žaluziové klapky na čtyřhranné potrubí, průřezu přes 0,300 do 0,450 m2</t>
  </si>
  <si>
    <t>https://podminky.urs.cz/item/CS_URS_2025_02/751398053</t>
  </si>
  <si>
    <t>173</t>
  </si>
  <si>
    <t>998751122</t>
  </si>
  <si>
    <t>Přesun hmot tonážní pro vzduchotechniku ruční v objektech v přes 12 do 24 m</t>
  </si>
  <si>
    <t>-1596202975</t>
  </si>
  <si>
    <t>Přesun hmot pro vzduchotechniku stanovený z hmotnosti přesunovaného materiálu vodorovná dopravní vzdálenost do 100 m ruční (bez užití mechanizace) v objektech výšky přes 12 do 24 m</t>
  </si>
  <si>
    <t>https://podminky.urs.cz/item/CS_URS_2025_02/998751122</t>
  </si>
  <si>
    <t>761</t>
  </si>
  <si>
    <t>Konstrukce prosvětlovací</t>
  </si>
  <si>
    <t>174</t>
  </si>
  <si>
    <t>761661001</t>
  </si>
  <si>
    <t>Osazení sklepních světlíků (anglických dvorků) hl do 0,60 m š do 1,0 m</t>
  </si>
  <si>
    <t>-2139517976</t>
  </si>
  <si>
    <t>Osazení sklepních světlíků (anglických dvorků) včetně osazení roštu, osazení odvodňovacího prvku a osazení pojistky (proti vloupání ) hloubky do 0,60 m, šířky do 1,0 m</t>
  </si>
  <si>
    <t>https://podminky.urs.cz/item/CS_URS_2025_02/761661001</t>
  </si>
  <si>
    <t>*1.pp</t>
  </si>
  <si>
    <t>"m.č. 0.01" 1</t>
  </si>
  <si>
    <t>"m.č. 0.04" 2</t>
  </si>
  <si>
    <t>175</t>
  </si>
  <si>
    <t>56245264</t>
  </si>
  <si>
    <t>světlík sklepní (anglický dvorek) pochozí včetně odvodňovacího prvku recyklovaný polymer rošt mřížkový 1250x1000x400mm</t>
  </si>
  <si>
    <t>-1789902423</t>
  </si>
  <si>
    <t>Poznámka k položce:_x000d_
Poznámka k položce: rošt tahokov pochozí dodávka vč. montážní sady dle výběru investora</t>
  </si>
  <si>
    <t>176</t>
  </si>
  <si>
    <t>998761123</t>
  </si>
  <si>
    <t>Přesun hmot tonážní pro konstrukce prosvětlovací ruční v objektech v přes 12 do 24 m</t>
  </si>
  <si>
    <t>2128764165</t>
  </si>
  <si>
    <t>Přesun hmot pro konstrukce prosvětlovací stanovený z hmotnosti přesunovaného materiálu vodorovná dopravní vzdálenost do 50 m ruční (bez užití mechanizace) v objektech výšky přes 12 do 24 m</t>
  </si>
  <si>
    <t>https://podminky.urs.cz/item/CS_URS_2025_02/998761123</t>
  </si>
  <si>
    <t>762</t>
  </si>
  <si>
    <t>Konstrukce tesařské</t>
  </si>
  <si>
    <t>177</t>
  </si>
  <si>
    <t>762083122</t>
  </si>
  <si>
    <t>Impregnace řeziva proti dřevokaznému hmyzu, houbám a plísním máčením třída ohrožení 3 a 4</t>
  </si>
  <si>
    <t>-1518772264</t>
  </si>
  <si>
    <t>Impregnace řeziva máčením proti dřevokaznému hmyzu, houbám a plísním, třída ohrožení 3 a 4 (dřevo v exteriéru)</t>
  </si>
  <si>
    <t>https://podminky.urs.cz/item/CS_URS_2025_02/762083122</t>
  </si>
  <si>
    <t>* střecha S.01 - vrchní bednění na izolaci z prken tl.24mm</t>
  </si>
  <si>
    <t>" střecha S.01 hlavní střecha - nad okapem " ((37,2+34,2)/2*1,56*2+(13,3+13,0)/2*1,56*2-4,5*1,56)*0,024</t>
  </si>
  <si>
    <t>" střecha S.01 hlavní střecha - bez falcovaného konce nad okapem " ((34,2+24,0)/2*6,535*2+(13,3+10,3)/2*6,535*2)*0,024</t>
  </si>
  <si>
    <t>" odpočet vikýřů " -(((2,3*2,0+2,3*2,0/2)*(5+2)+(1,5*1,0+1,5*1,0/2)*5+4,5*1,8/2))*0,024</t>
  </si>
  <si>
    <t>" na vikýřích " ((2,3+3,5)/2*1,7*2*(5+2)+(1,5+2,3)/2*1,2*2*5)*0,024</t>
  </si>
  <si>
    <t xml:space="preserve">" vyšší střecha nad schodištěm " (4,5*3,5/2+2,0*3,5/2*2)*0,024 </t>
  </si>
  <si>
    <t>" střecha na přízemním vstupem " ((9,06+3,5)/2*2,8+2,78*2,8/2*2)*0,024</t>
  </si>
  <si>
    <t>" výměna stávajícího bednení střechy S.01 - odhad 10% vč. dodání řeziva brdnění " 748,418*0,1*0,024</t>
  </si>
  <si>
    <t>" po ubourání komínů " (0,6*0,6+1,05*0,45+1,45*0,45+1,2*0,9)*0,024</t>
  </si>
  <si>
    <t>178</t>
  </si>
  <si>
    <t>762341022</t>
  </si>
  <si>
    <t>Bednění střech rovných sklon do 60° z desek OSB tl 12 mm na pero a drážku šroubovaných na krokve</t>
  </si>
  <si>
    <t>-184326212</t>
  </si>
  <si>
    <t>Bednění střech střech rovných sklonu do 60° s vyřezáním otvorů z dřevoštěpkových desek OSB šroubovaných na krokve na pero a drážku, tloušťky desky 12 mm</t>
  </si>
  <si>
    <t>https://podminky.urs.cz/item/CS_URS_2025_02/762341022</t>
  </si>
  <si>
    <t>179</t>
  </si>
  <si>
    <t>762341210</t>
  </si>
  <si>
    <t>Montáž bednění střech rovných a šikmých sklonu do 60° z hrubých prken na sraz tl do 32 mm</t>
  </si>
  <si>
    <t>639696821</t>
  </si>
  <si>
    <t>Montáž bednění střech rovných a šikmých sklonu do 60° s vyřezáním otvorů z prken hrubých na sraz tl. do 32 mm</t>
  </si>
  <si>
    <t>https://podminky.urs.cz/item/CS_URS_2025_02/762341210</t>
  </si>
  <si>
    <t>180</t>
  </si>
  <si>
    <t>60515111</t>
  </si>
  <si>
    <t>řezivo jehličnaté boční prkno 20-30mm</t>
  </si>
  <si>
    <t>798910048</t>
  </si>
  <si>
    <t>181</t>
  </si>
  <si>
    <t>762342511</t>
  </si>
  <si>
    <t>Montáž kontralatí na podklad bez tepelné izolace</t>
  </si>
  <si>
    <t>83736215</t>
  </si>
  <si>
    <t>Montáž laťování montáž kontralatí na podklad bez tepelné izolace</t>
  </si>
  <si>
    <t>https://podminky.urs.cz/item/CS_URS_2025_02/762342511</t>
  </si>
  <si>
    <t>* kontralatě 60/60 na každé krokvi + kovový držák = 2m latě/m2</t>
  </si>
  <si>
    <t>" střecha S.01 hlavní střecha - nad okapem " ((37,2+34,2)/2*1,56*2+(13,3+13,0)/2*1,56*2-4,5*1,56)*2</t>
  </si>
  <si>
    <t>" střecha S.01 hlavní střecha - bez falcovaného konce nad okapem " ((34,2+24,0)/2*6,535*2+(13,3+10,3)/2*6,535*2)*2</t>
  </si>
  <si>
    <t>" odpočet vikýřů " -(((2,3*2,0+2,3*2,0/2)*(5+2)+(1,5*1,0+1,5*1,0/2)*5+4,5*1,8/2))*2</t>
  </si>
  <si>
    <t>" na vikýřích " ((2,3+3,5)/2*1,7*2*(5+2)+(1,5+2,3)/2*1,2*2*5)*2</t>
  </si>
  <si>
    <t xml:space="preserve">" vyšší střecha nad schodištěm " (4,5*3,5/2+2,0*3,5/2*2)*2 </t>
  </si>
  <si>
    <t>" střecha na přízemním vstupem " ((9,06+3,5)/2*2,8+2,78*2,8/2*2)*2</t>
  </si>
  <si>
    <t>* kontralatě 50/60 na každé krokvi kotveno k nosné lati = 2m latě/m2</t>
  </si>
  <si>
    <t>182</t>
  </si>
  <si>
    <t>60514114</t>
  </si>
  <si>
    <t>řezivo jehličnaté lať impregnovaná dl 4 m</t>
  </si>
  <si>
    <t>83058163</t>
  </si>
  <si>
    <t>183</t>
  </si>
  <si>
    <t>762960001</t>
  </si>
  <si>
    <t>Dodávka a osazení kovových držáků v.180mm pro spopdní laťování vč.kotvení do stávajících krokví přes stávající bednění</t>
  </si>
  <si>
    <t>123115015</t>
  </si>
  <si>
    <t>184</t>
  </si>
  <si>
    <t>762395000</t>
  </si>
  <si>
    <t>Spojovací prostředky krovů, bednění, laťování, nadstřešních konstrukcí</t>
  </si>
  <si>
    <t>1641176377</t>
  </si>
  <si>
    <t>Spojovací prostředky krovů, bednění a laťování, nadstřešních konstrukcí svorníky, prkna, hřebíky, pásová ocel, vruty</t>
  </si>
  <si>
    <t>https://podminky.urs.cz/item/CS_URS_2025_02/762395000</t>
  </si>
  <si>
    <t>" střecha S.01 hlavní střecha - nad okapem " ((37,2+34,2)/2*1,56*2+(13,3+13,0)/2*1,56*2-4,5*1,56)*2*0,06*0,06</t>
  </si>
  <si>
    <t>" střecha S.01 hlavní střecha - bez falcovaného konce nad okapem " ((34,2+24,0)/2*6,535*2+(13,3+10,3)/2*6,535*2)*2*0,06*0,06</t>
  </si>
  <si>
    <t>" odpočet vikýřů " -(((2,3*2,0+2,3*2,0/2)*(5+2)+(1,5*1,0+1,5*1,0/2)*5+4,5*1,8/2))*2*0,06*0,06</t>
  </si>
  <si>
    <t>" na vikýřích " ((2,3+3,5)/2*1,7*2*(5+2)+(1,5+2,3)/2*1,2*2*5)*2*0,06*0,06</t>
  </si>
  <si>
    <t xml:space="preserve">" vyšší střecha nad schodištěm " (4,5*3,5/2+2,0*3,5/2*2)*2*0,06*0,06 </t>
  </si>
  <si>
    <t>" střecha na přízemním vstupem " ((9,06+3,5)/2*2,8+2,78*2,8/2*2)*2*0,06*0,06</t>
  </si>
  <si>
    <t>" střecha S.01 hlavní střecha - nad okapem " ((37,2+34,2)/2*1,56*2+(13,3+13,0)/2*1,56*2-4,5*1,56)*2*0,05*0,06</t>
  </si>
  <si>
    <t>" střecha S.01 hlavní střecha - bez falcovaného konce nad okapem " ((34,2+24,0)/2*6,535*2+(13,3+10,3)/2*6,535*2)*2*0,05*0,06</t>
  </si>
  <si>
    <t>" odpočet vikýřů " -(((2,3*2,0+2,3*2,0/2)*(5+2)+(1,5*1,0+1,5*1,0/2)*5+4,5*1,8/2))*2*0,05*0,06</t>
  </si>
  <si>
    <t>" na vikýřích " ((2,3+3,5)/2*1,7*2*(5+2)+(1,5+2,3)/2*1,2*2*5)*2*0,05*0,06</t>
  </si>
  <si>
    <t xml:space="preserve">" vyšší střecha nad schodištěm " (4,5*3,5/2+2,0*3,5/2*2)*2*0,05*0,06 </t>
  </si>
  <si>
    <t>" střecha na přízemním vstupem " ((9,06+3,5)/2*2,8+2,78*2,8/2*2)*2*0,05*0,06</t>
  </si>
  <si>
    <t>185</t>
  </si>
  <si>
    <t>762361332</t>
  </si>
  <si>
    <t>Konstrukční a vyrovnávací vrstva pod klempířské prvky (atiky) z vodovzdorné překližky tl 21 mm</t>
  </si>
  <si>
    <t>2032130004</t>
  </si>
  <si>
    <t>Konstrukční vrstva pod klempířské prvky pro oplechování horních ploch zdí a nadezdívek (atik) z vodovzdorné překližky šroubovaných do podkladu, tloušťky desky 21 mm</t>
  </si>
  <si>
    <t>https://podminky.urs.cz/item/CS_URS_2025_02/762361332</t>
  </si>
  <si>
    <t>"botárna" 0,48*(7,34+7,52+1,0)</t>
  </si>
  <si>
    <t>"přístavba skladu" 0,53*(5,3+6,22)</t>
  </si>
  <si>
    <t>186</t>
  </si>
  <si>
    <t>762341933</t>
  </si>
  <si>
    <t>Vyřezání části bednění střech z prken tl do 32 mm pl jednotlivě přes 4 m2</t>
  </si>
  <si>
    <t>1362825536</t>
  </si>
  <si>
    <t>Vyřezání otvorů v bednění střech bez rozebrání krytiny z prken tl. do 32 mm, otvoru plochy jednotlivě přes 4 m2</t>
  </si>
  <si>
    <t>https://podminky.urs.cz/item/CS_URS_2025_02/762341933</t>
  </si>
  <si>
    <t>" výměna stávajícího bednení střechy S.01 - odhad 10% " 748,418*0,1</t>
  </si>
  <si>
    <t>187</t>
  </si>
  <si>
    <t>762343913</t>
  </si>
  <si>
    <t>Zabednění otvorů ve střeše prkny tl do 32 mm pl jednotlivě přes 4 do 8 m2</t>
  </si>
  <si>
    <t>-1020186975</t>
  </si>
  <si>
    <t>Zabednění otvorů ve střeše prkny (materiál v ceně) tl. do 32 mm, otvoru plochy jednotlivě přes 4 do 8 m2</t>
  </si>
  <si>
    <t>https://podminky.urs.cz/item/CS_URS_2025_02/762343913</t>
  </si>
  <si>
    <t xml:space="preserve">" výměna stávajícího bednení střechy S.01 - odhad 10% vč. dodání řeziva bednění a spojovacích prostředků  " 748,418*0,1</t>
  </si>
  <si>
    <t>188</t>
  </si>
  <si>
    <t>762343911</t>
  </si>
  <si>
    <t>Zabednění otvorů ve střeše prkny tl do 32 mm pl jednotlivě do 1 m2</t>
  </si>
  <si>
    <t>-1722738001</t>
  </si>
  <si>
    <t>Zabednění otvorů ve střeše prkny (materiál v ceně) tl. do 32 mm, otvoru plochy jednotlivě do 1 m2</t>
  </si>
  <si>
    <t>https://podminky.urs.cz/item/CS_URS_2025_02/762343911</t>
  </si>
  <si>
    <t>" po ubourání komínů " 0,6*0,6+1,05*0,45+1,45*0,45</t>
  </si>
  <si>
    <t>189</t>
  </si>
  <si>
    <t>762343912</t>
  </si>
  <si>
    <t>Zabednění otvorů ve střeše prkny tl do 32 mm pl jednotlivě přes 1 do 4 m2</t>
  </si>
  <si>
    <t>-101021853</t>
  </si>
  <si>
    <t>Zabednění otvorů ve střeše prkny (materiál v ceně) tl. do 32 mm, otvoru plochy jednotlivě přes 1 do 4 m2</t>
  </si>
  <si>
    <t>https://podminky.urs.cz/item/CS_URS_2025_02/762343912</t>
  </si>
  <si>
    <t>" po ubourání komínů " 0,9*1,2</t>
  </si>
  <si>
    <t>190</t>
  </si>
  <si>
    <t>998762123</t>
  </si>
  <si>
    <t>Přesun hmot tonážní pro kce tesařské ruční v objektech v přes 12 do 24 m</t>
  </si>
  <si>
    <t>1968717854</t>
  </si>
  <si>
    <t>Přesun hmot pro konstrukce tesařské stanovený z hmotnosti přesunovaného materiálu vodorovná dopravní vzdálenost do 50 m ruční (bez užití mechanizace) v objektech výšky přes 12 do 24 m</t>
  </si>
  <si>
    <t>https://podminky.urs.cz/item/CS_URS_2025_02/998762123</t>
  </si>
  <si>
    <t>764</t>
  </si>
  <si>
    <t>Konstrukce klempířské</t>
  </si>
  <si>
    <t>191</t>
  </si>
  <si>
    <t>764001801</t>
  </si>
  <si>
    <t>Demontáž podkladního plechu do suti</t>
  </si>
  <si>
    <t>-1991992504</t>
  </si>
  <si>
    <t>Demontáž klempířských konstrukcí podkladního plechu do suti</t>
  </si>
  <si>
    <t>https://podminky.urs.cz/item/CS_URS_2025_02/764001801</t>
  </si>
  <si>
    <t>" střecha S.01 - okap " (37,2+13,3+1,2)*2</t>
  </si>
  <si>
    <t>" vikýře " 2,3*2*(5+2)+1,5*2*5</t>
  </si>
  <si>
    <t>" střecha na přízemním vstupu " 9,06+2*2,78</t>
  </si>
  <si>
    <t>" střecha S.02 - přístavba " 5,6+2*0,25+7,75+2*0,3</t>
  </si>
  <si>
    <t>192</t>
  </si>
  <si>
    <t>764001821</t>
  </si>
  <si>
    <t>Demontáž krytiny ze svitků nebo tabulí do suti</t>
  </si>
  <si>
    <t>-776612859</t>
  </si>
  <si>
    <t>Demontáž klempířských konstrukcí krytiny ze svitků nebo tabulí do suti</t>
  </si>
  <si>
    <t>https://podminky.urs.cz/item/CS_URS_2025_02/764001821</t>
  </si>
  <si>
    <t>193</t>
  </si>
  <si>
    <t>764001841</t>
  </si>
  <si>
    <t>Demontáž krytiny ze šablon do suti</t>
  </si>
  <si>
    <t>1019952940</t>
  </si>
  <si>
    <t>Demontáž klempířských konstrukcí krytiny ze šablon do suti</t>
  </si>
  <si>
    <t>https://podminky.urs.cz/item/CS_URS_2025_02/764001841</t>
  </si>
  <si>
    <t>194</t>
  </si>
  <si>
    <t>764001851</t>
  </si>
  <si>
    <t>Demontáž hřebene s větrací mřížkou nebo hřebenovým plechem do suti</t>
  </si>
  <si>
    <t>1645637313</t>
  </si>
  <si>
    <t>Demontáž klempířských konstrukcí oplechování hřebene s větrací mřížkou nebo podkladním plechem do suti</t>
  </si>
  <si>
    <t>https://podminky.urs.cz/item/CS_URS_2025_02/764001851</t>
  </si>
  <si>
    <t>" hřeben střech S.01 " 24,0</t>
  </si>
  <si>
    <t>" vikýřů " 3,4*7+2,5*5</t>
  </si>
  <si>
    <t>195</t>
  </si>
  <si>
    <t>764001871</t>
  </si>
  <si>
    <t>Demontáž nároží s větrací mřížkou nebo nárožním plechem do suti</t>
  </si>
  <si>
    <t>596847766</t>
  </si>
  <si>
    <t>Demontáž klempířských konstrukcí oplechování nároží s větrací mřížkou nebo podkladním plechem do suti</t>
  </si>
  <si>
    <t>https://podminky.urs.cz/item/CS_URS_2025_02/764001871</t>
  </si>
  <si>
    <t>" nároží střech S.01 hlavní střecha a vstup " 10,0*4+4,5*2</t>
  </si>
  <si>
    <t>" nad schodištěm " 4,8*2</t>
  </si>
  <si>
    <t>196</t>
  </si>
  <si>
    <t>764001891</t>
  </si>
  <si>
    <t>Demontáž úžlabí do suti</t>
  </si>
  <si>
    <t>498002725</t>
  </si>
  <si>
    <t>Demontáž klempířských konstrukcí oplechování úžlabí do suti</t>
  </si>
  <si>
    <t>https://podminky.urs.cz/item/CS_URS_2025_02/764001891</t>
  </si>
  <si>
    <t>" úžlabí střechy nad schodištěm " 4,0</t>
  </si>
  <si>
    <t>" úžlabí vikýřů " 2,05*2*7+1,05*2*5</t>
  </si>
  <si>
    <t>197</t>
  </si>
  <si>
    <t>764002801</t>
  </si>
  <si>
    <t>Demontáž závětrné lišty do suti</t>
  </si>
  <si>
    <t>-133569118</t>
  </si>
  <si>
    <t>Demontáž klempířských konstrukcí závětrné lišty do suti</t>
  </si>
  <si>
    <t>https://podminky.urs.cz/item/CS_URS_2025_02/764002801</t>
  </si>
  <si>
    <t>" vikýřů " 1,7*2*7+1,2*2*5</t>
  </si>
  <si>
    <t>198</t>
  </si>
  <si>
    <t>764002821</t>
  </si>
  <si>
    <t>Demontáž střešního výlezu do suti</t>
  </si>
  <si>
    <t>-655703209</t>
  </si>
  <si>
    <t>Demontáž klempířských konstrukcí střešního výlezu do suti</t>
  </si>
  <si>
    <t>https://podminky.urs.cz/item/CS_URS_2025_02/764002821</t>
  </si>
  <si>
    <t>" stávající výlezy " 2</t>
  </si>
  <si>
    <t>199</t>
  </si>
  <si>
    <t>764002841</t>
  </si>
  <si>
    <t>Demontáž oplechování horních ploch zdí a nadezdívek do suti</t>
  </si>
  <si>
    <t>1924168881</t>
  </si>
  <si>
    <t>Demontáž klempířských konstrukcí oplechování horních ploch zdí a nadezdívek do suti</t>
  </si>
  <si>
    <t>https://podminky.urs.cz/item/CS_URS_2025_02/764002841</t>
  </si>
  <si>
    <t>* atiky střech S.02</t>
  </si>
  <si>
    <t>(7,0+0,5)*2+1,0+5,3+6,4</t>
  </si>
  <si>
    <t>200</t>
  </si>
  <si>
    <t>764002851</t>
  </si>
  <si>
    <t>Demontáž oplechování parapetů do suti</t>
  </si>
  <si>
    <t>173105269</t>
  </si>
  <si>
    <t>Demontáž klempířských konstrukcí oplechování parapetů do suti</t>
  </si>
  <si>
    <t>https://podminky.urs.cz/item/CS_URS_2025_02/764002851</t>
  </si>
  <si>
    <t>"2250x1900" 2,25*2</t>
  </si>
  <si>
    <t>"1650x1900" 1,65*2</t>
  </si>
  <si>
    <t>"01 1050x550" 1,05*3</t>
  </si>
  <si>
    <t>"02 800x1650" 0,8*2</t>
  </si>
  <si>
    <t>"03 800x1650" 0,8*2</t>
  </si>
  <si>
    <t>"04 800x1800 - pův.1150x1800" 1,15</t>
  </si>
  <si>
    <t>"05 1200x1500 - pův.1800x1500" 1,8*2</t>
  </si>
  <si>
    <t>"06 1200x1200 - pův.1500+1400x1200" 1,5+1,4</t>
  </si>
  <si>
    <t>"07 600x1900" 0,6*4</t>
  </si>
  <si>
    <t>"08 700x1900" 0,7*2</t>
  </si>
  <si>
    <t>"09 1200x1050" 1,2</t>
  </si>
  <si>
    <t>"10 1000x1900" 1,0*2</t>
  </si>
  <si>
    <t>"11 1050x1800" 1,05</t>
  </si>
  <si>
    <t>"12 1250x1900" 1,25*18</t>
  </si>
  <si>
    <t>"13 1650x1900" 1,65*9</t>
  </si>
  <si>
    <t>"13A 1650x1900 mřížka" 1,65*3</t>
  </si>
  <si>
    <t>"14 1100x1900" 1,1*9</t>
  </si>
  <si>
    <t>"15 1650x1900" 1,65</t>
  </si>
  <si>
    <t>"16 1100x1800" 1,1*2</t>
  </si>
  <si>
    <t>"17 1400x1800 sestava 2x600x1800" 1,4*2</t>
  </si>
  <si>
    <t>"18 600x1800" 0,6*3</t>
  </si>
  <si>
    <t>"19 1650x1800" 1,65</t>
  </si>
  <si>
    <t>"19A 1650x1550" 1,65</t>
  </si>
  <si>
    <t>"20 1250x1700" 1,25*16</t>
  </si>
  <si>
    <t>"21 1650x1700" 1,65</t>
  </si>
  <si>
    <t>"22 1100x1700" 1,1*7</t>
  </si>
  <si>
    <t>"22A 1100x850" 1,1</t>
  </si>
  <si>
    <t>"23 1100x1500" 1,1</t>
  </si>
  <si>
    <t>"24 1100x1700" 1,1*4</t>
  </si>
  <si>
    <t>"25 1400x1700 sestava 2x600x1700" 1,4</t>
  </si>
  <si>
    <t>"26 600x1700" 0,6*2</t>
  </si>
  <si>
    <t>"27 1600x1000" 1,6*7</t>
  </si>
  <si>
    <t>"28 800x670" 0,8*5</t>
  </si>
  <si>
    <t>"29 1650x1000" 1,65</t>
  </si>
  <si>
    <t>201</t>
  </si>
  <si>
    <t>764002871</t>
  </si>
  <si>
    <t>Demontáž lemování zdí do suti</t>
  </si>
  <si>
    <t>-698476308</t>
  </si>
  <si>
    <t>Demontáž klempířských konstrukcí lemování zdí do suti</t>
  </si>
  <si>
    <t>https://podminky.urs.cz/item/CS_URS_2025_02/764002871</t>
  </si>
  <si>
    <t>* střechy S.01</t>
  </si>
  <si>
    <t>" vikýře " (2,3*2+2,3)*(5+2)+(1,5*2+1,5)*5</t>
  </si>
  <si>
    <t>" zastřešení vstupu ke zdi " 2,8*2+3,5</t>
  </si>
  <si>
    <t xml:space="preserve">" zastřešení shodiště "  1,5*2</t>
  </si>
  <si>
    <t>" střechy S.02</t>
  </si>
  <si>
    <t>" přístavky do dvora ke zdi " 4,6+7,75+1,1</t>
  </si>
  <si>
    <t>202</t>
  </si>
  <si>
    <t>764002881</t>
  </si>
  <si>
    <t>Demontáž lemování střešních prostupů do suti</t>
  </si>
  <si>
    <t>1487986194</t>
  </si>
  <si>
    <t>Demontáž klempířských konstrukcí lemování střešních prostupů do suti</t>
  </si>
  <si>
    <t>https://podminky.urs.cz/item/CS_URS_2025_02/764002881</t>
  </si>
  <si>
    <t xml:space="preserve">* lemování stávajících komínů  </t>
  </si>
  <si>
    <t>" v hřebeni " (1,05+0,45+0,6+0,6+1,45+0,45+1,3)*2*0,5</t>
  </si>
  <si>
    <t>" v ploše střechy " (1,2+0,9)*2*0,5</t>
  </si>
  <si>
    <t>203</t>
  </si>
  <si>
    <t>764003801</t>
  </si>
  <si>
    <t>Demontáž lemování trub, konzol, držáků, ventilačních nástavců a jiných kusových prvků do suti</t>
  </si>
  <si>
    <t>-119783766</t>
  </si>
  <si>
    <t>Demontáž klempířských konstrukcí lemování trub, konzol, držáků, ventilačních nástavců a ostatních kusových prvků do suti</t>
  </si>
  <si>
    <t>https://podminky.urs.cz/item/CS_URS_2025_02/764003801</t>
  </si>
  <si>
    <t>" odvětrání kanalizace " 4</t>
  </si>
  <si>
    <t>" střešního svodu na ploché střeše " 1</t>
  </si>
  <si>
    <t>204</t>
  </si>
  <si>
    <t>764004801</t>
  </si>
  <si>
    <t>Demontáž podokapního žlabu do suti</t>
  </si>
  <si>
    <t>-2130994251</t>
  </si>
  <si>
    <t>Demontáž klempířských konstrukcí žlabu podokapního do suti</t>
  </si>
  <si>
    <t>https://podminky.urs.cz/item/CS_URS_2025_02/764004801</t>
  </si>
  <si>
    <t>" střecha S.01 - žlaby " (37,2+13,3+1,2)*2</t>
  </si>
  <si>
    <t>205</t>
  </si>
  <si>
    <t>764004861</t>
  </si>
  <si>
    <t>Demontáž svodu do suti</t>
  </si>
  <si>
    <t>51993007</t>
  </si>
  <si>
    <t>Demontáž klempířských konstrukcí svodu do suti</t>
  </si>
  <si>
    <t>https://podminky.urs.cz/item/CS_URS_2025_02/764004861</t>
  </si>
  <si>
    <t>" západní " 13,5*3+8,5</t>
  </si>
  <si>
    <t>" východní " 13,5*4</t>
  </si>
  <si>
    <t>206</t>
  </si>
  <si>
    <t>764011613</t>
  </si>
  <si>
    <t>Podkladní plech z Pz s upraveným povrchem rš 250 mm</t>
  </si>
  <si>
    <t>1353481834</t>
  </si>
  <si>
    <t>Podkladní plech z pozinkovaného plechu s povrchovou úpravou rš 250 mm</t>
  </si>
  <si>
    <t>https://podminky.urs.cz/item/CS_URS_2025_02/764011613</t>
  </si>
  <si>
    <t>207</t>
  </si>
  <si>
    <t>764011614R</t>
  </si>
  <si>
    <t>Podkladní plech z pozinkovaného plechu s povrchovou úpravou rš 350 mm</t>
  </si>
  <si>
    <t>820085675</t>
  </si>
  <si>
    <t>208</t>
  </si>
  <si>
    <t>764111641</t>
  </si>
  <si>
    <t>Krytina střechy rovné drážkováním ze svitků z Pz plechu s povrchovou úpravou do rš 670 mm sklonu do 30°</t>
  </si>
  <si>
    <t>1929656279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</si>
  <si>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</si>
  <si>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https://podminky.urs.cz/item/CS_URS_2025_02/764111641</t>
  </si>
  <si>
    <t>209</t>
  </si>
  <si>
    <t>764111643</t>
  </si>
  <si>
    <t>Krytina střechy rovné drážkováním ze svitků z Pz plechu s povrchovou úpravou do rš 670 mm sklonu přes 30 do 60°</t>
  </si>
  <si>
    <t>1416213542</t>
  </si>
  <si>
    <t>Krytina ze svitků, ze šablon nebo taškových tabulí z pozinkovaného plechu s povrchovou úpravou s úpravou u okapů, prostupů a výčnělků střechy rovné drážkováním ze svitků do rš 670 mm, sklon střechy přes 30 do 60°</t>
  </si>
  <si>
    <t>https://podminky.urs.cz/item/CS_URS_2025_02/764111643</t>
  </si>
  <si>
    <t>210</t>
  </si>
  <si>
    <t>764002414</t>
  </si>
  <si>
    <t>Montáž strukturované oddělovací rohože jakékoliv rš</t>
  </si>
  <si>
    <t>1519945359</t>
  </si>
  <si>
    <t>Montáž strukturované oddělovací rohože jakékoli rš</t>
  </si>
  <si>
    <t>https://podminky.urs.cz/item/CS_URS_2025_02/764002414</t>
  </si>
  <si>
    <t>211</t>
  </si>
  <si>
    <t>28329223</t>
  </si>
  <si>
    <t>fólie difuzně propustné s nakašírovanou strukturovanou rohoží pod hladkou plechovou krytinu</t>
  </si>
  <si>
    <t>-751243770</t>
  </si>
  <si>
    <t>Poznámka k položce:_x000d_
Poznámka k položce: referenční výrobek JUTADACH 150 v případě záměny nutno odsouhlasit investorem</t>
  </si>
  <si>
    <t>748,418*1,15 "Přepočtené koeficientem množství</t>
  </si>
  <si>
    <t>212</t>
  </si>
  <si>
    <t>28329031</t>
  </si>
  <si>
    <t>fólie kontaktní difuzně propustná pro doplňkovou hydroizolační vrstvu, monolitická dvouvrstvá PES/PR 270g/m2, integrovaná samolepící páska</t>
  </si>
  <si>
    <t>-1762799140</t>
  </si>
  <si>
    <t>Poznámka k položce:_x000d_
Poznámka k položce: odolnost proti pronikání vody W1 odolnost proti UV záření 8 týdnů</t>
  </si>
  <si>
    <t>213</t>
  </si>
  <si>
    <t>764203156</t>
  </si>
  <si>
    <t>Montáž sněhového zachytávače pro krytiny průběžného dvoutrubkového</t>
  </si>
  <si>
    <t>-350468617</t>
  </si>
  <si>
    <t>Montáž oplechování střešních prvků sněhového zachytávače průbežného dvoutrubkového</t>
  </si>
  <si>
    <t>https://podminky.urs.cz/item/CS_URS_2025_02/764203156</t>
  </si>
  <si>
    <t>" hlavní střecha " 36,0+2*15,3+2*12,0</t>
  </si>
  <si>
    <t>214</t>
  </si>
  <si>
    <t>55344642</t>
  </si>
  <si>
    <t>svorka (držák) Al pro trubku sněhového zachytávače pro falcovanou</t>
  </si>
  <si>
    <t>-568093992</t>
  </si>
  <si>
    <t>" hlavní střecha " 30+2*13+2*10</t>
  </si>
  <si>
    <t>215</t>
  </si>
  <si>
    <t>RHZ.1399945M</t>
  </si>
  <si>
    <t>Trubka sněhové zábrany Al 2,00 x 32 x 6.000 mm</t>
  </si>
  <si>
    <t>-1369164505</t>
  </si>
  <si>
    <t>" hlavní střecha " (36,0+2*15,3+2*12,0)*2</t>
  </si>
  <si>
    <t>216</t>
  </si>
  <si>
    <t>764211603</t>
  </si>
  <si>
    <t>Oplechování větraného hřebene z hranatých hřebenáčů s větracím pásem z Pz s povrchovou úpravou rš 250 mm</t>
  </si>
  <si>
    <t>-1184736004</t>
  </si>
  <si>
    <t>Oplechování střešních prvků z pozinkovaného plechu s povrchovou úpravou hřebene větraného z hřebenáčů hranatých s větracím pásem rš 250 mm v krytině ze šablon</t>
  </si>
  <si>
    <t>https://podminky.urs.cz/item/CS_URS_2025_02/764211603</t>
  </si>
  <si>
    <t>217</t>
  </si>
  <si>
    <t>764211645</t>
  </si>
  <si>
    <t>Oplechování větraného nároží z oblých hřebenáčů Pz s povrch úpravou s větracím pásem rš 312 mm</t>
  </si>
  <si>
    <t>-773961569</t>
  </si>
  <si>
    <t>Oplechování střešních prvků z pozinkovaného plechu s povrchovou úpravou nároží větraného s větracím pásem z hřebenáčů oblých rš 312 mm v krytině z taškových tabulí</t>
  </si>
  <si>
    <t>https://podminky.urs.cz/item/CS_URS_2025_02/764211645</t>
  </si>
  <si>
    <t>218</t>
  </si>
  <si>
    <t>764212606R</t>
  </si>
  <si>
    <t>Oplechování střešních prvků z pozinkovaného plechu s povrchovou úpravou úžlabí rš 400 mm</t>
  </si>
  <si>
    <t>2113379062</t>
  </si>
  <si>
    <t>219</t>
  </si>
  <si>
    <t>764212634</t>
  </si>
  <si>
    <t>Oplechování štítu závětrnou lištou z Pz s povrchovou úpravou rš 330 mm</t>
  </si>
  <si>
    <t>-608726115</t>
  </si>
  <si>
    <t>Oplechování střešních prvků z pozinkovaného plechu s povrchovou úpravou štítu závětrnou lištou rš 330 mm</t>
  </si>
  <si>
    <t>https://podminky.urs.cz/item/CS_URS_2025_02/764212634</t>
  </si>
  <si>
    <t>220</t>
  </si>
  <si>
    <t>764212665</t>
  </si>
  <si>
    <t>Oplechování rovné okapové hrany z Pz s povrchovou úpravou rš 400 mm</t>
  </si>
  <si>
    <t>241470304</t>
  </si>
  <si>
    <t>Oplechování střešních prvků z pozinkovaného plechu s povrchovou úpravou okapu střechy rovné okapovým plechem rš 400 mm</t>
  </si>
  <si>
    <t>https://podminky.urs.cz/item/CS_URS_2025_02/764212665</t>
  </si>
  <si>
    <t>221</t>
  </si>
  <si>
    <t>764214607</t>
  </si>
  <si>
    <t>Oplechování horních ploch a atik bez rohů z Pz s povrch úpravou mechanicky kotvené rš 670 mm</t>
  </si>
  <si>
    <t>-190889679</t>
  </si>
  <si>
    <t>Oplechování horních ploch zdí a nadezdívek (atik) z pozinkovaného plechu s povrchovou úpravou mechanicky kotvené rš 670 mm</t>
  </si>
  <si>
    <t>https://podminky.urs.cz/item/CS_URS_2025_02/764214607</t>
  </si>
  <si>
    <t>222</t>
  </si>
  <si>
    <t>764214608</t>
  </si>
  <si>
    <t>Oplechování horních ploch a atik bez rohů z Pz s povrch úpravou mechanicky kotvené rš 750 mm</t>
  </si>
  <si>
    <t>-1992207061</t>
  </si>
  <si>
    <t>Oplechování horních ploch zdí a nadezdívek (atik) z pozinkovaného plechu s povrchovou úpravou mechanicky kotvené rš 750 mm</t>
  </si>
  <si>
    <t>https://podminky.urs.cz/item/CS_URS_2025_02/764214608</t>
  </si>
  <si>
    <t>223</t>
  </si>
  <si>
    <t>764311605</t>
  </si>
  <si>
    <t>Lemování rovných zdí střech s krytinou prejzovou nebo vlnitou z Pz s povrchovou úpravou rš 400 mm</t>
  </si>
  <si>
    <t>-237175852</t>
  </si>
  <si>
    <t>Lemování zdí z pozinkovaného plechu s povrchovou úpravou boční nebo horní rovné, střech s krytinou prejzovou nebo vlnitou rš 400 mm</t>
  </si>
  <si>
    <t>https://podminky.urs.cz/item/CS_URS_2025_02/764311605</t>
  </si>
  <si>
    <t>224</t>
  </si>
  <si>
    <t>764316602</t>
  </si>
  <si>
    <t>Lemování ventilačních nástavců z Pz s povrch úpravou na prejzové nebo vlnité krytině D přes 75 do 100 mm</t>
  </si>
  <si>
    <t>192932494</t>
  </si>
  <si>
    <t>Lemování ventilačních nástavců z pozinkovaného plechu s povrchovou úpravou výšky do 1000 mm, se stříškou střech s krytinou prejzovou nebo vlnitou, průměru přes 75 do 100 mm</t>
  </si>
  <si>
    <t>https://podminky.urs.cz/item/CS_URS_2025_02/764316602</t>
  </si>
  <si>
    <t>225</t>
  </si>
  <si>
    <t>764511602</t>
  </si>
  <si>
    <t>Žlab podokapní půlkruhový z Pz s povrchovou úpravou rš 330 mm</t>
  </si>
  <si>
    <t>-1138679437</t>
  </si>
  <si>
    <t>Žlab podokapní z pozinkovaného plechu s povrchovou úpravou včetně háků a čel půlkruhový rš 330 mm</t>
  </si>
  <si>
    <t>https://podminky.urs.cz/item/CS_URS_2025_02/764511602</t>
  </si>
  <si>
    <t>226</t>
  </si>
  <si>
    <t>764511642</t>
  </si>
  <si>
    <t>Kotlík oválný (trychtýřový) pro podokapní žlaby z Pz s povrchovou úpravou 330/100 mm</t>
  </si>
  <si>
    <t>-1045610373</t>
  </si>
  <si>
    <t>Žlab podokapní z pozinkovaného plechu s povrchovou úpravou kotlík oválný (trychtýřový), rš žlabu/průměr svodu 330/100 mm</t>
  </si>
  <si>
    <t>https://podminky.urs.cz/item/CS_URS_2025_02/764511642</t>
  </si>
  <si>
    <t>" hlavní střecha " 8+2</t>
  </si>
  <si>
    <t xml:space="preserve">" kotlíky dolních střech " 4 </t>
  </si>
  <si>
    <t>227</t>
  </si>
  <si>
    <t>764518622</t>
  </si>
  <si>
    <t>Svody kruhové včetně objímek, kolen, odskoků z Pz s povrchovou úpravou průměru 100 mm</t>
  </si>
  <si>
    <t>535078801</t>
  </si>
  <si>
    <t>Svod z pozinkovaného plechu s upraveným povrchem včetně objímek, kolen a odskoků kruhový, průměru 100 mm</t>
  </si>
  <si>
    <t>https://podminky.urs.cz/item/CS_URS_2025_02/764518622</t>
  </si>
  <si>
    <t>228</t>
  </si>
  <si>
    <t>998764123</t>
  </si>
  <si>
    <t>Přesun hmot tonážní pro konstrukce klempířské ruční v objektech v přes 12 do 24 m</t>
  </si>
  <si>
    <t>-1037400417</t>
  </si>
  <si>
    <t>Přesun hmot pro konstrukce klempířské stanovený z hmotnosti přesunovaného materiálu vodorovná dopravní vzdálenost do 50 m ruční (bez užtití mechanizace) v objektech výšky přes 12 do 24 m</t>
  </si>
  <si>
    <t>https://podminky.urs.cz/item/CS_URS_2025_02/998764123</t>
  </si>
  <si>
    <t>766</t>
  </si>
  <si>
    <t>Konstrukce truhlářské</t>
  </si>
  <si>
    <t>229</t>
  </si>
  <si>
    <t>766622216</t>
  </si>
  <si>
    <t>Montáž plastových oken plochy do 1 m2 otevíravých s rámem do zdiva</t>
  </si>
  <si>
    <t>536701200</t>
  </si>
  <si>
    <t>Montáž oken plastových plochy do 1 m2 včetně montáže rámu otevíravých do zdiva</t>
  </si>
  <si>
    <t>https://podminky.urs.cz/item/CS_URS_2025_02/766622216</t>
  </si>
  <si>
    <t>"01 1050x550" 3</t>
  </si>
  <si>
    <t>"22A 1100x850" 1</t>
  </si>
  <si>
    <t>"28 800x670" 5</t>
  </si>
  <si>
    <t>230</t>
  </si>
  <si>
    <t>61140050</t>
  </si>
  <si>
    <t>okno plastové otevíravé/sklopné trojsklo do plochy 1m2</t>
  </si>
  <si>
    <t>-872597438</t>
  </si>
  <si>
    <t>Poznámka k položce:_x000d_
Poznámka k položce: šestikomorový profil izolační trojsklo 4-18-4-18-4 Uw=0,90W/m2K Ug=0,76W/m2K teplý rámeček dvoustupňové těsnění funkční spáry dle výběru investora</t>
  </si>
  <si>
    <t>231</t>
  </si>
  <si>
    <t>766622131</t>
  </si>
  <si>
    <t>Montáž plastových oken plochy přes 1 m2 otevíravých v do 1,5 m s rámem do zdiva</t>
  </si>
  <si>
    <t>2008151420</t>
  </si>
  <si>
    <t>Montáž oken plastových včetně montáže rámu plochy přes 1 m2 otevíravých do zdiva, výšky do 1,5 m</t>
  </si>
  <si>
    <t>https://podminky.urs.cz/item/CS_URS_2025_02/766622131</t>
  </si>
  <si>
    <t>232</t>
  </si>
  <si>
    <t>61140052</t>
  </si>
  <si>
    <t>okno plastové otevíravé/sklopné trojsklo přes plochu 1m2 do v 1,5m</t>
  </si>
  <si>
    <t>585176422</t>
  </si>
  <si>
    <t>233</t>
  </si>
  <si>
    <t>766622132</t>
  </si>
  <si>
    <t>Montáž plastových oken plochy přes 1 m2 otevíravých v do 2,5 m s rámem do zdiva</t>
  </si>
  <si>
    <t>-834285511</t>
  </si>
  <si>
    <t>Montáž oken plastových včetně montáže rámu plochy přes 1 m2 otevíravých do zdiva, výšky přes 1,5 do 2,5 m</t>
  </si>
  <si>
    <t>https://podminky.urs.cz/item/CS_URS_2025_02/766622132</t>
  </si>
  <si>
    <t>"02 800x1650 dvoukř." 0,8*1,65*2</t>
  </si>
  <si>
    <t>"03 800x1650 dvokř." 0,8*1,65*2</t>
  </si>
  <si>
    <t>"12 1250x1900 dvoukř." 1,25*1,9*18</t>
  </si>
  <si>
    <t>"13 1650x1900 čtyřkř." 1,65*1,9*9</t>
  </si>
  <si>
    <t>"13A 1650x1900 čtyřkř., mřížka" 1,65*1,9*3</t>
  </si>
  <si>
    <t>"14 1100x1900 dvoukř." 1,1*1,9*9</t>
  </si>
  <si>
    <t>"15 1650x1900 dvoukř." 1,65*1,9</t>
  </si>
  <si>
    <t>"19 1650x1800 dvoukř." 1,65*1,8</t>
  </si>
  <si>
    <t>"19A 1650x1550 dvoukř." 1,65*1,55</t>
  </si>
  <si>
    <t>"20 1250x1700 dvoukř." 1,25*1,7*16</t>
  </si>
  <si>
    <t>"21 1650x1700 dvoukř. " 1,65*1,7</t>
  </si>
  <si>
    <t>"22 1100x1700 dvoukř." 1,1*1,7*7</t>
  </si>
  <si>
    <t>"24 1100x1700 dvoukř." 1,1*1,7*4</t>
  </si>
  <si>
    <t>234</t>
  </si>
  <si>
    <t>61140054</t>
  </si>
  <si>
    <t>okno plastové otevíravé/sklopné trojsklo přes plochu 1m2 v 1,5-2,5m</t>
  </si>
  <si>
    <t>-502834950</t>
  </si>
  <si>
    <t>235</t>
  </si>
  <si>
    <t>766694116</t>
  </si>
  <si>
    <t>Montáž parapetních desek dřevěných nebo plastových š do 300 mm</t>
  </si>
  <si>
    <t>-1772747077</t>
  </si>
  <si>
    <t>Montáž ostatních truhlářských konstrukcí parapetních desek dřevěných nebo plastových šířky do 300 mm</t>
  </si>
  <si>
    <t>https://podminky.urs.cz/item/CS_URS_2025_02/766694116</t>
  </si>
  <si>
    <t>"02 800x1650 dvoukř." 0,8*2</t>
  </si>
  <si>
    <t>"03 800x1650 dvokř." 0,8*2</t>
  </si>
  <si>
    <t>"05 1200x1500" 1,2*2</t>
  </si>
  <si>
    <t>"06 1200x1200" 1,2*2</t>
  </si>
  <si>
    <t>"12 1250x1900 dvoukř." 1,25*16</t>
  </si>
  <si>
    <t>"13 1650x1900 čtyřkř." 1,65*9</t>
  </si>
  <si>
    <t>"13A 1650x1900 čtyřkř., mřížka" 1,65*3</t>
  </si>
  <si>
    <t>"19 1650x1800 dvoukř." 1,65</t>
  </si>
  <si>
    <t>"19A 1650x1550 dvoukř." 1,65</t>
  </si>
  <si>
    <t>"20 1250x1700 dvoukř." 1,25*16</t>
  </si>
  <si>
    <t>"21 1650x1700 dvoukř. " 1,65</t>
  </si>
  <si>
    <t>"22 1100x1700 dvoukř." 1,1*7</t>
  </si>
  <si>
    <t>236</t>
  </si>
  <si>
    <t>60794101</t>
  </si>
  <si>
    <t>parapet dřevotřískový vnitřní povrch laminátový š 200mm</t>
  </si>
  <si>
    <t>1836918686</t>
  </si>
  <si>
    <t>237</t>
  </si>
  <si>
    <t>60794102</t>
  </si>
  <si>
    <t>parapet dřevotřískový vnitřní povrch laminátový š 250mm</t>
  </si>
  <si>
    <t>-436666268</t>
  </si>
  <si>
    <t>238</t>
  </si>
  <si>
    <t>60794103</t>
  </si>
  <si>
    <t>parapet dřevotřískový vnitřní povrch laminátový š 300mm</t>
  </si>
  <si>
    <t>-2122971015</t>
  </si>
  <si>
    <t>239</t>
  </si>
  <si>
    <t>766694126</t>
  </si>
  <si>
    <t>Montáž parapetních desek dřevěných nebo plastových š přes 300 mm</t>
  </si>
  <si>
    <t>56955754</t>
  </si>
  <si>
    <t>Montáž ostatních truhlářských konstrukcí parapetních desek dřevěných nebo plastových šířky přes 300 mm</t>
  </si>
  <si>
    <t>https://podminky.urs.cz/item/CS_URS_2025_02/766694126</t>
  </si>
  <si>
    <t>"04 800x1800" 0,8</t>
  </si>
  <si>
    <t>"07 600x1900+08 700x1900" 2,1*2</t>
  </si>
  <si>
    <t>"12 1250x1900 dvoukř." 1,25*2</t>
  </si>
  <si>
    <t>"24 1100x1700 dvoukř." 1,1*4</t>
  </si>
  <si>
    <t>240</t>
  </si>
  <si>
    <t>60794105</t>
  </si>
  <si>
    <t>parapet dřevotřískový vnitřní povrch laminátový š 400mm</t>
  </si>
  <si>
    <t>-1675368271</t>
  </si>
  <si>
    <t>241</t>
  </si>
  <si>
    <t>60794108</t>
  </si>
  <si>
    <t>parapet dřevotřískový vnitřní povrch laminátový š 550mm</t>
  </si>
  <si>
    <t>-1496899838</t>
  </si>
  <si>
    <t>242</t>
  </si>
  <si>
    <t>60794121</t>
  </si>
  <si>
    <t>koncovka PVC k parapetním dřevotřískovým deskám 600mm</t>
  </si>
  <si>
    <t>-1157564689</t>
  </si>
  <si>
    <t>"01 1050x550" 3*2</t>
  </si>
  <si>
    <t>"07 600x1900+08 700x1900" 2*2</t>
  </si>
  <si>
    <t>"09 1200x1050" 2</t>
  </si>
  <si>
    <t>"10 1000x1900" 2*2</t>
  </si>
  <si>
    <t>"11 1050x1800" 2</t>
  </si>
  <si>
    <t>"12 1250x1900 dvoukř." 2*2</t>
  </si>
  <si>
    <t>"16 1100x1800" 2*2</t>
  </si>
  <si>
    <t>"17 1400x1800 sestava 2x600x1800" 2*2</t>
  </si>
  <si>
    <t>"18 600x1800" 3*2</t>
  </si>
  <si>
    <t>"24 1100x1700 dvoukř." 4*2</t>
  </si>
  <si>
    <t>"25 1400x1700 sestava 2x600x1700" 2</t>
  </si>
  <si>
    <t>"26 600x1700" 2*2</t>
  </si>
  <si>
    <t>243</t>
  </si>
  <si>
    <t>766671002</t>
  </si>
  <si>
    <t>Montáž střešního okna do krytiny ploché 66 x 118 cm</t>
  </si>
  <si>
    <t>-1636642834</t>
  </si>
  <si>
    <t>Montáž střešních oken dřevěných nebo plastových kyvných, výklopných/kyvných s okenním rámem a lemováním, s plisovaným límcem, s napojením na krytinu do krytiny ploché, rozměru 66 x 118 cm</t>
  </si>
  <si>
    <t>https://podminky.urs.cz/item/CS_URS_2025_02/766671002</t>
  </si>
  <si>
    <t>"30 660x1180" 2</t>
  </si>
  <si>
    <t>244</t>
  </si>
  <si>
    <t>61124717</t>
  </si>
  <si>
    <t>okno střešní dřevěné kyvné, izolační trojsklo 66x118cm, Uw=0,83W/m2K Al oplechování</t>
  </si>
  <si>
    <t>475461956</t>
  </si>
  <si>
    <t>Poznámka k položce:_x000d_
Poznámka k položce: dřevohliníkový rám střešní výlezové izolační trojsklo 4-18-4-18-4 Uw=0,90W/m2K Ug=0,76W/m2K teplý rámeček dvoustupňové těsnění funkční spáry dle výběru investora</t>
  </si>
  <si>
    <t>245</t>
  </si>
  <si>
    <t>766660411</t>
  </si>
  <si>
    <t>Montáž vchodových dveří včetně rámu jednokřídlových bez nadsvětlíku do zdiva</t>
  </si>
  <si>
    <t>-619880144</t>
  </si>
  <si>
    <t>Montáž vchodových dveří včetně rámu do zdiva jednokřídlových bez nadsvětlíku</t>
  </si>
  <si>
    <t>https://podminky.urs.cz/item/CS_URS_2025_02/766660411</t>
  </si>
  <si>
    <t>"10P 900x2050 - křídlo 800x2000" 1</t>
  </si>
  <si>
    <t>"11L 900x2050 - křídlo 800x2000 1/2sklo" 2</t>
  </si>
  <si>
    <t>246</t>
  </si>
  <si>
    <t>61140500</t>
  </si>
  <si>
    <t>dveře jednokřídlé plastové bílé plné max rozměru otvoru 2,42m2 bezpečnostní třídy RC2</t>
  </si>
  <si>
    <t>-1496457576</t>
  </si>
  <si>
    <t>Poznámka k položce:_x000d_
Poznámka k položce: šestikomorový profil izolační výplň PUR Ud=1,2W/m2K teplý rámeček, dvoustupňové těsnění, funkční spáry vícebodové zavírání dle výběru investora</t>
  </si>
  <si>
    <t>247</t>
  </si>
  <si>
    <t>61140504</t>
  </si>
  <si>
    <t>dveře jednokřídlé plastové bílé prosklené max rozměru otvoru 2,42m2 bezpečnostní třídy RC2</t>
  </si>
  <si>
    <t>1460269171</t>
  </si>
  <si>
    <t>248</t>
  </si>
  <si>
    <t>766660733</t>
  </si>
  <si>
    <t>Montáž dveřního bezpečnostního kování - štítku s klikou</t>
  </si>
  <si>
    <t>-1255717068</t>
  </si>
  <si>
    <t>Montáž dveřních doplňků dveřního kování bezpečnostního štítku s klikou</t>
  </si>
  <si>
    <t>https://podminky.urs.cz/item/CS_URS_2025_02/766660733</t>
  </si>
  <si>
    <t>*Al dveře</t>
  </si>
  <si>
    <t>"12P 1000x2050 - křídlo 900x2000" 1</t>
  </si>
  <si>
    <t>"13L 1000x2050 - křídlo 900x2000" 1</t>
  </si>
  <si>
    <t>"14P 1400x2050 - dvoukřídlé" 1</t>
  </si>
  <si>
    <t>249</t>
  </si>
  <si>
    <t>54914129</t>
  </si>
  <si>
    <t>dveřní kování bezpečnostní RC2 klika/klika lakovaný nerez</t>
  </si>
  <si>
    <t>723155015</t>
  </si>
  <si>
    <t>250</t>
  </si>
  <si>
    <t>766660735</t>
  </si>
  <si>
    <t>Montáž dveřního bezpečnostního kování - rozvorového zámku tříbodového</t>
  </si>
  <si>
    <t>-1425441699</t>
  </si>
  <si>
    <t>Montáž dveřních doplňků dveřního kování bezpečnostního rozvorového zámku tříbodového</t>
  </si>
  <si>
    <t>https://podminky.urs.cz/item/CS_URS_2025_02/766660735</t>
  </si>
  <si>
    <t>251</t>
  </si>
  <si>
    <t>54926000</t>
  </si>
  <si>
    <t>zámek zadlabací hluboký s panikovou funkcí rozteč 72x55mm</t>
  </si>
  <si>
    <t>-1335787599</t>
  </si>
  <si>
    <t>252</t>
  </si>
  <si>
    <t>766695212</t>
  </si>
  <si>
    <t>Montáž truhlářských prahů dveří jednokřídlových š do 100 mm</t>
  </si>
  <si>
    <t>-305985119</t>
  </si>
  <si>
    <t>Montáž ostatních truhlářských konstrukcí prahů dveří jednokřídlových, šířky do 100 mm</t>
  </si>
  <si>
    <t>https://podminky.urs.cz/item/CS_URS_2025_02/766695212</t>
  </si>
  <si>
    <t>253</t>
  </si>
  <si>
    <t>61187176</t>
  </si>
  <si>
    <t>práh dveřní dřevěný dubový tl 20mm dl 920mm š 100mm</t>
  </si>
  <si>
    <t>1441689054</t>
  </si>
  <si>
    <t>254</t>
  </si>
  <si>
    <t>61187216</t>
  </si>
  <si>
    <t>práh dveřní dřevěný dubový tl 20mm dl 1270mm š 100mm</t>
  </si>
  <si>
    <t>654289435</t>
  </si>
  <si>
    <t>255</t>
  </si>
  <si>
    <t>766695232</t>
  </si>
  <si>
    <t>Montáž truhlářských prahů dveří dvoukřídlových š do 100 mm</t>
  </si>
  <si>
    <t>-1748140585</t>
  </si>
  <si>
    <t>Montáž ostatních truhlářských konstrukcí prahů dveří dvoukřídlových, šířky do 100 mm</t>
  </si>
  <si>
    <t>https://podminky.urs.cz/item/CS_URS_2025_02/766695232</t>
  </si>
  <si>
    <t>256</t>
  </si>
  <si>
    <t>61187256</t>
  </si>
  <si>
    <t>práh dveřní dřevěný dubový tl 20mm dl 1470mm š 100mm</t>
  </si>
  <si>
    <t>-381734968</t>
  </si>
  <si>
    <t>257</t>
  </si>
  <si>
    <t>998766123</t>
  </si>
  <si>
    <t>Přesun hmot tonážní pro kce truhlářské ruční v objektech v přes 12 do 24 m</t>
  </si>
  <si>
    <t>1238311842</t>
  </si>
  <si>
    <t>Přesun hmot pro konstrukce truhlářské stanovený z hmotnosti přesunovaného materiálu vodorovná dopravní vzdálenost do 50 m ruční (bez užití mechanizace) v objektech výšky přes 12 do 24 m</t>
  </si>
  <si>
    <t>https://podminky.urs.cz/item/CS_URS_2025_02/998766123</t>
  </si>
  <si>
    <t>767</t>
  </si>
  <si>
    <t>Konstrukce zámečnické</t>
  </si>
  <si>
    <t>258</t>
  </si>
  <si>
    <t>767223222</t>
  </si>
  <si>
    <t>Montáž přímého kovového zábradlí do betonu konstrukce na schodišti v exteriéru</t>
  </si>
  <si>
    <t>168543704</t>
  </si>
  <si>
    <t>Montáž zábradlí přímého v exteriéru na schodišti kotveného do betonu</t>
  </si>
  <si>
    <t>https://podminky.urs.cz/item/CS_URS_2025_02/767223222</t>
  </si>
  <si>
    <t>" zábradlí předložených schodů Z/01 " 1,1+0,855</t>
  </si>
  <si>
    <t>259</t>
  </si>
  <si>
    <t>553960001</t>
  </si>
  <si>
    <t>Atypické zámečnické konstrukce předloženého zábradlí vč. pozinkování</t>
  </si>
  <si>
    <t>-883929903</t>
  </si>
  <si>
    <t>" dle výkresu č.D.1.1.25 zámečnické konstrukce Z/01 " 15,1</t>
  </si>
  <si>
    <t>260</t>
  </si>
  <si>
    <t>767661811</t>
  </si>
  <si>
    <t>Demontáž mříží pevných nebo otevíravých</t>
  </si>
  <si>
    <t>-1766083479</t>
  </si>
  <si>
    <t>https://podminky.urs.cz/item/CS_URS_2025_02/767661811</t>
  </si>
  <si>
    <t>*západ dveře</t>
  </si>
  <si>
    <t>"1100x2150" 1,1*2,15*2</t>
  </si>
  <si>
    <t>"1750x2500" 1,75*2,5</t>
  </si>
  <si>
    <t>*západ okno 22A</t>
  </si>
  <si>
    <t>"1100x850" 1,1*0,85</t>
  </si>
  <si>
    <t>261</t>
  </si>
  <si>
    <t>767662210</t>
  </si>
  <si>
    <t>Montáž mříží otvíravých</t>
  </si>
  <si>
    <t>1957180993</t>
  </si>
  <si>
    <t>https://podminky.urs.cz/item/CS_URS_2025_02/767662210</t>
  </si>
  <si>
    <t>*zpět stávající po nátěru a ukončení staveb.prací</t>
  </si>
  <si>
    <t>262</t>
  </si>
  <si>
    <t>767640111</t>
  </si>
  <si>
    <t>Montáž dveří ocelových nebo hliníkových vchodových jednokřídlových bez nadsvětlíku</t>
  </si>
  <si>
    <t>742106652</t>
  </si>
  <si>
    <t>https://podminky.urs.cz/item/CS_URS_2025_02/767640111</t>
  </si>
  <si>
    <t>263</t>
  </si>
  <si>
    <t>55341330</t>
  </si>
  <si>
    <t>dveře jednokřídlé Al plné max rozměru otvoru 2,42m2 bezpečnostní třídy RC2</t>
  </si>
  <si>
    <t>831234934</t>
  </si>
  <si>
    <t>Poznámka k položce:_x000d_
Poznámka k položce: izolační výplň PUR Ud=1,2W/m2K teplý rámeček, dvoustupňové těsnění, funkční spáry vícebodové zavírání dle výběru investora</t>
  </si>
  <si>
    <t>264</t>
  </si>
  <si>
    <t>767640221</t>
  </si>
  <si>
    <t>Montáž dveří ocelových nebo hliníkových vchodových dvoukřídlových bez nadsvětlíku</t>
  </si>
  <si>
    <t>646862934</t>
  </si>
  <si>
    <t>Montáž dveří ocelových nebo hliníkových vchodových dvoukřídlové bez nadsvětlíku</t>
  </si>
  <si>
    <t>https://podminky.urs.cz/item/CS_URS_2025_02/767640221</t>
  </si>
  <si>
    <t>265</t>
  </si>
  <si>
    <t>55341333</t>
  </si>
  <si>
    <t>dveře dvoukřídlé Al plné max rozměru otvoru 4,84m2 bezpečnostní třídy RC2</t>
  </si>
  <si>
    <t>1081129028</t>
  </si>
  <si>
    <t>266</t>
  </si>
  <si>
    <t>767620718</t>
  </si>
  <si>
    <t>Montáž oken kovových - pákového uzávěru</t>
  </si>
  <si>
    <t>-64918479</t>
  </si>
  <si>
    <t>Ostatní práce a doplňky při montáži oken a stěn montáž kování pákového uzávěru</t>
  </si>
  <si>
    <t>https://podminky.urs.cz/item/CS_URS_2025_02/767620718</t>
  </si>
  <si>
    <t>"02 800x1650" 2</t>
  </si>
  <si>
    <t>"03 800x1650" 2</t>
  </si>
  <si>
    <t>"13 1650x1900" 9*2</t>
  </si>
  <si>
    <t>"13A 1650x1900 mřížka" 3*2</t>
  </si>
  <si>
    <t>"14 1100x1900 dvoukř." 9</t>
  </si>
  <si>
    <t>267</t>
  </si>
  <si>
    <t>54913110</t>
  </si>
  <si>
    <t>kování uzávěr ventilační okenní pákový</t>
  </si>
  <si>
    <t>475897480</t>
  </si>
  <si>
    <t>Poznámka k položce:_x000d_
Poznámka k položce: dle výběru nvestora</t>
  </si>
  <si>
    <t>*horní křídlo - osadit na zeď</t>
  </si>
  <si>
    <t>268</t>
  </si>
  <si>
    <t>767627306</t>
  </si>
  <si>
    <t>Připojovací spára oken a stěn parotěsnou páskou interiérovou</t>
  </si>
  <si>
    <t>-2048942009</t>
  </si>
  <si>
    <t>Ostatní práce a doplňky při montáži oken a stěn připojovací spára oken a stěn mezi ostěním a rámem vnitřní parotěsná páska</t>
  </si>
  <si>
    <t>https://podminky.urs.cz/item/CS_URS_2025_02/767627306</t>
  </si>
  <si>
    <t>"západ" 2*(1,2+1,05)+2*(0,6+1,9)*4+2*(0,7+1,9)*2+2*(1,1+1,9)*2+2*(0,8+1,8)+0,8+2*2,0+2*(1,05+1,8)+2*(1,1+1,9)*7+2*(0,6+1,8)*4+2*(1,1+1,8)*2</t>
  </si>
  <si>
    <t>2*(1,65+1,55)+2*(1,65+1,8)+2*(1,65+1,0)+2*(1,1+1,7)*5+2*(1,1+0,85)+2*(0,6+1,7)*2+2*(1,1+1,7)*4+2*(0,6+1,7)*2+2*(1,1+1,5)</t>
  </si>
  <si>
    <t>"botárna" 1,2*4*2+0,9+2*2,0+2*(1,2+1,5)*2</t>
  </si>
  <si>
    <t>"přístavba skladu" 2*(0,8+1,65)*2*2+(0,9+2*2,0)*2+1,4+2*2,0</t>
  </si>
  <si>
    <t>"sever" 2*(1,65+1,9)*2+2*(1,25+1,9)*3+2*(1,1+1,9)+2*(1,25+1,7)*3+2*(1,1+1,7)</t>
  </si>
  <si>
    <t>"východ" 2*(1,65+1,9)*7+2*(1,25+1,9)*10+2*(1,65+1,9)+2*(1,25+1,7)*10+2*(1,65+1,7)</t>
  </si>
  <si>
    <t>"jih" 2*(1,25+1,9)*5+0,9+2*2,0+2*(1,1+1,9)+2*(1,25+1,7)*3+2*(1,1+1,7)</t>
  </si>
  <si>
    <t>"vikýře" 2*(0,8+0,67)*5+2*(1,6+1,0)*7</t>
  </si>
  <si>
    <t>269</t>
  </si>
  <si>
    <t>767627307</t>
  </si>
  <si>
    <t>Připojovací spára oken a stěn paropropustnou páskou exteriérovou</t>
  </si>
  <si>
    <t>1326970062</t>
  </si>
  <si>
    <t>Ostatní práce a doplňky při montáži oken a stěn připojovací spára oken a stěn mezi ostěním a rámem venkovní paropropustna páska</t>
  </si>
  <si>
    <t>https://podminky.urs.cz/item/CS_URS_2025_02/767627307</t>
  </si>
  <si>
    <t>"stáv.otvory zádveří-vstup" 2*(1,65+1,9)*2+2*(2,25+1,9)*2+1,6+2*2,6</t>
  </si>
  <si>
    <t>270</t>
  </si>
  <si>
    <t>767881132</t>
  </si>
  <si>
    <t>Montáž bodů záchytného systému do šikmé střechy se střešní krytinou falcovanou</t>
  </si>
  <si>
    <t>180139255</t>
  </si>
  <si>
    <t>Montáž záchytného systému proti pádu bodů samostatných nebo v systému s poddajným kotvícím vedením na šikmé střechy (přes 15 °) se střešní krytinou drážkovanou</t>
  </si>
  <si>
    <t>https://podminky.urs.cz/item/CS_URS_2025_02/767881132</t>
  </si>
  <si>
    <t>" body záchytného systému hlavní střechy " 5*2+5</t>
  </si>
  <si>
    <t>271</t>
  </si>
  <si>
    <t>70921424</t>
  </si>
  <si>
    <t>bod kotvicí pro šikmé střechy s falcovanou krytinou</t>
  </si>
  <si>
    <t>679508462</t>
  </si>
  <si>
    <t>272</t>
  </si>
  <si>
    <t>70921421</t>
  </si>
  <si>
    <t>bod kotvicí pro šikmé střechy hák plochý určený pro šikmé střechy se skládanou krytinou z šablon</t>
  </si>
  <si>
    <t>-476370361</t>
  </si>
  <si>
    <t>273</t>
  </si>
  <si>
    <t>998767123</t>
  </si>
  <si>
    <t>Přesun hmot tonážní pro zámečnické konstrukce ruční v objektech v přes 12 do 24 m</t>
  </si>
  <si>
    <t>1970110142</t>
  </si>
  <si>
    <t>Přesun hmot pro zámečnické konstrukce stanovený z hmotnosti přesunovaného materiálu vodorovná dopravní vzdálenost do 50 m ruční (bez užití mechanizace) v objektech výšky přes 12 do 24 m</t>
  </si>
  <si>
    <t>https://podminky.urs.cz/item/CS_URS_2025_02/998767123</t>
  </si>
  <si>
    <t>783</t>
  </si>
  <si>
    <t>Dokončovací práce - nátěry</t>
  </si>
  <si>
    <t>274</t>
  </si>
  <si>
    <t>783201403</t>
  </si>
  <si>
    <t>Oprášení tesařských konstrukcí před provedením nátěru</t>
  </si>
  <si>
    <t>-56278032</t>
  </si>
  <si>
    <t>Příprava podkladu tesařských konstrukcí před provedením nátěru oprášení</t>
  </si>
  <si>
    <t>https://podminky.urs.cz/item/CS_URS_2025_02/783201403</t>
  </si>
  <si>
    <t>Poznámka k položce:_x000d_
Poznámka k položce: oprášení stávajícího bednění vysátím</t>
  </si>
  <si>
    <t>275</t>
  </si>
  <si>
    <t>783206801</t>
  </si>
  <si>
    <t>Odstranění nátěrů z tesařských konstrukcí obroušením</t>
  </si>
  <si>
    <t>313411258</t>
  </si>
  <si>
    <t>https://podminky.urs.cz/item/CS_URS_2025_02/783206801</t>
  </si>
  <si>
    <t xml:space="preserve">* střecha S.01 - mechanické očištění stávajícího bednění </t>
  </si>
  <si>
    <t>276</t>
  </si>
  <si>
    <t>783213111</t>
  </si>
  <si>
    <t>Napouštěcí jednonásobný syntetický biocidní nátěr tesařských konstrukcí zabudovaných do konstrukce</t>
  </si>
  <si>
    <t>1403571965</t>
  </si>
  <si>
    <t>Preventivní napouštěcí nátěr tesařských prvků proti dřevokazným houbám, hmyzu a plísním zabudovaných do konstrukce jednonásobný syntetický</t>
  </si>
  <si>
    <t>https://podminky.urs.cz/item/CS_URS_2025_02/783213111</t>
  </si>
  <si>
    <t>277</t>
  </si>
  <si>
    <t>783306811</t>
  </si>
  <si>
    <t>Odstranění nátěru ze zámečnických konstrukcí oškrábáním</t>
  </si>
  <si>
    <t>-1305752121</t>
  </si>
  <si>
    <t>Odstranění nátěrů ze zámečnických konstrukcí oškrábáním</t>
  </si>
  <si>
    <t>https://podminky.urs.cz/item/CS_URS_2025_02/783306811</t>
  </si>
  <si>
    <t>*stávající mříže</t>
  </si>
  <si>
    <t>"1100x850" 1,1*0,85*2</t>
  </si>
  <si>
    <t>278</t>
  </si>
  <si>
    <t>783314201</t>
  </si>
  <si>
    <t>Základní antikorozní jednonásobný syntetický standardní nátěr zámečnických konstrukcí</t>
  </si>
  <si>
    <t>-654208701</t>
  </si>
  <si>
    <t>Základní antikorozní nátěr zámečnických konstrukcí jednonásobný syntetický standardní</t>
  </si>
  <si>
    <t>https://podminky.urs.cz/item/CS_URS_2025_02/783314201</t>
  </si>
  <si>
    <t>279</t>
  </si>
  <si>
    <t>783301303</t>
  </si>
  <si>
    <t>Bezoplachové odrezivění zámečnických konstrukcí</t>
  </si>
  <si>
    <t>1019207823</t>
  </si>
  <si>
    <t>Příprava podkladu zámečnických konstrukcí před provedením nátěru odrezivění odrezovačem bezoplachovým</t>
  </si>
  <si>
    <t>https://podminky.urs.cz/item/CS_URS_2025_02/783301303</t>
  </si>
  <si>
    <t>280</t>
  </si>
  <si>
    <t>783337101</t>
  </si>
  <si>
    <t>Krycí jednonásobný epoxidový nátěr zámečnických konstrukcí</t>
  </si>
  <si>
    <t>-441300525</t>
  </si>
  <si>
    <t>Krycí nátěr (email) zámečnických konstrukcí jednonásobný epoxidový</t>
  </si>
  <si>
    <t>https://podminky.urs.cz/item/CS_URS_2025_02/783337101</t>
  </si>
  <si>
    <t>281</t>
  </si>
  <si>
    <t>783823134</t>
  </si>
  <si>
    <t>Penetrační sol-silikátový nátěr hladkých, tenkovrstvých zrnitých nebo štukových omítek</t>
  </si>
  <si>
    <t>-1864039128</t>
  </si>
  <si>
    <t>Penetrační nátěr omítek hladkých omítek hladkých, zrnitých tenkovrstvých nebo štukových stupně členitosti 1 a 2 sol-silikátový</t>
  </si>
  <si>
    <t>https://podminky.urs.cz/item/CS_URS_2025_02/783823134</t>
  </si>
  <si>
    <t>282</t>
  </si>
  <si>
    <t>783827424</t>
  </si>
  <si>
    <t>Krycí dvojnásobný sol-silikátový nátěr omítek stupně členitosti 1 a 2</t>
  </si>
  <si>
    <t>748171912</t>
  </si>
  <si>
    <t>Krycí (ochranný) nátěr omítek dvojnásobný hladkých omítek hladkých, zrnitých tenkovrstvých nebo štukových stupně členitosti 1 a 2 sol-silikátový</t>
  </si>
  <si>
    <t>https://podminky.urs.cz/item/CS_URS_2025_02/783827424</t>
  </si>
  <si>
    <t>784</t>
  </si>
  <si>
    <t>Dokončovací práce - malby a tapety</t>
  </si>
  <si>
    <t>283</t>
  </si>
  <si>
    <t>784111001</t>
  </si>
  <si>
    <t>Oprášení (ometení ) podkladu v místnostech v do 3,80 m</t>
  </si>
  <si>
    <t>-135591846</t>
  </si>
  <si>
    <t>Oprášení (ometení) podkladu v místnostech výšky do 3,80 m</t>
  </si>
  <si>
    <t>https://podminky.urs.cz/item/CS_URS_2025_02/784111001</t>
  </si>
  <si>
    <t>*S.03 - při vyšším estetickém požadavku</t>
  </si>
  <si>
    <t>"1.pp strop" 26,6+11,6+4,15+37,3</t>
  </si>
  <si>
    <t>*odečet výplní</t>
  </si>
  <si>
    <t>"2250x1900" -2,25*1,9*2</t>
  </si>
  <si>
    <t>"dveře 1600x2600" -1,6*2,6</t>
  </si>
  <si>
    <t>"ostění" 0,3*((2,25+2*1,9)*2+1,6+2*2,6)</t>
  </si>
  <si>
    <t>284</t>
  </si>
  <si>
    <t>784181121</t>
  </si>
  <si>
    <t>Hloubková jednonásobná bezbarvá penetrace podkladu v místnostech v do 3,80 m</t>
  </si>
  <si>
    <t>-426583419</t>
  </si>
  <si>
    <t>Penetrace podkladu jednonásobná hloubková akrylátová bezbarvá v místnostech výšky do 3,80 m</t>
  </si>
  <si>
    <t>https://podminky.urs.cz/item/CS_URS_2025_02/784181121</t>
  </si>
  <si>
    <t>285</t>
  </si>
  <si>
    <t>784221001</t>
  </si>
  <si>
    <t>Jednonásobné bílé malby ze směsí za sucha dobře otěruvzdorných v místnostech do 3,80 m</t>
  </si>
  <si>
    <t>-1951472366</t>
  </si>
  <si>
    <t>Malby z malířských směsí otěruvzdorných za sucha jednonásobné, bílé za sucha otěruvzdorné dobře v místnostech výšky do 3,80 m</t>
  </si>
  <si>
    <t>https://podminky.urs.cz/item/CS_URS_2025_02/784221001</t>
  </si>
  <si>
    <t>286</t>
  </si>
  <si>
    <t>784221101</t>
  </si>
  <si>
    <t>Dvojnásobné bílé malby ze směsí za sucha dobře otěruvzdorných v místnostech do 3,80 m</t>
  </si>
  <si>
    <t>1764038754</t>
  </si>
  <si>
    <t>Malby z malířských směsí otěruvzdorných za sucha dvojnásobné, bílé za sucha otěruvzdorné dobře v místnostech výšky do 3,80 m</t>
  </si>
  <si>
    <t>https://podminky.urs.cz/item/CS_URS_2025_02/784221101</t>
  </si>
  <si>
    <t>786</t>
  </si>
  <si>
    <t>Dokončovací práce - čalounické úpravy</t>
  </si>
  <si>
    <t>287</t>
  </si>
  <si>
    <t>78661220R1</t>
  </si>
  <si>
    <t>Montáž mřížky proti hmyzu</t>
  </si>
  <si>
    <t>-1113589046</t>
  </si>
  <si>
    <t>*okna v kuchyni - osazení z vnější strany</t>
  </si>
  <si>
    <t>"13A 1650x1900 mřížka" 1</t>
  </si>
  <si>
    <t>288</t>
  </si>
  <si>
    <t>1954418</t>
  </si>
  <si>
    <t>SIT PROTI HMYZU 1,5MX30M SEDA 41150</t>
  </si>
  <si>
    <t>1309506733</t>
  </si>
  <si>
    <t>289</t>
  </si>
  <si>
    <t>786623001</t>
  </si>
  <si>
    <t>Montáž venkovní žaluzie do okenního nebo dveřního otvoru na rám ovládané manuálně pl do 4 m2</t>
  </si>
  <si>
    <t>1151062704</t>
  </si>
  <si>
    <t>Montáž venkovních žaluzií do okenního nebo dveřního otvoru ovládaných manuálně, upevněných na rám, plochy do 4 m2</t>
  </si>
  <si>
    <t>https://podminky.urs.cz/item/CS_URS_2025_02/786623001</t>
  </si>
  <si>
    <t>"12 1250x1900" 15</t>
  </si>
  <si>
    <t>"13 1650x1900" 7</t>
  </si>
  <si>
    <t>"14 1100x1900 dvoukř." 8</t>
  </si>
  <si>
    <t>"15 1650x1900 dvoukř." 1</t>
  </si>
  <si>
    <t>"20 1250x1700 dvoukř." 13</t>
  </si>
  <si>
    <t>"21 1650x1700 dvoukř. " 1</t>
  </si>
  <si>
    <t>"22 1100x1700 dvoukř." 6</t>
  </si>
  <si>
    <t>"23 1100x1500" 1</t>
  </si>
  <si>
    <t>"27 1600x1000" 6</t>
  </si>
  <si>
    <t>290</t>
  </si>
  <si>
    <t>55342501</t>
  </si>
  <si>
    <t>žaluzie Z-90 ovládaná klikou včetně příslušenství plochy do 0,75m2</t>
  </si>
  <si>
    <t>182064046</t>
  </si>
  <si>
    <t>Poznámka k položce:_x000d_
Poznámka k položce: boční vedení ve vodících lištách dle výběru investora</t>
  </si>
  <si>
    <t>291</t>
  </si>
  <si>
    <t>55342502</t>
  </si>
  <si>
    <t>žaluzie Z-90 ovládaná klikou včetně příslušenství plochy do 1,0m2</t>
  </si>
  <si>
    <t>-496534084</t>
  </si>
  <si>
    <t>292</t>
  </si>
  <si>
    <t>55342504</t>
  </si>
  <si>
    <t>žaluzie Z-90 ovládaná klikou včetně příslušenství plochy do 2,0m2</t>
  </si>
  <si>
    <t>2103146970</t>
  </si>
  <si>
    <t>"22 1100x1700 dvoukř." 1,1*1,7*6</t>
  </si>
  <si>
    <t>"27 1600x1000" 1,6*1,0*6</t>
  </si>
  <si>
    <t>293</t>
  </si>
  <si>
    <t>55342505</t>
  </si>
  <si>
    <t>žaluzie Z-90 ovládaná klikou včetně příslušenství plochy do 2,5m2</t>
  </si>
  <si>
    <t>1709651574</t>
  </si>
  <si>
    <t>"12 1250x1900" 1,25*1,9*15</t>
  </si>
  <si>
    <t>"14 1100x1900 dvoukř." 1,1*1,9*8</t>
  </si>
  <si>
    <t>"20 1250x1700 dvoukř." 1,25*1,7*13</t>
  </si>
  <si>
    <t>294</t>
  </si>
  <si>
    <t>55342506</t>
  </si>
  <si>
    <t>žaluzie Z-90 ovládaná klikou včetně příslušenství plochy do 3,0m2</t>
  </si>
  <si>
    <t>14139444</t>
  </si>
  <si>
    <t>295</t>
  </si>
  <si>
    <t>55342507</t>
  </si>
  <si>
    <t>žaluzie Z-90 ovládaná klikou včetně příslušenství plochy do 3,5m2</t>
  </si>
  <si>
    <t>-464101685</t>
  </si>
  <si>
    <t>"13 1650x1900" 1,65*1,9*7</t>
  </si>
  <si>
    <t>296</t>
  </si>
  <si>
    <t>786623039</t>
  </si>
  <si>
    <t>Montáž žaluziové schránky venkovní žaluzie osazené do okenního nebo dveřního otvoru dl do 1300 mm</t>
  </si>
  <si>
    <t>1420352766</t>
  </si>
  <si>
    <t>Montáž venkovních žaluzií do okenního nebo dveřního otvoru žaluziové schránky, délky do 1300 mm</t>
  </si>
  <si>
    <t>https://podminky.urs.cz/item/CS_URS_2025_02/786623039</t>
  </si>
  <si>
    <t>297</t>
  </si>
  <si>
    <t>786623041</t>
  </si>
  <si>
    <t>Montáž žaluziové schránky venkovní žaluzie osazené do okenního nebo dveřního otvoru dl přes 1300 do 2400 mm</t>
  </si>
  <si>
    <t>96320170</t>
  </si>
  <si>
    <t>Montáž venkovních žaluzií do okenního nebo dveřního otvoru žaluziové schránky, délky přes 1300 do 2400 mm</t>
  </si>
  <si>
    <t>https://podminky.urs.cz/item/CS_URS_2025_02/786623041</t>
  </si>
  <si>
    <t>298</t>
  </si>
  <si>
    <t>28376710</t>
  </si>
  <si>
    <t>kryt podomítkový PUR s izolací XPS 30 mm včetně kotvení pro žaluzii plochy do 1,0m2 š do 1,0m</t>
  </si>
  <si>
    <t>-580932972</t>
  </si>
  <si>
    <t>299</t>
  </si>
  <si>
    <t>28376716</t>
  </si>
  <si>
    <t>kryt podomítkový PUR s izolací XPS 30 mm včetně kotvení pro žaluzii plochy do 2,0m2 š do 2,0m</t>
  </si>
  <si>
    <t>-1321839076</t>
  </si>
  <si>
    <t>300</t>
  </si>
  <si>
    <t>28376719</t>
  </si>
  <si>
    <t>kryt podomítkový PUR s izolací XPS 30 mm včetně kotvení pro žaluzii plochy do 3,0m2 š do 2,0m</t>
  </si>
  <si>
    <t>1246114905</t>
  </si>
  <si>
    <t>301</t>
  </si>
  <si>
    <t>28376723</t>
  </si>
  <si>
    <t>kryt podomítkový PUR s izolací XPS 30 mm včetně kotvení pro žaluzii plochy do 4,0m2 š do 2,0m</t>
  </si>
  <si>
    <t>494241486</t>
  </si>
  <si>
    <t>302</t>
  </si>
  <si>
    <t>998786123</t>
  </si>
  <si>
    <t>Přesun hmot tonážní pro stínění a čalounické úpravy ruční v objektech v přes 12 do 24 m</t>
  </si>
  <si>
    <t>-161331953</t>
  </si>
  <si>
    <t>Přesun hmot pro stínění a čalounické úpravy stanovený z hmotnosti přesunovaného materiálu vodorovná dopravní vzdálenost do 50 m ruční (bez užití mechanizace) v objektech výšky (hloubky) přes 12 do 24 m</t>
  </si>
  <si>
    <t>https://podminky.urs.cz/item/CS_URS_2025_02/998786123</t>
  </si>
  <si>
    <t>HZS</t>
  </si>
  <si>
    <t>Hodinové zúčtovací sazby</t>
  </si>
  <si>
    <t>303</t>
  </si>
  <si>
    <t>HZS2152</t>
  </si>
  <si>
    <t>Hodinová zúčtovací sazba klempíř odborný</t>
  </si>
  <si>
    <t>hod</t>
  </si>
  <si>
    <t>-455718477</t>
  </si>
  <si>
    <t>Hodinové zúčtovací sazby profesí PSV provádění stavebních konstrukcí klempíř odborný</t>
  </si>
  <si>
    <t>https://podminky.urs.cz/item/CS_URS_2025_02/HZS2152</t>
  </si>
  <si>
    <t>" revize záchytného systému střechy " 7,5</t>
  </si>
  <si>
    <t>304</t>
  </si>
  <si>
    <t>HZS2232</t>
  </si>
  <si>
    <t>Hodinová zúčtovací sazba elektrikář odborný</t>
  </si>
  <si>
    <t>-801743831</t>
  </si>
  <si>
    <t>Hodinové zúčtovací sazby profesí PSV provádění stavebních instalací elektrikář odborný</t>
  </si>
  <si>
    <t>https://podminky.urs.cz/item/CS_URS_2025_02/HZS2232</t>
  </si>
  <si>
    <t>" demontáž a zpětná montáž anténního stožáru " 5</t>
  </si>
  <si>
    <t>10 - Strojovna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</si>
  <si>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</si>
  <si>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</si>
  <si>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</si>
  <si>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</si>
  <si>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</si>
  <si>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997013211</t>
  </si>
  <si>
    <t>Vnitrostaveništní doprava suti a vybouraných hmot pro budovy v do 6 m ručně</t>
  </si>
  <si>
    <t>-222662986</t>
  </si>
  <si>
    <t>Vnitrostaveništní doprava suti a vybouraných hmot vodorovně do 50 m s naložením ručně pro budovy a haly výšky do 6 m</t>
  </si>
  <si>
    <t>https://podminky.urs.cz/item/CS_URS_2025_02/997013211</t>
  </si>
  <si>
    <t>811861174</t>
  </si>
  <si>
    <t>2098217837</t>
  </si>
  <si>
    <t>2,607*9 "Přepočtené koeficientem množství</t>
  </si>
  <si>
    <t>713463411</t>
  </si>
  <si>
    <t>Montáž izolace tepelné potrubí a ohybů návlekovými izolačními pouzdry</t>
  </si>
  <si>
    <t>-575933733</t>
  </si>
  <si>
    <t>Montáž izolace tepelné potrubí a ohybů tvarovkami nebo deskami potrubními pouzdry návlekovými izolačními hadicemi potrubí a ohybů</t>
  </si>
  <si>
    <t>https://podminky.urs.cz/item/CS_URS_2025_02/713463411</t>
  </si>
  <si>
    <t>3+35+40+8+36</t>
  </si>
  <si>
    <t>15*2</t>
  </si>
  <si>
    <t>63154530</t>
  </si>
  <si>
    <t>pouzdro izolační potrubní z minerální vlny s Al fólií max. 250/100°C 22/30mm</t>
  </si>
  <si>
    <t>887681976</t>
  </si>
  <si>
    <t>3*1,05 "Přepočtené koeficientem množství</t>
  </si>
  <si>
    <t>63154531</t>
  </si>
  <si>
    <t>pouzdro izolační potrubní z minerální vlny s Al fólií max. 250/100°C 28/30mm</t>
  </si>
  <si>
    <t>-1186491605</t>
  </si>
  <si>
    <t>36*1,05 "Přepočtené koeficientem množství</t>
  </si>
  <si>
    <t>63154532</t>
  </si>
  <si>
    <t>pouzdro izolační potrubní z minerální vlny s Al fólií max. 250/100°C 35/30mm</t>
  </si>
  <si>
    <t>1314189969</t>
  </si>
  <si>
    <t>40*1,05 "Přepočtené koeficientem množství</t>
  </si>
  <si>
    <t>63154533</t>
  </si>
  <si>
    <t>pouzdro izolační potrubní z minerální vlny s Al fólií max. 250/100°C 42/30mm</t>
  </si>
  <si>
    <t>-2017512173</t>
  </si>
  <si>
    <t>8*1,05 "Přepočtené koeficientem množství</t>
  </si>
  <si>
    <t>63154014</t>
  </si>
  <si>
    <t>pouzdro izolační potrubní z minerální vlny s Al fólií max. 250/100°C 54/30mm</t>
  </si>
  <si>
    <t>962354180</t>
  </si>
  <si>
    <t>35*1,05 "Přepočtené koeficientem množství</t>
  </si>
  <si>
    <t>27127007</t>
  </si>
  <si>
    <t>pouzdro izolační potrubní z EPDM kaučuku 15/19mm</t>
  </si>
  <si>
    <t>1357049983</t>
  </si>
  <si>
    <t>15*1,05 "Přepočtené koeficientem množství</t>
  </si>
  <si>
    <t>27127008</t>
  </si>
  <si>
    <t>pouzdro izolační potrubní z EPDM kaučuku 18/19mm</t>
  </si>
  <si>
    <t>-1846134965</t>
  </si>
  <si>
    <t>998713311</t>
  </si>
  <si>
    <t>Přesun hmot procentní pro izolace tepelné ruční v objektech v do 6 m</t>
  </si>
  <si>
    <t>%</t>
  </si>
  <si>
    <t>-118266198</t>
  </si>
  <si>
    <t>Přesun hmot pro izolace tepelné stanovený procentní sazbou (%) z ceny vodorovná dopravní vzdálenost do 50 m ruční (bez užití mechanizace) v objektech výšky do 6 m</t>
  </si>
  <si>
    <t>https://podminky.urs.cz/item/CS_URS_2025_02/998713311</t>
  </si>
  <si>
    <t>722</t>
  </si>
  <si>
    <t>Zdravotechnika - vnitřní vodovod</t>
  </si>
  <si>
    <t>722174022</t>
  </si>
  <si>
    <t>Potrubí vodovodní plastové PPR S2,5 spojované svařováním D 20x3,4 mm</t>
  </si>
  <si>
    <t>-1731998958</t>
  </si>
  <si>
    <t>Potrubí z trubek polypropylenových spojovaných svařováním z jednovrstvého PP-R S2,5 (PN 20) D 20/3,4</t>
  </si>
  <si>
    <t>https://podminky.urs.cz/item/CS_URS_2025_02/722174022</t>
  </si>
  <si>
    <t>722174024</t>
  </si>
  <si>
    <t>Potrubí vodovodní plastové PPR S2,5 spojované svařováním D 32x5,4 mm</t>
  </si>
  <si>
    <t>919092871</t>
  </si>
  <si>
    <t>Potrubí z trubek polypropylenových spojovaných svařováním z jednovrstvého PP-R S2,5 (PN 20) D 32/5,4</t>
  </si>
  <si>
    <t>https://podminky.urs.cz/item/CS_URS_2025_02/722174024</t>
  </si>
  <si>
    <t>722174025</t>
  </si>
  <si>
    <t>Potrubí vodovodní plastové PPR S2,5 spojované svařováním D 40x6,7 mm</t>
  </si>
  <si>
    <t>1233654628</t>
  </si>
  <si>
    <t>Potrubí z trubek polypropylenových spojovaných svařováním z jednovrstvého PP-R S2,5 (PN 20) D 40/6,7</t>
  </si>
  <si>
    <t>https://podminky.urs.cz/item/CS_URS_2025_02/722174025</t>
  </si>
  <si>
    <t>722181251</t>
  </si>
  <si>
    <t>Ochrana vodovodního potrubí přilepenými termoizolačními trubicemi z PE tl přes 20 do 25 mm DN do 22 mm</t>
  </si>
  <si>
    <t>198667806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</si>
  <si>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</si>
  <si>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https://podminky.urs.cz/item/CS_URS_2025_02/722181251</t>
  </si>
  <si>
    <t>722181252</t>
  </si>
  <si>
    <t>Ochrana vodovodního potrubí přilepenými termoizolačními trubicemi z PE tl přes 20 do 25 mm DN přes 22 do 45 mm</t>
  </si>
  <si>
    <t>-1047384608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</si>
  <si>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</si>
  <si>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https://podminky.urs.cz/item/CS_URS_2025_02/722181252</t>
  </si>
  <si>
    <t>722262213</t>
  </si>
  <si>
    <t>Vodoměr závitový jednovtokový suchoběžný do 40°C G 3/4"x 130 mm Qn 1,5 m3/h horizontální</t>
  </si>
  <si>
    <t>-1075743836</t>
  </si>
  <si>
    <t>Vodoměry pro vodu do 40°C závitové horizontální jednovtokové suchoběžné G 3/4" x 130 mm Qn 1,5</t>
  </si>
  <si>
    <t>https://podminky.urs.cz/item/CS_URS_2025_02/722262213</t>
  </si>
  <si>
    <t>1 "1.11</t>
  </si>
  <si>
    <t>722290226</t>
  </si>
  <si>
    <t>Zkouška těsnosti vodovodního potrubí závitového DN do 50</t>
  </si>
  <si>
    <t>-1455252860</t>
  </si>
  <si>
    <t>Zkoušky, proplach a desinfekce vodovodního potrubí zkoušky těsnosti vodovodního potrubí závitového do DN 50</t>
  </si>
  <si>
    <t>https://podminky.urs.cz/item/CS_URS_2025_02/722290226</t>
  </si>
  <si>
    <t>998722311</t>
  </si>
  <si>
    <t>Přesun hmot procentní pro vnitřní vodovod ruční v objektech v do 6 m</t>
  </si>
  <si>
    <t>12453331</t>
  </si>
  <si>
    <t>Přesun hmot pro vnitřní vodovod stanovený procentní sazbou (%) z ceny vodorovná dopravní vzdálenost do 50 m ruční (bez užití mechanizace) v objektech výšky do 6 m</t>
  </si>
  <si>
    <t>https://podminky.urs.cz/item/CS_URS_2025_02/998722311</t>
  </si>
  <si>
    <t>731</t>
  </si>
  <si>
    <t>Ústřední vytápění - kotelny</t>
  </si>
  <si>
    <t>731251121</t>
  </si>
  <si>
    <t>Kotel ocelový elektrický závěsný přímotopný o výkonu 30 kW</t>
  </si>
  <si>
    <t>soubor</t>
  </si>
  <si>
    <t>-1702025375</t>
  </si>
  <si>
    <t>Kotle ocelové teplovodní elektrické závěsné přímotopné 30,0 kW</t>
  </si>
  <si>
    <t>https://podminky.urs.cz/item/CS_URS_2025_02/731251121</t>
  </si>
  <si>
    <t>2 "1.3 - 2,3-28 kW</t>
  </si>
  <si>
    <t>998731311</t>
  </si>
  <si>
    <t>Přesun hmot procentní pro kotelny ruční v objektech v do 6 m</t>
  </si>
  <si>
    <t>-1726008424</t>
  </si>
  <si>
    <t>Přesun hmot pro kotelny stanovený procentní sazbou (%) z ceny vodorovná dopravní vzdálenost do 50 m ruční (bez užití mechanizace) v objektech výšky do 6 m</t>
  </si>
  <si>
    <t>https://podminky.urs.cz/item/CS_URS_2025_02/998731311</t>
  </si>
  <si>
    <t>732</t>
  </si>
  <si>
    <t>Ústřední vytápění - strojovny</t>
  </si>
  <si>
    <t>732112239</t>
  </si>
  <si>
    <t>Rozdělovač sdružený hydraulický DN 125 závitový</t>
  </si>
  <si>
    <t>-1397052143</t>
  </si>
  <si>
    <t>Rozdělovače a sběrače sdružené hydraulické závitové (průtok Q m3/h - výkon kW) DN 125 (42 m3/h - 1000 kW)</t>
  </si>
  <si>
    <t>https://podminky.urs.cz/item/CS_URS_2025_02/732112239</t>
  </si>
  <si>
    <t>1 "1.13</t>
  </si>
  <si>
    <t>732211137</t>
  </si>
  <si>
    <t>Ohřívač stacionární zásobníkový s jedním výměníkem PN 1,0/1,0 o objemu 1000 l / 10,0 m2</t>
  </si>
  <si>
    <t>-1875768422</t>
  </si>
  <si>
    <t>Nepřímotopné zásobníkové ohřívače TUV stacionární s jedním teplosměnným výměníkem PN 1,0 MPa/1,0 MPa, t = 95°C/110°C objem zásobníku / v.pl. m2 výměníku 1000 l / 10,0 m2</t>
  </si>
  <si>
    <t>https://podminky.urs.cz/item/CS_URS_2025_02/732211137</t>
  </si>
  <si>
    <t>1 "1.4</t>
  </si>
  <si>
    <t>732212815</t>
  </si>
  <si>
    <t>Demontáž ohříváku zásobníkového stojatého obsah do 1600 l</t>
  </si>
  <si>
    <t>1225537572</t>
  </si>
  <si>
    <t>Demontáž ohříváků zásobníkových stojatých o obsahu do 1 600 l</t>
  </si>
  <si>
    <t>https://podminky.urs.cz/item/CS_URS_2025_02/732212815</t>
  </si>
  <si>
    <t>3+1</t>
  </si>
  <si>
    <t>732231004</t>
  </si>
  <si>
    <t>Akumulační nádrž bez přípravy TUV bez výměníku PN 0,3 o objemu 300 l</t>
  </si>
  <si>
    <t>-1056304821</t>
  </si>
  <si>
    <t>Akumulační nádrže bez přípravy TUV bez teplosměnného výměníku PN 0,3 MPa / t = 95°C objem nádrže 300 l</t>
  </si>
  <si>
    <t>https://podminky.urs.cz/item/CS_URS_2025_02/732231004</t>
  </si>
  <si>
    <t>1 "1.6</t>
  </si>
  <si>
    <t>732331104</t>
  </si>
  <si>
    <t>Nádoba tlaková expanzní pro solární, topnou a chladící soustavu s membránou závitové připojení PN 10 o objemu 25 l</t>
  </si>
  <si>
    <t>1943578227</t>
  </si>
  <si>
    <t>Nádoby expanzní tlakové pro solární, topné a chladicí soustavy s membránou bez pojistného ventilu se závitovým připojením PN 10 o objemu 25 l</t>
  </si>
  <si>
    <t>https://podminky.urs.cz/item/CS_URS_2025_02/732331104</t>
  </si>
  <si>
    <t>1 "1.14</t>
  </si>
  <si>
    <t>732331624</t>
  </si>
  <si>
    <t>Nádoba tlaková expanzní pro topnou a chladicí soustavu s membránou závitové připojení PN 6 o objemu 300 l</t>
  </si>
  <si>
    <t>786108841</t>
  </si>
  <si>
    <t>Nádoby expanzní tlakové pro topné a chladicí soustavy s membránou bez pojistného ventilu se závitovým připojením PN 6 o objemu 300 l</t>
  </si>
  <si>
    <t>https://podminky.urs.cz/item/CS_URS_2025_02/732331624</t>
  </si>
  <si>
    <t>1 "1.8</t>
  </si>
  <si>
    <t>732421419</t>
  </si>
  <si>
    <t>Čerpadlo teplovodní mokroběžné závitové oběhové DN 25 výtlak do 8,0 m průtok 4,0 m3/h PN 10 pro vytápění</t>
  </si>
  <si>
    <t>-348852924</t>
  </si>
  <si>
    <t>Čerpadla teplovodní mokroběžná závitová oběhová pro teplovodní vytápění (elektronicky řízená) PN 10, do 110°C DN přípojky/dopravní výška H (m) - čerpací výkon Q (m3/h) DN 25 / do 8,0 m / 4,0 m3/h</t>
  </si>
  <si>
    <t>https://podminky.urs.cz/item/CS_URS_2025_02/732421419</t>
  </si>
  <si>
    <t>5 "1.7.1-5</t>
  </si>
  <si>
    <t>732429225</t>
  </si>
  <si>
    <t>Montáž čerpadla oběhového mokroběžného přírubového DN 50 jednodílné</t>
  </si>
  <si>
    <t>499791308</t>
  </si>
  <si>
    <t>Čerpadla teplovodní mokroběžná přírubová montáž čerpadel (do potrubí) ostatních typů jednodílných DN 50</t>
  </si>
  <si>
    <t>https://podminky.urs.cz/item/CS_URS_2025_02/732429225</t>
  </si>
  <si>
    <t>1 "1.15 - stávající</t>
  </si>
  <si>
    <t>732-1.1-1.2</t>
  </si>
  <si>
    <t>Tepelné čerpadlo - venkovní jednotka 7,6-30,0 kW + vnitřní jednotka deskový výměník 25-180/8-75i</t>
  </si>
  <si>
    <t>1318570851</t>
  </si>
  <si>
    <t>4 "1.1 a 1.2</t>
  </si>
  <si>
    <t>732-R</t>
  </si>
  <si>
    <t>Regulace xCC 7.02-7</t>
  </si>
  <si>
    <t>-736049923</t>
  </si>
  <si>
    <t>998732311</t>
  </si>
  <si>
    <t>Přesun hmot procentní pro strojovny ruční v objektech v do 6 m</t>
  </si>
  <si>
    <t>526997518</t>
  </si>
  <si>
    <t>Přesun hmot pro strojovny stanovený procentní sazbou (%) z ceny vodorovná dopravní vzdálenost do 50 m ruční (bez užití mechanizace) v objektech výšky do 6 m</t>
  </si>
  <si>
    <t>https://podminky.urs.cz/item/CS_URS_2025_02/998732311</t>
  </si>
  <si>
    <t>733</t>
  </si>
  <si>
    <t>Ústřední vytápění - rozvodné potrubí</t>
  </si>
  <si>
    <t>733-PPTČ</t>
  </si>
  <si>
    <t>Propojovací chladivové vedení vč.zakrytování</t>
  </si>
  <si>
    <t>266055728</t>
  </si>
  <si>
    <t>733110806</t>
  </si>
  <si>
    <t>Demontáž potrubí ocelového závitového DN přes 15 do 32</t>
  </si>
  <si>
    <t>-943395917</t>
  </si>
  <si>
    <t>Demontáž potrubí z trubek ocelových závitových DN přes 15 do 32</t>
  </si>
  <si>
    <t>https://podminky.urs.cz/item/CS_URS_2025_02/733110806</t>
  </si>
  <si>
    <t>733110808</t>
  </si>
  <si>
    <t>Demontáž potrubí ocelového závitového DN přes 32 do 50</t>
  </si>
  <si>
    <t>-1327706947</t>
  </si>
  <si>
    <t>Demontáž potrubí z trubek ocelových závitových DN přes 32 do 50</t>
  </si>
  <si>
    <t>https://podminky.urs.cz/item/CS_URS_2025_02/733110808</t>
  </si>
  <si>
    <t>733222304</t>
  </si>
  <si>
    <t>Potrubí měděné polotvrdé spojované lisováním D 22x1 mm</t>
  </si>
  <si>
    <t>-2007258069</t>
  </si>
  <si>
    <t>Potrubí z trubek měděných polotvrdých spojovaných lisováním PN 16, T= +110°C Ø 22/1</t>
  </si>
  <si>
    <t>https://podminky.urs.cz/item/CS_URS_2025_02/733222304</t>
  </si>
  <si>
    <t>733223304</t>
  </si>
  <si>
    <t>Potrubí měděné tvrdé spojované lisováním D 28x1,5 mm</t>
  </si>
  <si>
    <t>-1671441894</t>
  </si>
  <si>
    <t>Potrubí z trubek měděných tvrdých spojovaných lisováním PN 16, T= +110°C Ø 28/1,5</t>
  </si>
  <si>
    <t>https://podminky.urs.cz/item/CS_URS_2025_02/733223304</t>
  </si>
  <si>
    <t>733223305</t>
  </si>
  <si>
    <t>Potrubí měděné tvrdé spojované lisováním D 35x1,5 mm</t>
  </si>
  <si>
    <t>2074612650</t>
  </si>
  <si>
    <t>Potrubí z trubek měděných tvrdých spojovaných lisováním PN 16, T= +110°C Ø 35/1,5</t>
  </si>
  <si>
    <t>https://podminky.urs.cz/item/CS_URS_2025_02/733223305</t>
  </si>
  <si>
    <t>733223306</t>
  </si>
  <si>
    <t>Potrubí měděné tvrdé spojované lisováním D 42x1,5 mm</t>
  </si>
  <si>
    <t>-394847918</t>
  </si>
  <si>
    <t>Potrubí z trubek měděných tvrdých spojovaných lisováním PN 16, T= +110°C Ø 42/1,5</t>
  </si>
  <si>
    <t>https://podminky.urs.cz/item/CS_URS_2025_02/733223306</t>
  </si>
  <si>
    <t>733223307</t>
  </si>
  <si>
    <t>Potrubí měděné tvrdé spojované lisováním D 54x2 mm</t>
  </si>
  <si>
    <t>1383497491</t>
  </si>
  <si>
    <t>Potrubí z trubek měděných tvrdých spojovaných lisováním PN 16, T= +110°C Ø 54/2</t>
  </si>
  <si>
    <t>https://podminky.urs.cz/item/CS_URS_2025_02/733223307</t>
  </si>
  <si>
    <t>733291101</t>
  </si>
  <si>
    <t>Zkouška těsnosti potrubí měděné D do 35x1,5</t>
  </si>
  <si>
    <t>-1147206009</t>
  </si>
  <si>
    <t>Zkoušky těsnosti potrubí z trubek měděných Ø do 35/1,5</t>
  </si>
  <si>
    <t>https://podminky.urs.cz/item/CS_URS_2025_02/733291101</t>
  </si>
  <si>
    <t>733291102</t>
  </si>
  <si>
    <t>Zkouška těsnosti potrubí měděné D přes 35x1,5 do 64x2</t>
  </si>
  <si>
    <t>2064616398</t>
  </si>
  <si>
    <t>Zkoušky těsnosti potrubí z trubek měděných Ø přes 35/1,5 do 64/2,0</t>
  </si>
  <si>
    <t>https://podminky.urs.cz/item/CS_URS_2025_02/733291102</t>
  </si>
  <si>
    <t>998733311</t>
  </si>
  <si>
    <t>Přesun hmot procentní pro rozvody potrubí ruční v objektech v do 6 m</t>
  </si>
  <si>
    <t>-1290436003</t>
  </si>
  <si>
    <t>Přesun hmot pro rozvody potrubí stanovený procentní sazbou z ceny vodorovná dopravní vzdálenost do 50 m ruční (bez užití mechanizace) v objektech výšky do 6 m</t>
  </si>
  <si>
    <t>https://podminky.urs.cz/item/CS_URS_2025_02/998733311</t>
  </si>
  <si>
    <t>734</t>
  </si>
  <si>
    <t>Ústřední vytápění - armatury</t>
  </si>
  <si>
    <t>734-1.5</t>
  </si>
  <si>
    <t>Rozdělovací ventil DN 32 kvs 16</t>
  </si>
  <si>
    <t>-383470542</t>
  </si>
  <si>
    <t>734-1.9</t>
  </si>
  <si>
    <t>Magnetický filtr 3/4</t>
  </si>
  <si>
    <t>1057313879</t>
  </si>
  <si>
    <t>734191412</t>
  </si>
  <si>
    <t>Ventil přírubový regulační přímý PN 16 do 300°C DN 25</t>
  </si>
  <si>
    <t>529196512</t>
  </si>
  <si>
    <t>Ostatní přírubové armatury ventily regulační přímé PN 16 do 300°C (V 41 111 616) DN 25</t>
  </si>
  <si>
    <t>https://podminky.urs.cz/item/CS_URS_2025_02/734191412</t>
  </si>
  <si>
    <t>5 "1.10</t>
  </si>
  <si>
    <t>734-1.12</t>
  </si>
  <si>
    <t>Kombinovaná armatura pro přímé doplňování</t>
  </si>
  <si>
    <t>-200262671</t>
  </si>
  <si>
    <t>1 "1.12</t>
  </si>
  <si>
    <t>734200821</t>
  </si>
  <si>
    <t>Demontáž armatury závitové se dvěma závity přes G 1/2 do G 1/2</t>
  </si>
  <si>
    <t>-168703041</t>
  </si>
  <si>
    <t>Demontáž armatur závitových se dvěma závity do G 1/2</t>
  </si>
  <si>
    <t>https://podminky.urs.cz/item/CS_URS_2025_02/734200821</t>
  </si>
  <si>
    <t>734200822</t>
  </si>
  <si>
    <t>Demontáž armatury závitové se dvěma závity přes G 1/2 do G 1</t>
  </si>
  <si>
    <t>-1998981975</t>
  </si>
  <si>
    <t>Demontáž armatur závitových se dvěma závity přes 1/2 do G 1</t>
  </si>
  <si>
    <t>https://podminky.urs.cz/item/CS_URS_2025_02/734200822</t>
  </si>
  <si>
    <t>734200823</t>
  </si>
  <si>
    <t>Demontáž armatury závitové se dvěma závity přes G 1 přes G 1 do G 6/4</t>
  </si>
  <si>
    <t>-191579449</t>
  </si>
  <si>
    <t>Demontáž armatur závitových se dvěma závity přes 1 do G 6/4</t>
  </si>
  <si>
    <t>https://podminky.urs.cz/item/CS_URS_2025_02/734200823</t>
  </si>
  <si>
    <t>734200824</t>
  </si>
  <si>
    <t>Demontáž armatury závitové se dvěma závity přes G 6/4 do G 2</t>
  </si>
  <si>
    <t>386135715</t>
  </si>
  <si>
    <t>Demontáž armatur závitových se dvěma závity přes 6/4 do G 2</t>
  </si>
  <si>
    <t>https://podminky.urs.cz/item/CS_URS_2025_02/734200824</t>
  </si>
  <si>
    <t>734200833</t>
  </si>
  <si>
    <t>Demontáž armatury závitové se třemi závity přes G 1 přes G 1 do G 6/4</t>
  </si>
  <si>
    <t>-1181368630</t>
  </si>
  <si>
    <t>Demontáž armatur závitových se třemi závity přes 1 do G 6/4</t>
  </si>
  <si>
    <t>https://podminky.urs.cz/item/CS_URS_2025_02/734200833</t>
  </si>
  <si>
    <t>734220124</t>
  </si>
  <si>
    <t>Ventil závitový regulační přímý G 1 PN 25 do 120°C vyvažovací s vypouštěním</t>
  </si>
  <si>
    <t>-320946144</t>
  </si>
  <si>
    <t>Ventily regulační závitové vyvažovací přímé s vypouštěním PN 25 do 120°C G 1</t>
  </si>
  <si>
    <t>https://podminky.urs.cz/item/CS_URS_2025_02/734220124</t>
  </si>
  <si>
    <t>734242414</t>
  </si>
  <si>
    <t>Ventil závitový zpětný přímý G 1 PN 16 do 110°C</t>
  </si>
  <si>
    <t>-26573212</t>
  </si>
  <si>
    <t>Ventily zpětné závitové PN 16 do 110°C přímé G 1</t>
  </si>
  <si>
    <t>https://podminky.urs.cz/item/CS_URS_2025_02/734242414</t>
  </si>
  <si>
    <t>734242415</t>
  </si>
  <si>
    <t>Ventil závitový zpětný přímý G 5/4 PN 16 do 110°C</t>
  </si>
  <si>
    <t>715548252</t>
  </si>
  <si>
    <t>Ventily zpětné závitové PN 16 do 110°C přímé G 5/4</t>
  </si>
  <si>
    <t>https://podminky.urs.cz/item/CS_URS_2025_02/734242415</t>
  </si>
  <si>
    <t>734242416</t>
  </si>
  <si>
    <t>Ventil závitový zpětný přímý G 6/4 PN 16 do 110°C</t>
  </si>
  <si>
    <t>-1899726420</t>
  </si>
  <si>
    <t>Ventily zpětné závitové PN 16 do 110°C přímé G 6/4</t>
  </si>
  <si>
    <t>https://podminky.urs.cz/item/CS_URS_2025_02/734242416</t>
  </si>
  <si>
    <t>734251213</t>
  </si>
  <si>
    <t>Ventil závitový pojistný rohový G 1 provozní tlak od 2,5 do 6 barů</t>
  </si>
  <si>
    <t>791320060</t>
  </si>
  <si>
    <t>Ventily pojistné závitové a čepové rohové provozní tlak od 2,5 do 6 bar G 1</t>
  </si>
  <si>
    <t>https://podminky.urs.cz/item/CS_URS_2025_02/734251213</t>
  </si>
  <si>
    <t>734251214</t>
  </si>
  <si>
    <t>Ventil závitový pojistný rohový G 5/4 provozní tlak od 2,5 do 6 barů</t>
  </si>
  <si>
    <t>302237143</t>
  </si>
  <si>
    <t>Ventily pojistné závitové a čepové rohové provozní tlak od 2,5 do 6 bar G 5/4</t>
  </si>
  <si>
    <t>https://podminky.urs.cz/item/CS_URS_2025_02/734251214</t>
  </si>
  <si>
    <t>734291122</t>
  </si>
  <si>
    <t>Kohout plnící a vypouštěcí G 3/8 PN 10 do 90°C závitový</t>
  </si>
  <si>
    <t>-1958414430</t>
  </si>
  <si>
    <t>Ostatní armatury kohouty plnicí a vypouštěcí PN 10 do 90°C G 3/8</t>
  </si>
  <si>
    <t>https://podminky.urs.cz/item/CS_URS_2025_02/734291122</t>
  </si>
  <si>
    <t>734291264</t>
  </si>
  <si>
    <t>Filtr závitový pro topné a chladicí systémy přímý G 1 PN 30 do 110°C s vnitřními závity</t>
  </si>
  <si>
    <t>-82536925</t>
  </si>
  <si>
    <t>Ostatní armatury filtry závitové pro topné a chladicí systémy PN 30 do 110°C přímé s vnitřními závity G 1</t>
  </si>
  <si>
    <t>https://podminky.urs.cz/item/CS_URS_2025_02/734291264</t>
  </si>
  <si>
    <t>734291266</t>
  </si>
  <si>
    <t>Filtr závitový pro topné a chladicí systémy přímý G 1 1/2 PN 30 do 110°C s vnitřními závity</t>
  </si>
  <si>
    <t>73683565</t>
  </si>
  <si>
    <t>Ostatní armatury filtry závitové pro topné a chladicí systémy PN 30 do 110°C přímé s vnitřními závity G 1 1/2</t>
  </si>
  <si>
    <t>https://podminky.urs.cz/item/CS_URS_2025_02/734291266</t>
  </si>
  <si>
    <t>734292713</t>
  </si>
  <si>
    <t>Kohout kulový přímý G 1/2 PN 42 do 185°C vnitřní závit</t>
  </si>
  <si>
    <t>-1975347393</t>
  </si>
  <si>
    <t>Ostatní armatury kulové kohouty PN 42 do 185°C přímé vnitřní závit G 1/2</t>
  </si>
  <si>
    <t>https://podminky.urs.cz/item/CS_URS_2025_02/734292713</t>
  </si>
  <si>
    <t>734292714</t>
  </si>
  <si>
    <t>Kohout kulový přímý G 3/4 PN 42 do 185°C vnitřní závit</t>
  </si>
  <si>
    <t>-603916125</t>
  </si>
  <si>
    <t>Ostatní armatury kulové kohouty PN 42 do 185°C přímé vnitřní závit G 3/4</t>
  </si>
  <si>
    <t>https://podminky.urs.cz/item/CS_URS_2025_02/734292714</t>
  </si>
  <si>
    <t>734292715</t>
  </si>
  <si>
    <t>Kohout kulový přímý G 1 PN 42 do 185°C vnitřní závit</t>
  </si>
  <si>
    <t>2062343112</t>
  </si>
  <si>
    <t>Ostatní armatury kulové kohouty PN 42 do 185°C přímé vnitřní závit G 1</t>
  </si>
  <si>
    <t>https://podminky.urs.cz/item/CS_URS_2025_02/734292715</t>
  </si>
  <si>
    <t>734292716</t>
  </si>
  <si>
    <t>Kohout kulový přímý G 1 1/4 PN 42 do 185°C vnitřní závit</t>
  </si>
  <si>
    <t>-563091403</t>
  </si>
  <si>
    <t>Ostatní armatury kulové kohouty PN 42 do 185°C přímé vnitřní závit G 1 1/4</t>
  </si>
  <si>
    <t>https://podminky.urs.cz/item/CS_URS_2025_02/734292716</t>
  </si>
  <si>
    <t>734292717</t>
  </si>
  <si>
    <t>Kohout kulový přímý G 1 1/2 PN 42 do 185°C vnitřní závit</t>
  </si>
  <si>
    <t>771655065</t>
  </si>
  <si>
    <t>Ostatní armatury kulové kohouty PN 42 do 185°C přímé vnitřní závit G 1 1/2</t>
  </si>
  <si>
    <t>https://podminky.urs.cz/item/CS_URS_2025_02/734292717</t>
  </si>
  <si>
    <t>734292718</t>
  </si>
  <si>
    <t>Kohout kulový přímý G 2 PN 42 do 185°C vnitřní závit</t>
  </si>
  <si>
    <t>-738506301</t>
  </si>
  <si>
    <t>Ostatní armatury kulové kohouty PN 42 do 185°C přímé vnitřní závit G 2</t>
  </si>
  <si>
    <t>https://podminky.urs.cz/item/CS_URS_2025_02/734292718</t>
  </si>
  <si>
    <t>734411103</t>
  </si>
  <si>
    <t>Teploměr technický s pevným stonkem a jímkou zadní připojení průměr 63 mm délky 100 mm</t>
  </si>
  <si>
    <t>336597373</t>
  </si>
  <si>
    <t>Teploměry technické s pevným stonkem a jímkou zadní připojení (axiální) průměr 63 mm délka stonku 100 mm</t>
  </si>
  <si>
    <t>https://podminky.urs.cz/item/CS_URS_2025_02/734411103</t>
  </si>
  <si>
    <t>734421102</t>
  </si>
  <si>
    <t>Tlakoměr s pevným stonkem a zpětnou klapkou tlak 0-16 bar průměr 63 mm spodní připojení</t>
  </si>
  <si>
    <t>-167803526</t>
  </si>
  <si>
    <t>Tlakoměry s pevným stonkem a zpětnou klapkou spodní připojení (radiální) tlaku 0-16 bar průměru 63 mm</t>
  </si>
  <si>
    <t>https://podminky.urs.cz/item/CS_URS_2025_02/734421102</t>
  </si>
  <si>
    <t>734-1.16</t>
  </si>
  <si>
    <t>Termostatický směšovací ventil TV - stávající</t>
  </si>
  <si>
    <t>2066097715</t>
  </si>
  <si>
    <t>998734311</t>
  </si>
  <si>
    <t>Přesun hmot procentní pro armatury ruční v objektech v do 6 m</t>
  </si>
  <si>
    <t>-376413432</t>
  </si>
  <si>
    <t>Přesun hmot pro armatury stanovený procentní sazbou (%) z ceny vodorovná dopravní vzdálenost do 50 m ruční (bez užití mechanizace) v objektech výšky do 6 m</t>
  </si>
  <si>
    <t>https://podminky.urs.cz/item/CS_URS_2025_02/998734311</t>
  </si>
  <si>
    <t>999-TZ</t>
  </si>
  <si>
    <t>Topná zkouška</t>
  </si>
  <si>
    <t>1523176892</t>
  </si>
  <si>
    <t>999-TČ</t>
  </si>
  <si>
    <t>Zprovoznění a vyregulování TČ</t>
  </si>
  <si>
    <t>-1952830078</t>
  </si>
  <si>
    <t>999960001</t>
  </si>
  <si>
    <t>Zkušební provoz</t>
  </si>
  <si>
    <t>-918588924</t>
  </si>
  <si>
    <t>20 - Výměna otopných těles</t>
  </si>
  <si>
    <t xml:space="preserve">    735 - Ústřední vytápění - otopná tělesa</t>
  </si>
  <si>
    <t>997013214</t>
  </si>
  <si>
    <t>Vnitrostaveništní doprava suti a vybouraných hmot pro budovy v přes 12 do 15 m ručně</t>
  </si>
  <si>
    <t>1037947365</t>
  </si>
  <si>
    <t>Vnitrostaveništní doprava suti a vybouraných hmot vodorovně do 50 m s naložením ručně pro budovy a haly výšky přes 12 do 15 m</t>
  </si>
  <si>
    <t>https://podminky.urs.cz/item/CS_URS_2025_02/997013214</t>
  </si>
  <si>
    <t>623149170</t>
  </si>
  <si>
    <t>1088331800</t>
  </si>
  <si>
    <t>1,345*9 "Přepočtené koeficientem množství</t>
  </si>
  <si>
    <t>1337030279</t>
  </si>
  <si>
    <t>42*2</t>
  </si>
  <si>
    <t>734221545</t>
  </si>
  <si>
    <t>Ventil závitový termostatický přímý jednoregulační G 1/2 PN 16 do 110°C bez hlavice ovládání</t>
  </si>
  <si>
    <t>-1390552441</t>
  </si>
  <si>
    <t>Ventily regulační závitové termostatické bez hlavice ovládání PN 16 do 110°C přímé jednoregulační G 1/2</t>
  </si>
  <si>
    <t>https://podminky.urs.cz/item/CS_URS_2025_02/734221545</t>
  </si>
  <si>
    <t>42 "nová tělesa</t>
  </si>
  <si>
    <t>33 "stávající tělesa</t>
  </si>
  <si>
    <t>734221682</t>
  </si>
  <si>
    <t>Termostatická hlavice kapalinová PN 10 do 110°C otopných těles VK</t>
  </si>
  <si>
    <t>-1929191849</t>
  </si>
  <si>
    <t>Ventily regulační závitové hlavice termostatické pro ovládání ventilů PN 10 do 110°C kapalinové otopných těles VK</t>
  </si>
  <si>
    <t>https://podminky.urs.cz/item/CS_URS_2025_02/734221682</t>
  </si>
  <si>
    <t>734261712</t>
  </si>
  <si>
    <t>Šroubení regulační radiátorové přímé G 1/2 bez vypouštění</t>
  </si>
  <si>
    <t>-1617115651</t>
  </si>
  <si>
    <t>Šroubení regulační radiátorové přímé bez vypouštění G 1/2</t>
  </si>
  <si>
    <t>https://podminky.urs.cz/item/CS_URS_2025_02/734261712</t>
  </si>
  <si>
    <t>998734313</t>
  </si>
  <si>
    <t>Přesun hmot procentní pro armatury ruční v objektech v přes 12 do 24 m</t>
  </si>
  <si>
    <t>1062401797</t>
  </si>
  <si>
    <t>Přesun hmot pro armatury stanovený procentní sazbou (%) z ceny vodorovná dopravní vzdálenost do 50 m ruční (bez užití mechanizace) v objektech výšky přes 12 do 24 m</t>
  </si>
  <si>
    <t>https://podminky.urs.cz/item/CS_URS_2025_02/998734313</t>
  </si>
  <si>
    <t>735</t>
  </si>
  <si>
    <t>Ústřední vytápění - otopná tělesa</t>
  </si>
  <si>
    <t>735151553</t>
  </si>
  <si>
    <t>Otopné těleso panelové dvoudeskové 2 přídavné přestupní plochy výška/délka 500/600 mm výkon 871 W</t>
  </si>
  <si>
    <t>-29080241</t>
  </si>
  <si>
    <t>Otopná tělesa panelová dvoudesková PN 1,0 MPa, T do 110°C se dvěma přídavnými přestupními plochami výšky tělesa 500 mm stavební délky / výkonu 600 mm / 871 W</t>
  </si>
  <si>
    <t>https://podminky.urs.cz/item/CS_URS_2025_02/735151553</t>
  </si>
  <si>
    <t>735151555</t>
  </si>
  <si>
    <t>Otopné těleso panelové dvoudeskové 2 přídavné přestupní plochy výška/délka 500/800 mm výkon 1162 W</t>
  </si>
  <si>
    <t>-232196211</t>
  </si>
  <si>
    <t>Otopná tělesa panelová dvoudesková PN 1,0 MPa, T do 110°C se dvěma přídavnými přestupními plochami výšky tělesa 500 mm stavební délky / výkonu 800 mm / 1162 W</t>
  </si>
  <si>
    <t>https://podminky.urs.cz/item/CS_URS_2025_02/735151555</t>
  </si>
  <si>
    <t>735151557</t>
  </si>
  <si>
    <t>Otopné těleso panelové dvoudeskové 2 přídavné přestupní plochy výška/délka 500/1000 mm výkon 1452 W</t>
  </si>
  <si>
    <t>-1637100389</t>
  </si>
  <si>
    <t>Otopná tělesa panelová dvoudesková PN 1,0 MPa, T do 110°C se dvěma přídavnými přestupními plochami výšky tělesa 500 mm stavební délky / výkonu 1000 mm / 1452 W</t>
  </si>
  <si>
    <t>https://podminky.urs.cz/item/CS_URS_2025_02/735151557</t>
  </si>
  <si>
    <t>735151559</t>
  </si>
  <si>
    <t>Otopné těleso panelové dvoudeskové 2 přídavné přestupní plochy výška/délka 500/1200 mm výkon 1742 W</t>
  </si>
  <si>
    <t>-271992783</t>
  </si>
  <si>
    <t>Otopná tělesa panelová dvoudesková PN 1,0 MPa, T do 110°C se dvěma přídavnými přestupními plochami výšky tělesa 500 mm stavební délky / výkonu 1200 mm / 1742 W</t>
  </si>
  <si>
    <t>https://podminky.urs.cz/item/CS_URS_2025_02/735151559</t>
  </si>
  <si>
    <t>735151560</t>
  </si>
  <si>
    <t>Otopné těleso panelové dvoudeskové 2 přídavné přestupní plochy výška/délka 500/1400 mm výkon 2033 W</t>
  </si>
  <si>
    <t>-510132962</t>
  </si>
  <si>
    <t>Otopná tělesa panelová dvoudesková PN 1,0 MPa, T do 110°C se dvěma přídavnými přestupními plochami výšky tělesa 500 mm stavební délky / výkonu 1400 mm / 2033 W</t>
  </si>
  <si>
    <t>https://podminky.urs.cz/item/CS_URS_2025_02/735151560</t>
  </si>
  <si>
    <t>735151562</t>
  </si>
  <si>
    <t>Otopné těleso panelové dvoudeskové 2 přídavné přestupní plochy výška/délka 500/1800 mm výkon 2614 W</t>
  </si>
  <si>
    <t>-387206788</t>
  </si>
  <si>
    <t>Otopná tělesa panelová dvoudesková PN 1,0 MPa, T do 110°C se dvěma přídavnými přestupními plochami výšky tělesa 500 mm stavební délky / výkonu 1800 mm / 2614 W</t>
  </si>
  <si>
    <t>https://podminky.urs.cz/item/CS_URS_2025_02/735151562</t>
  </si>
  <si>
    <t>735151593</t>
  </si>
  <si>
    <t>Otopné těleso panelové dvoudeskové 2 přídavné přestupní plochy výška/délka 900/600 mm výkon 1388 W</t>
  </si>
  <si>
    <t>1792582118</t>
  </si>
  <si>
    <t>Otopná tělesa panelová dvoudesková PN 1,0 MPa, T do 110°C se dvěma přídavnými přestupními plochami výšky tělesa 900 mm stavební délky / výkonu 600 mm / 1388 W</t>
  </si>
  <si>
    <t>https://podminky.urs.cz/item/CS_URS_2025_02/735151593</t>
  </si>
  <si>
    <t>735151653</t>
  </si>
  <si>
    <t>Otopné těleso panelové třídeskové 3 přídavné přestupní plochy výška/délka 500/600 mm</t>
  </si>
  <si>
    <t>189194250</t>
  </si>
  <si>
    <t>735151654</t>
  </si>
  <si>
    <t>Otopné těleso panelové třídeskové 3 přídavné přestupní plochy výška/délka 500/700 mm</t>
  </si>
  <si>
    <t>1967245290</t>
  </si>
  <si>
    <t>735151655</t>
  </si>
  <si>
    <t>Otopné těleso panelové třídeskové 3 přídavné přestupní plochy výška/délka 500/800 mm výkon 1663 W</t>
  </si>
  <si>
    <t>-2114924721</t>
  </si>
  <si>
    <t>Otopná tělesa panelová třídesková PN 1,0 MPa, T do 110°C se třemi přídavnými přestupními plochami výšky tělesa 500 mm stavební délky / výkonu 800 mm / 1663 W</t>
  </si>
  <si>
    <t>https://podminky.urs.cz/item/CS_URS_2025_02/735151655</t>
  </si>
  <si>
    <t>735151656</t>
  </si>
  <si>
    <t>Otopné těleso panelové třídeskové 3 přídavné přestupní plochy výška/délka 500/900 mm výkon 1871 W</t>
  </si>
  <si>
    <t>-671967278</t>
  </si>
  <si>
    <t>Otopná tělesa panelová třídesková PN 1,0 MPa, T do 110°C se třemi přídavnými přestupními plochami výšky tělesa 500 mm stavební délky / výkonu 900 mm / 1871 W</t>
  </si>
  <si>
    <t>https://podminky.urs.cz/item/CS_URS_2025_02/735151656</t>
  </si>
  <si>
    <t>735151657</t>
  </si>
  <si>
    <t>Otopné těleso panelové třídeskové 3 přídavné přestupní plochy výška/délka 500/1000 mm výkon 2079 W</t>
  </si>
  <si>
    <t>-617119908</t>
  </si>
  <si>
    <t>Otopná tělesa panelová třídesková PN 1,0 MPa, T do 110°C se třemi přídavnými přestupními plochami výšky tělesa 500 mm stavební délky / výkonu 1000 mm / 2079 W</t>
  </si>
  <si>
    <t>https://podminky.urs.cz/item/CS_URS_2025_02/735151657</t>
  </si>
  <si>
    <t>735151659</t>
  </si>
  <si>
    <t>Otopné těleso panelové třídeskové 3 přídavné přestupní plochy výška/délka 500/1200 mm výkon 2495 W</t>
  </si>
  <si>
    <t>-93053139</t>
  </si>
  <si>
    <t>Otopná tělesa panelová třídesková PN 1,0 MPa, T do 110°C se třemi přídavnými přestupními plochami výšky tělesa 500 mm stavební délky / výkonu 1200 mm / 2495 W</t>
  </si>
  <si>
    <t>https://podminky.urs.cz/item/CS_URS_2025_02/735151659</t>
  </si>
  <si>
    <t>735151660</t>
  </si>
  <si>
    <t>Otopné těleso panelové třídeskové 3 přídavné přestupní plochy výška/délka 500/1400 mm výkon 2911 W</t>
  </si>
  <si>
    <t>1826127800</t>
  </si>
  <si>
    <t>Otopná tělesa panelová třídesková PN 1,0 MPa, T do 110°C se třemi přídavnými přestupními plochami výšky tělesa 500 mm stavební délky / výkonu 1400 mm / 2911 W</t>
  </si>
  <si>
    <t>https://podminky.urs.cz/item/CS_URS_2025_02/735151660</t>
  </si>
  <si>
    <t>735151692</t>
  </si>
  <si>
    <t>Otopné těleso panelové třídeskové 3 přídavné přestupní plochy výška/délka 900/500 mm výkon 1664 W</t>
  </si>
  <si>
    <t>-1418762361</t>
  </si>
  <si>
    <t>Otopná tělesa panelová třídesková PN 1,0 MPa, T do 110°C se třemi přídavnými přestupními plochami výšky tělesa 900 mm stavební délky / výkonu 500 mm / 1664 W</t>
  </si>
  <si>
    <t>https://podminky.urs.cz/item/CS_URS_2025_02/735151692</t>
  </si>
  <si>
    <t>735151693</t>
  </si>
  <si>
    <t>Otopné těleso panelové třídeskové 3 přídavné přestupní plochy výška/délka 900/600 mm výkon 1997 W</t>
  </si>
  <si>
    <t>-456735650</t>
  </si>
  <si>
    <t>Otopná tělesa panelová třídesková PN 1,0 MPa, T do 110°C se třemi přídavnými přestupními plochami výšky tělesa 900 mm stavební délky / výkonu 600 mm / 1997 W</t>
  </si>
  <si>
    <t>https://podminky.urs.cz/item/CS_URS_2025_02/735151693</t>
  </si>
  <si>
    <t>735151821</t>
  </si>
  <si>
    <t>Demontáž otopného tělesa panelového dvouřadého dl do 1500 mm</t>
  </si>
  <si>
    <t>-850089897</t>
  </si>
  <si>
    <t>Demontáž otopných těles panelových dvouřadých stavební délky do 1500 mm</t>
  </si>
  <si>
    <t>https://podminky.urs.cz/item/CS_URS_2025_02/735151821</t>
  </si>
  <si>
    <t>735151822</t>
  </si>
  <si>
    <t>Demontáž otopného tělesa panelového dvouřadého dl přes 1500 do 2820 mm</t>
  </si>
  <si>
    <t>278692587</t>
  </si>
  <si>
    <t>Demontáž otopných těles panelových dvouřadých stavební délky přes 1500 do 2820 mm</t>
  </si>
  <si>
    <t>https://podminky.urs.cz/item/CS_URS_2025_02/735151822</t>
  </si>
  <si>
    <t>735151831</t>
  </si>
  <si>
    <t>Demontáž otopného tělesa panelového třířadého dl do 1500 mm</t>
  </si>
  <si>
    <t>1495206797</t>
  </si>
  <si>
    <t>Demontáž otopných těles panelových třířadých stavební délky do 1500 mm</t>
  </si>
  <si>
    <t>https://podminky.urs.cz/item/CS_URS_2025_02/735151831</t>
  </si>
  <si>
    <t>998735313</t>
  </si>
  <si>
    <t>Přesun hmot procentní pro otopná tělesa ruční v objektech v přes 12 do 24 m</t>
  </si>
  <si>
    <t>-292752820</t>
  </si>
  <si>
    <t>Přesun hmot pro otopná tělesa stanovený procentní sazbou (%) z ceny vodorovná dopravní vzdálenost do 50 m ruční (bez užití mechanizace) v objektech výšky přes 12 do 24 m</t>
  </si>
  <si>
    <t>https://podminky.urs.cz/item/CS_URS_2025_02/998735313</t>
  </si>
  <si>
    <t>-1476598088</t>
  </si>
  <si>
    <t>42*2 "demontovaná otopná tělesa</t>
  </si>
  <si>
    <t>33*2 "stávající tělesa</t>
  </si>
  <si>
    <t>999-UT</t>
  </si>
  <si>
    <t>Vypustění systému</t>
  </si>
  <si>
    <t>-1835050459</t>
  </si>
  <si>
    <t>999-UT-1</t>
  </si>
  <si>
    <t>Napuštění systému a odvzdušnění</t>
  </si>
  <si>
    <t>556253407</t>
  </si>
  <si>
    <t>999-UT-2</t>
  </si>
  <si>
    <t>Zregulování otopného systému</t>
  </si>
  <si>
    <t>137038707</t>
  </si>
  <si>
    <t>D.1.4.02 - Silnoproudá el...</t>
  </si>
  <si>
    <t>RHDSS</t>
  </si>
  <si>
    <t>Rozvaděč HDSS dle projektové dokumentace</t>
  </si>
  <si>
    <t>-1984107908</t>
  </si>
  <si>
    <t>RR-KOT</t>
  </si>
  <si>
    <t>Rozvaděč R-KOT dle projektové dokumentace</t>
  </si>
  <si>
    <t>1258519187</t>
  </si>
  <si>
    <t>RRMS</t>
  </si>
  <si>
    <t>Doplnění rozvaděče RMS dle projektové dokumentace</t>
  </si>
  <si>
    <t>-1669820109</t>
  </si>
  <si>
    <t>RS</t>
  </si>
  <si>
    <t>Doplnění rozvaděče RS dle projektové dokumentace</t>
  </si>
  <si>
    <t>-1037521818</t>
  </si>
  <si>
    <t>RS1,S2</t>
  </si>
  <si>
    <t>Doplnění rozvaděče RS1 a RS2 dle projektové dokumentace</t>
  </si>
  <si>
    <t>-652919957</t>
  </si>
  <si>
    <t>RS3</t>
  </si>
  <si>
    <t>Doplnění rozvaděče RS3 dle projektové dokumentace</t>
  </si>
  <si>
    <t>-1948509811</t>
  </si>
  <si>
    <t>RE</t>
  </si>
  <si>
    <t>Úprava rozvaděče RE dle projektové dokumentace</t>
  </si>
  <si>
    <t>-402429661</t>
  </si>
  <si>
    <t>741110001</t>
  </si>
  <si>
    <t>Montáž trubka plastová tuhá D přes 16 do 23 mm uložená pevně</t>
  </si>
  <si>
    <t>2067330932</t>
  </si>
  <si>
    <t>Montáž trubek elektroinstalačních s nasunutím nebo našroubováním do krabic plastových tuhých, uložených pevně, vnější Ø přes 16 do 23 mm</t>
  </si>
  <si>
    <t>https://podminky.urs.cz/item/CS_URS_2025_02/741110001</t>
  </si>
  <si>
    <t>34571092</t>
  </si>
  <si>
    <t>trubka elektroinstalační tuhá z PVC D 17,4/20 mm, délka 3m</t>
  </si>
  <si>
    <t>1647338286</t>
  </si>
  <si>
    <t>741110041</t>
  </si>
  <si>
    <t>Montáž trubka plastová ohebná D přes 11 do 23 mm uložená pevně</t>
  </si>
  <si>
    <t>-1641856559</t>
  </si>
  <si>
    <t>Montáž trubek elektroinstalačních s nasunutím nebo našroubováním do krabic plastových ohebných, uložených pevně, vnější Ø přes 11 do 23 mm</t>
  </si>
  <si>
    <t>https://podminky.urs.cz/item/CS_URS_2025_02/741110041</t>
  </si>
  <si>
    <t>34571050</t>
  </si>
  <si>
    <t>trubka elektroinstalační ohebná EN 500 86-1141 (chránička) D 16/21,2mm</t>
  </si>
  <si>
    <t>-251054172</t>
  </si>
  <si>
    <t>1683928476</t>
  </si>
  <si>
    <t>34141027</t>
  </si>
  <si>
    <t>vodič propojovací flexibilní jádro Cu lanované izolace PVC 450/750V (H07V-K) 1x6mm2</t>
  </si>
  <si>
    <t>-1092394207</t>
  </si>
  <si>
    <t>1135865551</t>
  </si>
  <si>
    <t>-565641274</t>
  </si>
  <si>
    <t>-1203763582</t>
  </si>
  <si>
    <t>-88953387</t>
  </si>
  <si>
    <t>1909527255</t>
  </si>
  <si>
    <t>454662633</t>
  </si>
  <si>
    <t>741210003</t>
  </si>
  <si>
    <t>Montáž rozvodnice oceloplechová nebo plastová běžná do 100 kg</t>
  </si>
  <si>
    <t>582187655</t>
  </si>
  <si>
    <t>Montáž rozvodnic oceloplechových nebo plastových bez zapojení vodičů běžných, hmotnosti do 100 kg</t>
  </si>
  <si>
    <t>https://podminky.urs.cz/item/CS_URS_2025_02/741210003</t>
  </si>
  <si>
    <t>741110511</t>
  </si>
  <si>
    <t>Montáž lišta a kanálek vkládací šířky do 60 mm s víčkem</t>
  </si>
  <si>
    <t>-1996155148</t>
  </si>
  <si>
    <t>Montáž lišt a kanálků elektroinstalačních se spojkami, ohyby a rohy a s nasunutím do krabic vkládacích s víčkem, šířky do 60 mm</t>
  </si>
  <si>
    <t>https://podminky.urs.cz/item/CS_URS_2025_02/741110511</t>
  </si>
  <si>
    <t>34571016</t>
  </si>
  <si>
    <t>lišta elektroinstalační vkládací hranatá bezhalogenová 40x40mm</t>
  </si>
  <si>
    <t>-66791201</t>
  </si>
  <si>
    <t>741110512</t>
  </si>
  <si>
    <t>Montáž lišta a kanálek vkládací šířky přes 60 do 120 mm s víčkem</t>
  </si>
  <si>
    <t>7434403</t>
  </si>
  <si>
    <t>Montáž lišt a kanálků elektroinstalačních se spojkami, ohyby a rohy a s nasunutím do krabic vkládacích s víčkem, šířky do přes 60 do 120 mm</t>
  </si>
  <si>
    <t>https://podminky.urs.cz/item/CS_URS_2025_02/741110512</t>
  </si>
  <si>
    <t>34571017</t>
  </si>
  <si>
    <t>lišta elektroinstalační vkládací hranatá bezhalogenová 60x40mm</t>
  </si>
  <si>
    <t>-1851157502</t>
  </si>
  <si>
    <t>741110541</t>
  </si>
  <si>
    <t>Montáž lišta a kanálek - přepážka podélná oddělovací</t>
  </si>
  <si>
    <t>402322277</t>
  </si>
  <si>
    <t>Montáž lišt a kanálků elektroinstalačních se spojkami, ohyby a rohy a s nasunutím do krabic doplňkových prvků přepážky podélné oddělovací</t>
  </si>
  <si>
    <t>https://podminky.urs.cz/item/CS_URS_2025_02/741110541</t>
  </si>
  <si>
    <t>34575337</t>
  </si>
  <si>
    <t>přepážka žlabu kabelového ocelového děrovaného SZ protipožární P-90R výšky 60mm</t>
  </si>
  <si>
    <t>-2130789151</t>
  </si>
  <si>
    <t>741112001</t>
  </si>
  <si>
    <t>Montáž krabice zapuštěná plastová kruhová</t>
  </si>
  <si>
    <t>976676944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</si>
  <si>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</si>
  <si>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https://podminky.urs.cz/item/CS_URS_2025_02/741112001</t>
  </si>
  <si>
    <t>34571450</t>
  </si>
  <si>
    <t>krabice pod omítku PVC přístrojová kruhová D 70mm</t>
  </si>
  <si>
    <t>-53208606</t>
  </si>
  <si>
    <t>741120501</t>
  </si>
  <si>
    <t>Montáž kabelů flexibilních Cu lehkých a středních do 7 žil uložených volně (např. CGSG)</t>
  </si>
  <si>
    <t>-479499072</t>
  </si>
  <si>
    <t>Montáž kabelů flexibilních měděných bez ukončení uložených volně lehkých a středních (např. CGSG), počtu žil do 7</t>
  </si>
  <si>
    <t>https://podminky.urs.cz/item/CS_URS_2025_02/741120501</t>
  </si>
  <si>
    <t>34145000</t>
  </si>
  <si>
    <t>kabel instalační flexibilní jádro Cu lanované izolace PVC plášť PVC 300/300V (H03VV-F) 2x0,50mm2</t>
  </si>
  <si>
    <t>-1625423311</t>
  </si>
  <si>
    <t>-1642673721</t>
  </si>
  <si>
    <t>34145024</t>
  </si>
  <si>
    <t>kabel instalační flexibilní jádro Cu lanované izolace PVC plášť PVC 300/300V (H03VV-F) 3x0,75mm2</t>
  </si>
  <si>
    <t>1086038720</t>
  </si>
  <si>
    <t>741122015</t>
  </si>
  <si>
    <t>Montáž kabel Cu bez ukončení uložený pod omítku plný kulatý 3x1,5 mm2 (např. CYKY, CYKFY)</t>
  </si>
  <si>
    <t>978357082</t>
  </si>
  <si>
    <t>Montáž kabelů měděných bez ukončení uložených pod omítku plných kulatých (např. CYKY, CYKFY), počtu a průřezu žil 3x1,5 mm2</t>
  </si>
  <si>
    <t>https://podminky.urs.cz/item/CS_URS_2025_02/741122015</t>
  </si>
  <si>
    <t>34111123</t>
  </si>
  <si>
    <t>kabel silový oheň retardující bezhalogenový bez funkční schopnosti při požáru třída reakce na oheň B2cas1d1a1 jádro Cu 0,6/1kV (1-CXKH-R B2) 3x1,5mm2</t>
  </si>
  <si>
    <t>1910580397</t>
  </si>
  <si>
    <t>741122016</t>
  </si>
  <si>
    <t>Montáž kabel Cu bez ukončení uložený pod omítku plný kulatý 3x2,5 až 6 mm2 (např. CYKY, CYKFY)</t>
  </si>
  <si>
    <t>1961901050</t>
  </si>
  <si>
    <t>Montáž kabelů měděných bez ukončení uložených pod omítku plných kulatých (např. CYKY, CYKFY), počtu a průřezu žil 3x2,5 až 6 mm2</t>
  </si>
  <si>
    <t>https://podminky.urs.cz/item/CS_URS_2025_02/741122016</t>
  </si>
  <si>
    <t>34111124</t>
  </si>
  <si>
    <t>kabel silový oheň retardující bezhalogenový bez funkční schopnosti při požáru třída reakce na oheň B2cas1d1a1 jádro Cu 0,6/1kV (1-CXKH-R B2) 3x2,5mm2</t>
  </si>
  <si>
    <t>1586077485</t>
  </si>
  <si>
    <t>741122031</t>
  </si>
  <si>
    <t>Montáž kabel Cu bez ukončení uložený pod omítku plný kulatý 5x1,5 až 2,5 mm2 (např. CYKY, CYKFY)</t>
  </si>
  <si>
    <t>2115303459</t>
  </si>
  <si>
    <t>Montáž kabelů měděných bez ukončení uložených pod omítku plných kulatých (např. CYKY, CYKFY), počtu a průřezu žil 5x1,5 až 2,5 mm2</t>
  </si>
  <si>
    <t>https://podminky.urs.cz/item/CS_URS_2025_02/741122031</t>
  </si>
  <si>
    <t>34111163</t>
  </si>
  <si>
    <t>kabel silový oheň retardující bezhalogenový bez funkční schopnosti při požáru třída reakce na oheň B2cas1d1a1 jádro Cu 0,6/1kV (1-CXKH-R B2) 5x2,5mm2</t>
  </si>
  <si>
    <t>-35636445</t>
  </si>
  <si>
    <t>741122032</t>
  </si>
  <si>
    <t>Montáž kabel Cu bez ukončení uložený pod omítku plný kulatý 5x4 až 6 mm2 (např. CYKY, CYKFY)</t>
  </si>
  <si>
    <t>-2063283881</t>
  </si>
  <si>
    <t>Montáž kabelů měděných bez ukončení uložených pod omítku plných kulatých (např. CYKY, CYKFY), počtu a průřezu žil 5x4 až 6 mm2</t>
  </si>
  <si>
    <t>https://podminky.urs.cz/item/CS_URS_2025_02/741122032</t>
  </si>
  <si>
    <t>34111098</t>
  </si>
  <si>
    <t>kabel instalační jádro Cu plné izolace PVC plášť PVC 450/750V (CYKY) 5x4mm2</t>
  </si>
  <si>
    <t>975842581</t>
  </si>
  <si>
    <t>-781258660</t>
  </si>
  <si>
    <t>34111100</t>
  </si>
  <si>
    <t>kabel instalační jádro Cu plné izolace PVC plášť PVC 450/750V (CYKY) 5x6mm2</t>
  </si>
  <si>
    <t>1359336775</t>
  </si>
  <si>
    <t>741122121</t>
  </si>
  <si>
    <t>Montáž kabel Cu plný kulatý žíla 2x1,5 až 6 mm2 zatažený v trubkách (např. CYKY, CYKFY)</t>
  </si>
  <si>
    <t>275800086</t>
  </si>
  <si>
    <t>Montáž kabelů měděných bez ukončení uložených v trubkách zatažených plných kulatých nebo bezhalogenových (např. CYKY, CYKFY) počtu a průřezu žil 2x1,5 až 6 mm2</t>
  </si>
  <si>
    <t>https://podminky.urs.cz/item/CS_URS_2025_02/741122121</t>
  </si>
  <si>
    <t>34113148</t>
  </si>
  <si>
    <t>kabel ovládací průmyslový stíněný laminovanou Al fólií s příložným Cu drátem jádro Cu plné izolace PVC plášť PVC 250V (JYTY) 2x1,00mm2</t>
  </si>
  <si>
    <t>-1088843839</t>
  </si>
  <si>
    <t>741123218</t>
  </si>
  <si>
    <t>Montáž kabel Al plný nebo laněný kulatý žíla 3x185 až 240 mm2 uložený volně (např. AYKY)</t>
  </si>
  <si>
    <t>-558550728</t>
  </si>
  <si>
    <t>Montáž kabelů hliníkových bez ukončení uložených volně plných nebo laněných kulatých (např. AYKY) počtu a průřezu žil 3x185 až 240 mm2</t>
  </si>
  <si>
    <t>https://podminky.urs.cz/item/CS_URS_2025_02/741123218</t>
  </si>
  <si>
    <t>34113235</t>
  </si>
  <si>
    <t>kabel silový jádro Al izolace PVC plášť PVC 0,6/1kV (1-AYKY) 3x185+95mm2</t>
  </si>
  <si>
    <t>1576270610</t>
  </si>
  <si>
    <t>741310001</t>
  </si>
  <si>
    <t>Montáž spínač nástěnný 1-jednopólový prostředí normální se zapojením vodičů</t>
  </si>
  <si>
    <t>501958883</t>
  </si>
  <si>
    <t>Montáž spínačů jedno nebo dvoupólových nástěnných se zapojením vodičů, pro prostředí normální spínačů, řazení 1-jednopólových</t>
  </si>
  <si>
    <t>https://podminky.urs.cz/item/CS_URS_2025_02/741310001</t>
  </si>
  <si>
    <t>34539064</t>
  </si>
  <si>
    <t>spínač jednopólový, řazení 1, s krytem, bez rámečku, šroubové svorky</t>
  </si>
  <si>
    <t>-1488092</t>
  </si>
  <si>
    <t>34535025</t>
  </si>
  <si>
    <t>přístroj spínače zapuštěného jednopólového, s krytem, řazení 1, IP44, šroubové svorky</t>
  </si>
  <si>
    <t>-43131605</t>
  </si>
  <si>
    <t>34551734</t>
  </si>
  <si>
    <t>vidlice chráněná, IP40, šroubové svorky</t>
  </si>
  <si>
    <t>-103398878</t>
  </si>
  <si>
    <t>34539059</t>
  </si>
  <si>
    <t>rámeček jednonásobný</t>
  </si>
  <si>
    <t>-1773532858</t>
  </si>
  <si>
    <t>741310003</t>
  </si>
  <si>
    <t>Montáž spínač nástěnný 2-dvoupólový prostředí normální se zapojením vodičů</t>
  </si>
  <si>
    <t>1069605481</t>
  </si>
  <si>
    <t>Montáž spínačů jedno nebo dvoupólových nástěnných se zapojením vodičů, pro prostředí normální spínačů, řazení 2-dvoupólových</t>
  </si>
  <si>
    <t>https://podminky.urs.cz/item/CS_URS_2025_02/741310003</t>
  </si>
  <si>
    <t>1463353269</t>
  </si>
  <si>
    <t>34535011</t>
  </si>
  <si>
    <t>rámeček jednonásobný (s těsnicí manžetou), IP44</t>
  </si>
  <si>
    <t>1795426275</t>
  </si>
  <si>
    <t>34539067</t>
  </si>
  <si>
    <t>přepínač sériový, řazení 5, s krytem, bez rámečku, šroubové svorky</t>
  </si>
  <si>
    <t>-651786123</t>
  </si>
  <si>
    <t>34539072</t>
  </si>
  <si>
    <t>přepínač střídavý dvojitý, řazení 6+6(6+1), s krytem, bez rámečku, šroubové svorky</t>
  </si>
  <si>
    <t>1567650193</t>
  </si>
  <si>
    <t>34535039</t>
  </si>
  <si>
    <t>přepínač zápustný sériový, řazení 5, IP44, šroubové svorky</t>
  </si>
  <si>
    <t>CS ÚRS 2024 02</t>
  </si>
  <si>
    <t>1660600304</t>
  </si>
  <si>
    <t>741311004</t>
  </si>
  <si>
    <t>Montáž čidlo pohybu nástěnné se zapojením vodičů</t>
  </si>
  <si>
    <t>-1114015129</t>
  </si>
  <si>
    <t>Montáž spínačů speciálních se zapojením vodičů čidla pohybu nástěnného</t>
  </si>
  <si>
    <t>https://podminky.urs.cz/item/CS_URS_2025_02/741311004</t>
  </si>
  <si>
    <t>40461058</t>
  </si>
  <si>
    <t>čidlo pohybové a prezenční stropní 360°</t>
  </si>
  <si>
    <t>1176651826</t>
  </si>
  <si>
    <t>741372021</t>
  </si>
  <si>
    <t>Montáž svítidlo LED interiérové přisazené nástěnné hranaté nebo kruhové do 0,09 m2 se zapojením vodičů</t>
  </si>
  <si>
    <t>259035567</t>
  </si>
  <si>
    <t>Montáž svítidel s integrovaným zdrojem LED se zapojením vodičů interiérových přisazených nástěnných hranatých nebo kruhových, plochy do 0,09 m2</t>
  </si>
  <si>
    <t>https://podminky.urs.cz/item/CS_URS_2025_02/741372021</t>
  </si>
  <si>
    <t>34825006</t>
  </si>
  <si>
    <t>svítidlo interiérové přisazené obdélníkové/čtvercové přes 0,09 do 0,36m2 1900-4000lm</t>
  </si>
  <si>
    <t>1540231425</t>
  </si>
  <si>
    <t>741372026</t>
  </si>
  <si>
    <t>Montáž svítidlo LED interiérové přisazené nástěnné hranaté nebo kruhové do 0,09 m2 s pohybovým čidlem se zapojením vodičů</t>
  </si>
  <si>
    <t>1533100498</t>
  </si>
  <si>
    <t>Montáž svítidel s integrovaným zdrojem LED se zapojením vodičů interiérových přisazených nástěnných hranatých nebo kruhových s pohybovým čidlem, plochy do 0,09 m2</t>
  </si>
  <si>
    <t>https://podminky.urs.cz/item/CS_URS_2025_02/741372026</t>
  </si>
  <si>
    <t>741372061</t>
  </si>
  <si>
    <t>Montáž svítidlo LED interiérové přisazené stropní hranaté nebo kruhové do 0,09 m2 se zapojením vodičů</t>
  </si>
  <si>
    <t>833665304</t>
  </si>
  <si>
    <t>Montáž svítidel s integrovaným zdrojem LED se zapojením vodičů interiérových přisazených stropních hranatých nebo kruhových plochy do 0,09 m2</t>
  </si>
  <si>
    <t>https://podminky.urs.cz/item/CS_URS_2025_02/741372061</t>
  </si>
  <si>
    <t>34835012</t>
  </si>
  <si>
    <t>svítidlo LED nouzové přisazené baterie 3h</t>
  </si>
  <si>
    <t>812998329</t>
  </si>
  <si>
    <t>741372062</t>
  </si>
  <si>
    <t>Montáž svítidlo LED interiérové přisazené stropní hranaté nebo kruhové přes 0,09 do 0,36 m2 se zapojením vodičů</t>
  </si>
  <si>
    <t>-231646387</t>
  </si>
  <si>
    <t>Montáž svítidel s integrovaným zdrojem LED se zapojením vodičů interiérových přisazených stropních hranatých nebo kruhových plochy přes 0,09 do 0,36 m2</t>
  </si>
  <si>
    <t>https://podminky.urs.cz/item/CS_URS_2025_02/741372062</t>
  </si>
  <si>
    <t>1339520006</t>
  </si>
  <si>
    <t>-784125213</t>
  </si>
  <si>
    <t>532208281</t>
  </si>
  <si>
    <t>-1694714429</t>
  </si>
  <si>
    <t>34774113</t>
  </si>
  <si>
    <t>panel osvětlovací LED dl 1500mm</t>
  </si>
  <si>
    <t>-706399677</t>
  </si>
  <si>
    <t>-1274159411</t>
  </si>
  <si>
    <t>34774112</t>
  </si>
  <si>
    <t>panel osvětlovací LED dl 1200mm</t>
  </si>
  <si>
    <t>-1455030183</t>
  </si>
  <si>
    <t>-962780868</t>
  </si>
  <si>
    <t>509991242</t>
  </si>
  <si>
    <t>-218274679</t>
  </si>
  <si>
    <t>34825000</t>
  </si>
  <si>
    <t>svítidlo interiérové stropní přisazené kruhové D 200-300mm 900-1300lm</t>
  </si>
  <si>
    <t>1234235342</t>
  </si>
  <si>
    <t>1478994909</t>
  </si>
  <si>
    <t>34825055</t>
  </si>
  <si>
    <t>svítidlo interiérové stropní přisazené kruhové D 300-450mm 1200-1900lm s pohybovým čidlem</t>
  </si>
  <si>
    <t>856673608</t>
  </si>
  <si>
    <t>741810003</t>
  </si>
  <si>
    <t>Celková prohlídka elektrického rozvodu a zařízení přes 0,5 do 1 milionu Kč</t>
  </si>
  <si>
    <t>1108123776</t>
  </si>
  <si>
    <t>Zkoušky a prohlídky elektrických rozvodů a zařízení celková prohlídka a vyhotovení revizní zprávy pro objem montážních prací přes 500 do 1000 tis. Kč</t>
  </si>
  <si>
    <t>https://podminky.urs.cz/item/CS_URS_2025_02/741810003</t>
  </si>
  <si>
    <t>741810011</t>
  </si>
  <si>
    <t>Příplatek k celkové prohlídce za každých dalších 500 000,- Kč</t>
  </si>
  <si>
    <t>-432974225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</si>
  <si>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</si>
  <si>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https://podminky.urs.cz/item/CS_URS_2025_02/741810011</t>
  </si>
  <si>
    <t>741910411</t>
  </si>
  <si>
    <t>Montáž žlab kovový šířky do 150 mm bez víka</t>
  </si>
  <si>
    <t>-1020624023</t>
  </si>
  <si>
    <t>Montáž žlabů bez stojiny a výložníků kovových s podpěrkami a příslušenstvím bez víka, šířky do 150 mm</t>
  </si>
  <si>
    <t>https://podminky.urs.cz/item/CS_URS_2025_02/741910411</t>
  </si>
  <si>
    <t>34575600</t>
  </si>
  <si>
    <t>žlab kabelový drátěný GZ v přes 60mm š do 150mm</t>
  </si>
  <si>
    <t>1575850121</t>
  </si>
  <si>
    <t>741910412</t>
  </si>
  <si>
    <t>681281478</t>
  </si>
  <si>
    <t>https://podminky.urs.cz/item/CS_URS_2025_02/741910412</t>
  </si>
  <si>
    <t>56245112</t>
  </si>
  <si>
    <t>žlab kabelový s víkem ze směsových plastů 100x100mm</t>
  </si>
  <si>
    <t>-1938398258</t>
  </si>
  <si>
    <t>998741103</t>
  </si>
  <si>
    <t>Přesun hmot tonážní pro silnoproud v objektech v přes 12 do 24 m</t>
  </si>
  <si>
    <t>743780604</t>
  </si>
  <si>
    <t>Přesun hmot pro silnoproud stanovený z hmotnosti přesunovaného materiálu vodorovná dopravní vzdálenost do 50 m základní v objektech výšky přes 12 do 24 m</t>
  </si>
  <si>
    <t>https://podminky.urs.cz/item/CS_URS_2025_02/998741103</t>
  </si>
  <si>
    <t>460903316</t>
  </si>
  <si>
    <t>Zazdění skříní nn bez koncového dílu hl do 30 cm, v 105 cm a š přes 135 do 150 cm</t>
  </si>
  <si>
    <t>383804317</t>
  </si>
  <si>
    <t>Zazdění a začištění skříně pro rozvod nn včetně vysekání otvoru pro skříň a kabelový svod ve zdivu a obnovy okolní povrchové úpravy bez koncovkového dílu hloubky do 30 cm výšky 105 cm a šířky přes 135 do 150 cm</t>
  </si>
  <si>
    <t>https://podminky.urs.cz/item/CS_URS_2025_02/460903316</t>
  </si>
  <si>
    <t>460941112</t>
  </si>
  <si>
    <t>Vyplnění a omítnutí rýh při elektroinstalacích ve stropech hl do 3 cm a š přes 3 do 5 cm</t>
  </si>
  <si>
    <t>-1747794993</t>
  </si>
  <si>
    <t>Vyplnění rýh vyplnění a omítnutí rýh ve stropech hloubky do 3 cm a šířky přes 3 do 5 cm</t>
  </si>
  <si>
    <t>https://podminky.urs.cz/item/CS_URS_2025_02/460941112</t>
  </si>
  <si>
    <t>460941212</t>
  </si>
  <si>
    <t>Vyplnění a omítnutí rýh při elektroinstalacích ve stěnách hl do 3 cm a š přes 3 do 5 cm</t>
  </si>
  <si>
    <t>-462925208</t>
  </si>
  <si>
    <t>Vyplnění rýh vyplnění a omítnutí rýh ve stěnách hloubky do 3 cm a šířky přes 3 do 5 cm</t>
  </si>
  <si>
    <t>https://podminky.urs.cz/item/CS_URS_2025_02/460941212</t>
  </si>
  <si>
    <t>460952112</t>
  </si>
  <si>
    <t>Zazdívka otvorů při elektroinstalacích cihlami pálenými pl do 0,0225 m2 a tl přes 15 do 30 cm</t>
  </si>
  <si>
    <t>-1580558428</t>
  </si>
  <si>
    <t>Vyplnění otvorů zazdívka otvorů ve zdivu cihlami pálenými plochy do 0,0225 m2 a tloušťky přes 15 do 30 cm</t>
  </si>
  <si>
    <t>https://podminky.urs.cz/item/CS_URS_2025_02/460952112</t>
  </si>
  <si>
    <t>460952212</t>
  </si>
  <si>
    <t>Zazdívka otvorů při elektroinstalacích cihlami pálenými pl přes 0,0225 do 0,09 m2 a tl přes 15 do 30 cm</t>
  </si>
  <si>
    <t>485798829</t>
  </si>
  <si>
    <t>Vyplnění otvorů zazdívka otvorů ve zdivu cihlami pálenými plochy přes 0,0225 do 0,09 m2 a tloušťky přes 15 do 30 cm</t>
  </si>
  <si>
    <t>https://podminky.urs.cz/item/CS_URS_2025_02/460952212</t>
  </si>
  <si>
    <t>468081312</t>
  </si>
  <si>
    <t>Vybourání otvorů pro elektroinstalace ve zdivu cihelném pl do 0,0225 m2 tl přes 15 do 30 cm</t>
  </si>
  <si>
    <t>1609687851</t>
  </si>
  <si>
    <t>Vybourání otvorů ve zdivu cihelném plochy do 0,0225 m2 a tloušťky přes 15 do 30 cm</t>
  </si>
  <si>
    <t>https://podminky.urs.cz/item/CS_URS_2025_02/468081312</t>
  </si>
  <si>
    <t>468081322</t>
  </si>
  <si>
    <t>Vybourání otvorů pro elektroinstalace ve zdivu cihelném pl přes 0,0225 do 0,09 m2 tl přes 15 do 30 cm</t>
  </si>
  <si>
    <t>-1127505025</t>
  </si>
  <si>
    <t>Vybourání otvorů ve zdivu cihelném plochy přes 0,0225 do 0,09 m2 a tloušťky přes 15 do 30 cm</t>
  </si>
  <si>
    <t>https://podminky.urs.cz/item/CS_URS_2025_02/468081322</t>
  </si>
  <si>
    <t>468081435</t>
  </si>
  <si>
    <t>Vybourání otvorů pro elektroinstalace ve zdivu betonovém pl přes 0,09 do 0,25 m2 tl přes 60 do 75 cm</t>
  </si>
  <si>
    <t>306177622</t>
  </si>
  <si>
    <t>Vybourání otvorů ve zdivu betonovém plochy přes 0,09 do 0,25 m2 a tloušťky přes 60 do 75 cm</t>
  </si>
  <si>
    <t>https://podminky.urs.cz/item/CS_URS_2025_02/468081435</t>
  </si>
  <si>
    <t>468091351</t>
  </si>
  <si>
    <t>Vysekání kapes a výklenků ve zdivu cihelném pro elektroinstalační zařízení plochy přes 0,25 m2 jakékoliv hl</t>
  </si>
  <si>
    <t>737318359</t>
  </si>
  <si>
    <t>Vysekání kapes nebo výklenků ve zdivu pro osazení kotevních prvků nebo elektroinstalačního zařízení cihelném, velikosti plochy přes 0,25 m2 jakékoli hloubky</t>
  </si>
  <si>
    <t>https://podminky.urs.cz/item/CS_URS_2025_02/468091351</t>
  </si>
  <si>
    <t>468094112</t>
  </si>
  <si>
    <t>Vyvrtání otvorů pro elektroinstalační krabice ve stěnách z cihel hloubky přes 6 do 9 cm</t>
  </si>
  <si>
    <t>428263440</t>
  </si>
  <si>
    <t>Vyvrtání otvorů pro elektroinstalační krabice ve stěnách z cihel, hloubky přes 6 do 9 cm</t>
  </si>
  <si>
    <t>https://podminky.urs.cz/item/CS_URS_2025_02/468094112</t>
  </si>
  <si>
    <t>468111122</t>
  </si>
  <si>
    <t>Frézování drážek pro vodiče ve stěnách z cihel včetně omítky do 5x5 cm</t>
  </si>
  <si>
    <t>1673145153</t>
  </si>
  <si>
    <t>Frézování drážek pro vodiče ve stěnách z cihel včetně omítky, rozměru do 5x5 cm</t>
  </si>
  <si>
    <t>https://podminky.urs.cz/item/CS_URS_2025_02/468111122</t>
  </si>
  <si>
    <t>468111322</t>
  </si>
  <si>
    <t>Frézování drážek pro vodiče ve stěnách z betonu včetně omítky do 5x5 cm</t>
  </si>
  <si>
    <t>1814098743</t>
  </si>
  <si>
    <t>Frézování drážek pro vodiče ve stěnách z betonu včetně omítky, rozměru do 5x5 cm</t>
  </si>
  <si>
    <t>https://podminky.urs.cz/item/CS_URS_2025_02/468111322</t>
  </si>
  <si>
    <t>469971111</t>
  </si>
  <si>
    <t>Odvoz suti a vybouraných hmot svislá doprava suti a vybouraných hmot za první podlaží</t>
  </si>
  <si>
    <t>674236475</t>
  </si>
  <si>
    <t>https://podminky.urs.cz/item/CS_URS_2025_02/469971111</t>
  </si>
  <si>
    <t>469971121</t>
  </si>
  <si>
    <t>Odvoz suti a vybouraných hmot svislá doprava suti a vybouraných hmot Příplatek k ceně za každé další podlaží</t>
  </si>
  <si>
    <t>1624567650</t>
  </si>
  <si>
    <t>https://podminky.urs.cz/item/CS_URS_2025_02/469971121</t>
  </si>
  <si>
    <t>469972111</t>
  </si>
  <si>
    <t>Odvoz suti a vybouraných hmot odvoz suti a vybouraných hmot do 1 km</t>
  </si>
  <si>
    <t>-1594872727</t>
  </si>
  <si>
    <t>https://podminky.urs.cz/item/CS_URS_2025_02/469972111</t>
  </si>
  <si>
    <t>469972121</t>
  </si>
  <si>
    <t>Odvoz suti a vybouraných hmot odvoz suti a vybouraných hmot Příplatek k ceně za každý další i započatý 1 km</t>
  </si>
  <si>
    <t>-394199080</t>
  </si>
  <si>
    <t>https://podminky.urs.cz/item/CS_URS_2025_02/469972121</t>
  </si>
  <si>
    <t>469973113</t>
  </si>
  <si>
    <t>Poplatek za uložení na skládce (skládkovné) stavebního odpadu cihelného kód odpadu 17 01 02</t>
  </si>
  <si>
    <t>120592345</t>
  </si>
  <si>
    <t>Poplatek za uložení stavebního odpadu (skládkovné) na skládce cihelného zatříděného do Katalogu odpadů pod kódem 17 01 02</t>
  </si>
  <si>
    <t>https://podminky.urs.cz/item/CS_URS_2025_02/469973113</t>
  </si>
  <si>
    <t>-306741466</t>
  </si>
  <si>
    <t>1223328528</t>
  </si>
  <si>
    <t>D.1.4.03 - Silnoproudá el...</t>
  </si>
  <si>
    <t>-945403841</t>
  </si>
  <si>
    <t>-1780079501</t>
  </si>
  <si>
    <t>-1975395471</t>
  </si>
  <si>
    <t>-1636589340</t>
  </si>
  <si>
    <t>35441707</t>
  </si>
  <si>
    <t>podpěra vedení hromosvodu na hřebenáče - 180-280/90-130mm, nerez</t>
  </si>
  <si>
    <t>1388889532</t>
  </si>
  <si>
    <t>35441560</t>
  </si>
  <si>
    <t>podpěra vedení FeZn na plechovou krytinu 110mm</t>
  </si>
  <si>
    <t>663273475</t>
  </si>
  <si>
    <t>581597573</t>
  </si>
  <si>
    <t>-1728441013</t>
  </si>
  <si>
    <t>-18458240</t>
  </si>
  <si>
    <t>76579304</t>
  </si>
  <si>
    <t>279973611</t>
  </si>
  <si>
    <t>2055238347</t>
  </si>
  <si>
    <t>374059081</t>
  </si>
  <si>
    <t>741420083</t>
  </si>
  <si>
    <t>Montáž vedení hromosvodné-štítek k označení svodu</t>
  </si>
  <si>
    <t>1702471117</t>
  </si>
  <si>
    <t>Montáž hromosvodného vedení doplňků štítků k označení svodů</t>
  </si>
  <si>
    <t>https://podminky.urs.cz/item/CS_URS_2025_02/741420083</t>
  </si>
  <si>
    <t>35442110</t>
  </si>
  <si>
    <t>štítek plastový - čísla svodů</t>
  </si>
  <si>
    <t>1814025518</t>
  </si>
  <si>
    <t>741430004</t>
  </si>
  <si>
    <t>Montáž tyč jímací délky do 3 m na střešní hřeben</t>
  </si>
  <si>
    <t>-203001938</t>
  </si>
  <si>
    <t>Montáž jímacích tyčí délky do 3 m, na střešní hřeben</t>
  </si>
  <si>
    <t>https://podminky.urs.cz/item/CS_URS_2025_02/741430004</t>
  </si>
  <si>
    <t>35441055</t>
  </si>
  <si>
    <t>tyč jímací s kovaným hrotem 1500mm FeZn</t>
  </si>
  <si>
    <t>1315996181</t>
  </si>
  <si>
    <t>35441050</t>
  </si>
  <si>
    <t>tyč jímací s kovaným hrotem 1000mm FeZn</t>
  </si>
  <si>
    <t>1675496471</t>
  </si>
  <si>
    <t>-1944488838</t>
  </si>
  <si>
    <t>-316126422</t>
  </si>
  <si>
    <t>-1343079812</t>
  </si>
  <si>
    <t>85847347</t>
  </si>
  <si>
    <t>-1262521199</t>
  </si>
  <si>
    <t>1170594894</t>
  </si>
  <si>
    <t>580105063</t>
  </si>
  <si>
    <t>Měření zemního odporu přes 8 svodů</t>
  </si>
  <si>
    <t>536792445</t>
  </si>
  <si>
    <t>Hromosvody měření zemního odporu svodu přes 8 svodů</t>
  </si>
  <si>
    <t>https://podminky.urs.cz/item/CS_URS_2025_02/580105063</t>
  </si>
  <si>
    <t>SO 02 - Hospodářský objek...</t>
  </si>
  <si>
    <t>1877095894</t>
  </si>
  <si>
    <t xml:space="preserve">" doplnění zateplení vč. omítky po kotvení rámů do stěny " 19*0,3*0,3 </t>
  </si>
  <si>
    <t>622215121</t>
  </si>
  <si>
    <t>Oprava kontaktního zateplení stěn z polystyrenových desek tl přes 80 do 120 mm pl do 0,1 m2</t>
  </si>
  <si>
    <t>-725064781</t>
  </si>
  <si>
    <t>Oprava kontaktního zateplení z polystyrenových desek jednotlivých malých ploch tloušťky přes 80 do 120 mm stěn, plochy jednotlivě do 0,1 m2</t>
  </si>
  <si>
    <t>https://podminky.urs.cz/item/CS_URS_2025_02/622215121</t>
  </si>
  <si>
    <t xml:space="preserve">" doplnění zateplení vč. omítky po kotvení rámů do stěny " 19 </t>
  </si>
  <si>
    <t>622525101</t>
  </si>
  <si>
    <t>Tenkovrstvá omítka malých ploch do 0,1 m2 na stěnách</t>
  </si>
  <si>
    <t>-1166145632</t>
  </si>
  <si>
    <t>Omítka tenkovrstvá jednotlivých malých ploch silikátová, akrylátová, silikonová nebo silikonsilikátová stěn, plochy jednotlivě do 0,1 m2</t>
  </si>
  <si>
    <t>https://podminky.urs.cz/item/CS_URS_2025_02/622525101</t>
  </si>
  <si>
    <t>629991001R</t>
  </si>
  <si>
    <t>Zakrytí podélných ploch geotextilií volně položenou</t>
  </si>
  <si>
    <t>-2124878195</t>
  </si>
  <si>
    <t>" zakrytí střechy po dobu prací geotextilií " 37,0*8,0</t>
  </si>
  <si>
    <t>941111121</t>
  </si>
  <si>
    <t>Montáž lešení řadového trubkového lehkého s podlahami zatížení do 200 kg/m2 š od 0,9 do 1,2 m v do 10 m</t>
  </si>
  <si>
    <t>903542633</t>
  </si>
  <si>
    <t>Lešení řadové trubkové lehké pracovní s podlahami s provozním zatížením tř. 3 do 200 kg/m2 šířky tř. W09 od 0,9 do 1,2 m, výšky výšky do 10 m montáž</t>
  </si>
  <si>
    <t>https://podminky.urs.cz/item/CS_URS_2025_02/941111121</t>
  </si>
  <si>
    <t xml:space="preserve">" lešení ze strany úprav na fasádě " 37,0*4,0 </t>
  </si>
  <si>
    <t>941111221</t>
  </si>
  <si>
    <t>Příplatek k lešení řadovému trubkovému lehkému s podlahami do 200 kg/m2 š od 0,9 do 1,2 m v 10 m za každý den použití</t>
  </si>
  <si>
    <t>-801101362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</si>
  <si>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</si>
  <si>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https://podminky.urs.cz/item/CS_URS_2025_02/941111221</t>
  </si>
  <si>
    <t>148*30 "Přepočtené koeficientem množství</t>
  </si>
  <si>
    <t>941111821</t>
  </si>
  <si>
    <t>Demontáž lešení řadového trubkového lehkého s podlahami zatížení do 200 kg/m2 š od 0,9 do 1,2 m v do 10 m</t>
  </si>
  <si>
    <t>-854007706</t>
  </si>
  <si>
    <t>Lešení řadové trubkové lehké pracovní s podlahami s provozním zatížením tř. 3 do 200 kg/m2 šířky tř. W09 od 0,9 do 1,2 m, výšky výšky do 10 m demontáž</t>
  </si>
  <si>
    <t>https://podminky.urs.cz/item/CS_URS_2025_02/941111821</t>
  </si>
  <si>
    <t>966081120</t>
  </si>
  <si>
    <t>Bourání kontaktního zateplení z polystyrenových desek malých ploch jednotlivě do 0,25 m2</t>
  </si>
  <si>
    <t>-864940694</t>
  </si>
  <si>
    <t>Bourání kontaktního zateplení včetně povrchové úpravy omítkou nebo nátěrem malých ploch, jakékoli tloušťky, včetně vyřezání z polystyrénových desek, plochy jednotlivě do 0,25 m2</t>
  </si>
  <si>
    <t>https://podminky.urs.cz/item/CS_URS_2025_02/966081120</t>
  </si>
  <si>
    <t xml:space="preserve">" odstranění zateplení vč. omítky pro kotvení rámů do stěny " 19 </t>
  </si>
  <si>
    <t>-1447827006</t>
  </si>
  <si>
    <t>-532019834</t>
  </si>
  <si>
    <t>-989031607</t>
  </si>
  <si>
    <t>0,344*9 "Přepočtené koeficientem množství</t>
  </si>
  <si>
    <t>997013871</t>
  </si>
  <si>
    <t>Poplatek za uložení stavebního odpadu na recyklační skládce (skládkovné) směsného stavebního a demoličního kód odpadu 17 09 04</t>
  </si>
  <si>
    <t>986678757</t>
  </si>
  <si>
    <t>Poplatek za uložení stavebního odpadu na recyklační skládce (skládkovné) směsného stavebního a demoličního zatříděného do Katalogu odpadů pod kódem 17 09 04</t>
  </si>
  <si>
    <t>https://podminky.urs.cz/item/CS_URS_2025_02/997013871</t>
  </si>
  <si>
    <t>998018001</t>
  </si>
  <si>
    <t>Přesun hmot pro budovy ruční pro budovy v do 6 m</t>
  </si>
  <si>
    <t>-352192073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</si>
  <si>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</si>
  <si>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https://podminky.urs.cz/item/CS_URS_2025_02/998018001</t>
  </si>
  <si>
    <t>712340831</t>
  </si>
  <si>
    <t>Odstranění povlakové krytiny střech do 10° z pásů NAIP přitavených v plné ploše jednovrstvé</t>
  </si>
  <si>
    <t>344423387</t>
  </si>
  <si>
    <t>Odstranění povlakové krytiny střech plochých do 10° z přitavených pásů NAIP v plné ploše jednovrstvé</t>
  </si>
  <si>
    <t>https://podminky.urs.cz/item/CS_URS_2025_02/712340831</t>
  </si>
  <si>
    <t xml:space="preserve">" zřízení otvoru v krytině pro kotvení rámů do věnce " 19*0,5*0,5 </t>
  </si>
  <si>
    <t>-1037930355</t>
  </si>
  <si>
    <t xml:space="preserve">" vyspravení otvoru v krytině pro kotvení rámů do věnce " 19*0,5*0,5 </t>
  </si>
  <si>
    <t>62853002</t>
  </si>
  <si>
    <t>pás asfaltový samolepicí modifikovaný SBS s vložkou ze skleněné tkaniny se spalitelnou fólií nebo jemnozrnným minerálním posypem nebo textilií na horním povrchu tl 2,8mm</t>
  </si>
  <si>
    <t>-1795344599</t>
  </si>
  <si>
    <t>4,75*1,1655 "Přepočtené koeficientem množství</t>
  </si>
  <si>
    <t>712300921</t>
  </si>
  <si>
    <t>Příplatek k opravě povlakové krytiny do 10° za správkový kus NAIP přitavením</t>
  </si>
  <si>
    <t>-636790983</t>
  </si>
  <si>
    <t>Opravy povlakové krytiny střech plochých do 10° Příplatek k ceně za správkový kus NAIP přitavením</t>
  </si>
  <si>
    <t>https://podminky.urs.cz/item/CS_URS_2025_02/712300921</t>
  </si>
  <si>
    <t xml:space="preserve">" vyspravení otvoru v krytině pro kotvení rámů do věnce " 19 </t>
  </si>
  <si>
    <t>998712121</t>
  </si>
  <si>
    <t>Přesun hmot tonážní pro krytiny povlakové ruční v objektech v do 6 m</t>
  </si>
  <si>
    <t>806222630</t>
  </si>
  <si>
    <t>Přesun hmot pro povlakové krytiny stanovený z hmotnosti přesunovaného materiálu vodorovná dopravní vzdálenost do 50 m ruční (bez užití mechanizace) v objektech výšky do 6 m</t>
  </si>
  <si>
    <t>https://podminky.urs.cz/item/CS_URS_2025_02/998712121</t>
  </si>
  <si>
    <t>762341931</t>
  </si>
  <si>
    <t>Vyřezání části bednění střech z prken tl do 32 mm pl jednotlivě do 1 m2</t>
  </si>
  <si>
    <t>-842903993</t>
  </si>
  <si>
    <t>Vyřezání otvorů v bednění střech bez rozebrání krytiny z prken tl. do 32 mm, otvoru plochy jednotlivě do 1 m2</t>
  </si>
  <si>
    <t>https://podminky.urs.cz/item/CS_URS_2025_02/762341931</t>
  </si>
  <si>
    <t>" zřízení otvoru v krytině pro kotvení rámů do věnce " 19*0,5*4</t>
  </si>
  <si>
    <t>962419531</t>
  </si>
  <si>
    <t>" zabednění otvoru v krytině pro kotvení rámů do věnce " 19*0,5*0,5</t>
  </si>
  <si>
    <t>998762121</t>
  </si>
  <si>
    <t>Přesun hmot tonážní pro kce tesařské ruční v objektech v do 6 m</t>
  </si>
  <si>
    <t>-1745412115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</si>
  <si>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</si>
  <si>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https://podminky.urs.cz/item/CS_URS_2025_02/998762121</t>
  </si>
  <si>
    <t>764000911</t>
  </si>
  <si>
    <t>Zhotovení otvoru v plechové krytině plochy přes 0,02 do 0,5 m2</t>
  </si>
  <si>
    <t>2059037407</t>
  </si>
  <si>
    <t>Zhotovení otvoru v krytině plochy přes 0,02 do 0,5 m2</t>
  </si>
  <si>
    <t>https://podminky.urs.cz/item/CS_URS_2025_02/764000911</t>
  </si>
  <si>
    <t xml:space="preserve">" zřízení otvoru v krytině pro kotvení rámů do věnce " 19 </t>
  </si>
  <si>
    <t>764314612</t>
  </si>
  <si>
    <t>Lemování prostupů střech s krytinou skládanou nebo plechovou bez lišty z Pz s povrchovou úpravou</t>
  </si>
  <si>
    <t>2085186115</t>
  </si>
  <si>
    <t>Lemování prostupů z pozinkovaného plechu s povrchovou úpravou bez lišty, střech s krytinou skládanou nebo z plechu</t>
  </si>
  <si>
    <t>https://podminky.urs.cz/item/CS_URS_2025_02/764314612</t>
  </si>
  <si>
    <t>" doplnění plechu otvoru v krytině pro kotvení rámů do věnce " 19*0,5*0,5</t>
  </si>
  <si>
    <t>764315621</t>
  </si>
  <si>
    <t>Lemování trub, konzol,držáků z Pz s povrch úpravou střech s krytinou skládanou D do 75 mm</t>
  </si>
  <si>
    <t>-1930640805</t>
  </si>
  <si>
    <t>Lemování trub, konzol, držáků a ostatních kusových prvků z pozinkovaného plechu s povrchovou úpravou střech s krytinou skládanou mimo prejzovou nebo z plechu, průměr do 75 mm</t>
  </si>
  <si>
    <t>https://podminky.urs.cz/item/CS_URS_2025_02/764315621</t>
  </si>
  <si>
    <t>" lemování sloupků rámů konstrukce FVE včetně utěsnění kolem sloupku trvale pružným tmelem " 19</t>
  </si>
  <si>
    <t>998764121</t>
  </si>
  <si>
    <t>Přesun hmot tonážní pro konstrukce klempířské ruční v objektech v do 6 m</t>
  </si>
  <si>
    <t>-1784554171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</si>
  <si>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</si>
  <si>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https://podminky.urs.cz/item/CS_URS_2025_02/998764121</t>
  </si>
  <si>
    <t>767995116</t>
  </si>
  <si>
    <t>Montáž atypických zámečnických konstrukcí hmotnosti přes 100 do 250 kg</t>
  </si>
  <si>
    <t>-2024851631</t>
  </si>
  <si>
    <t>Montáž ostatních atypických zámečnických konstrukcí hmotnosti přes 100 do 250 kg</t>
  </si>
  <si>
    <t>https://podminky.urs.cz/item/CS_URS_2025_02/767995116</t>
  </si>
  <si>
    <t>* konstrukce konzolí pro osazení FVE panelů</t>
  </si>
  <si>
    <t>" profil Jackel 120/80/5 " 10,15*13,969*19</t>
  </si>
  <si>
    <t xml:space="preserve">" kotevní deska P10 do stěny a do věnce 200/200mm " 0,2*0,2*8*10*38 </t>
  </si>
  <si>
    <t xml:space="preserve">" uzavření Jackelu dýnkem P2 120/80mm " 0,12*0,08*8*2*19 </t>
  </si>
  <si>
    <t>Atypické zámečnické konstrukce rámu pod FVE panelů vč. pozinkování</t>
  </si>
  <si>
    <t>1510122141</t>
  </si>
  <si>
    <t>953961213</t>
  </si>
  <si>
    <t>Kotva chemickou patronou M 12 hl 110 mm do betonu, ŽB nebo kamene s vyvrtáním otvoru</t>
  </si>
  <si>
    <t>1862283776</t>
  </si>
  <si>
    <t>Kotva chemická s vyvrtáním otvoru do betonu, železobetonu nebo tvrdého kamene chemická patrona, velikost M 12, hloubka 110 mm</t>
  </si>
  <si>
    <t>https://podminky.urs.cz/item/CS_URS_2025_02/953961213</t>
  </si>
  <si>
    <t xml:space="preserve">" kotvení rámů do stěn a do věnce " 19*4*2 </t>
  </si>
  <si>
    <t>953965121</t>
  </si>
  <si>
    <t>Kotevní šroub pro chemické kotvy M 12 dl 160 mm</t>
  </si>
  <si>
    <t>1330306942</t>
  </si>
  <si>
    <t>Kotva chemická s vyvrtáním otvoru kotevní šrouby pro chemické kotvy, velikost M 12, délka 160 mm</t>
  </si>
  <si>
    <t>https://podminky.urs.cz/item/CS_URS_2025_02/953965121</t>
  </si>
  <si>
    <t>998767121</t>
  </si>
  <si>
    <t>Přesun hmot tonážní pro zámečnické konstrukce ruční v objektech v do 6 m</t>
  </si>
  <si>
    <t>2145342138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</si>
  <si>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</si>
  <si>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https://podminky.urs.cz/item/CS_URS_2025_02/998767121</t>
  </si>
  <si>
    <t>VON - Vedlejší a ostatní ...</t>
  </si>
  <si>
    <t>VRN - Vedlejší rozpočtové náklady</t>
  </si>
  <si>
    <t xml:space="preserve">    06 -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</si>
  <si>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</si>
  <si>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</si>
  <si>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</si>
  <si>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</si>
  <si>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</si>
  <si>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</si>
  <si>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</si>
  <si>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06</t>
  </si>
  <si>
    <t>030001000</t>
  </si>
  <si>
    <t>Zařízení staveniště</t>
  </si>
  <si>
    <t>1709400594</t>
  </si>
  <si>
    <t>https://podminky.urs.cz/item/CS_URS_2025_02/030001000</t>
  </si>
  <si>
    <t>032002000</t>
  </si>
  <si>
    <t>Vybavení staveniště</t>
  </si>
  <si>
    <t>-644323182</t>
  </si>
  <si>
    <t>https://podminky.urs.cz/item/CS_URS_2025_02/032002000</t>
  </si>
  <si>
    <t>034002000</t>
  </si>
  <si>
    <t>Zabezpečení staveniště</t>
  </si>
  <si>
    <t>1487654721</t>
  </si>
  <si>
    <t>https://podminky.urs.cz/item/CS_URS_2025_02/034002000</t>
  </si>
  <si>
    <t>Poznámka k položce:_x000d_
Poznámka k položce: zajištění staveniště a bezpečnostní tabulky</t>
  </si>
  <si>
    <t>039002000</t>
  </si>
  <si>
    <t>Zrušení zařízení staveniště</t>
  </si>
  <si>
    <t>-1429138217</t>
  </si>
  <si>
    <t>https://podminky.urs.cz/item/CS_URS_2025_02/039002000</t>
  </si>
  <si>
    <t>Poznámka k položce:_x000d_
Poznámka k položce: včetně úklidu kolem stavby</t>
  </si>
  <si>
    <t>045303000</t>
  </si>
  <si>
    <t>Koordinační činnost</t>
  </si>
  <si>
    <t>278648020</t>
  </si>
  <si>
    <t>https://podminky.urs.cz/item/CS_URS_2025_02/045303000</t>
  </si>
  <si>
    <t>VRN1</t>
  </si>
  <si>
    <t>Průzkumné, geodetické a projektové práce</t>
  </si>
  <si>
    <t>013254000</t>
  </si>
  <si>
    <t>Dokumentace skutečného provedení stavby</t>
  </si>
  <si>
    <t>-1391428843</t>
  </si>
  <si>
    <t>https://podminky.urs.cz/item/CS_URS_2025_02/013254000</t>
  </si>
  <si>
    <t>013294000</t>
  </si>
  <si>
    <t>Ostatní dokumentace stavby</t>
  </si>
  <si>
    <t>-1839026891</t>
  </si>
  <si>
    <t>https://podminky.urs.cz/item/CS_URS_2025_02/013294000</t>
  </si>
  <si>
    <t>VRN3</t>
  </si>
  <si>
    <t>034503000</t>
  </si>
  <si>
    <t>Informační tabule na staveništi</t>
  </si>
  <si>
    <t>-1897096153</t>
  </si>
  <si>
    <t>https://podminky.urs.cz/item/CS_URS_2025_02/034503000</t>
  </si>
  <si>
    <t>VRN4</t>
  </si>
  <si>
    <t>Inženýrská činnost</t>
  </si>
  <si>
    <t>041414000</t>
  </si>
  <si>
    <t>Plán BOZP</t>
  </si>
  <si>
    <t>1618260285</t>
  </si>
  <si>
    <t>https://podminky.urs.cz/item/CS_URS_2025_02/041414000</t>
  </si>
  <si>
    <t>Poznámka k položce:_x000d_
Poznámka k položce: ve smyslu ustanovení § 15 odst. 2 zákona č. 309/2006 Sb., o zajištění dalších podmínek bezpečnosti a ochrany zdraví při práci, ve znění pozdějších předpisů.</t>
  </si>
  <si>
    <t>VRN7</t>
  </si>
  <si>
    <t>Provozní vlivy</t>
  </si>
  <si>
    <t>071103000</t>
  </si>
  <si>
    <t>Provoz investora</t>
  </si>
  <si>
    <t>-125586926</t>
  </si>
  <si>
    <t>https://podminky.urs.cz/item/CS_URS_2025_02/071103000</t>
  </si>
  <si>
    <t>Poznámka k položce:_x000d_
Poznámka k položce: práce za provodu v objektu</t>
  </si>
  <si>
    <t>VRN9</t>
  </si>
  <si>
    <t>Ostatní náklady</t>
  </si>
  <si>
    <t>091803000</t>
  </si>
  <si>
    <t>Vybavení BOZP objektu</t>
  </si>
  <si>
    <t>1035980554</t>
  </si>
  <si>
    <t>https://podminky.urs.cz/item/CS_URS_2025_02/091803000</t>
  </si>
  <si>
    <t>094002000</t>
  </si>
  <si>
    <t>Ostatní náklady související s výstavbou</t>
  </si>
  <si>
    <t>ks</t>
  </si>
  <si>
    <t>1024</t>
  </si>
  <si>
    <t>1779442737</t>
  </si>
  <si>
    <t>https://podminky.urs.cz/item/CS_URS_2025_02/094002000</t>
  </si>
  <si>
    <t>Poznámka k položce:_x000d_
dodávka a montáž budky do fasády objektu pro netopýra dle požadavku posudku z zhledsika výskytu ZCHD a CHD synantropních živočichů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</si>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</sst>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741410041" TargetMode="External" /><Relationship Id="rId2" Type="http://schemas.openxmlformats.org/officeDocument/2006/relationships/hyperlink" Target="https://podminky.urs.cz/item/CS_URS_2025_02/741410051" TargetMode="External" /><Relationship Id="rId3" Type="http://schemas.openxmlformats.org/officeDocument/2006/relationships/hyperlink" Target="https://podminky.urs.cz/item/CS_URS_2025_02/741420001" TargetMode="External" /><Relationship Id="rId4" Type="http://schemas.openxmlformats.org/officeDocument/2006/relationships/hyperlink" Target="https://podminky.urs.cz/item/CS_URS_2025_02/741420022" TargetMode="External" /><Relationship Id="rId5" Type="http://schemas.openxmlformats.org/officeDocument/2006/relationships/hyperlink" Target="https://podminky.urs.cz/item/CS_URS_2025_02/741420051" TargetMode="External" /><Relationship Id="rId6" Type="http://schemas.openxmlformats.org/officeDocument/2006/relationships/hyperlink" Target="https://podminky.urs.cz/item/CS_URS_2025_02/741420121" TargetMode="External" /><Relationship Id="rId7" Type="http://schemas.openxmlformats.org/officeDocument/2006/relationships/hyperlink" Target="https://podminky.urs.cz/item/CS_URS_2025_02/741430003" TargetMode="External" /><Relationship Id="rId8" Type="http://schemas.openxmlformats.org/officeDocument/2006/relationships/hyperlink" Target="https://podminky.urs.cz/item/CS_URS_2025_02/741440032" TargetMode="External" /><Relationship Id="rId9" Type="http://schemas.openxmlformats.org/officeDocument/2006/relationships/hyperlink" Target="https://podminky.urs.cz/item/CS_URS_2025_02/460061171" TargetMode="External" /><Relationship Id="rId10" Type="http://schemas.openxmlformats.org/officeDocument/2006/relationships/hyperlink" Target="https://podminky.urs.cz/item/CS_URS_2025_02/460161152" TargetMode="External" /><Relationship Id="rId11" Type="http://schemas.openxmlformats.org/officeDocument/2006/relationships/hyperlink" Target="https://podminky.urs.cz/item/CS_URS_2025_02/460411122" TargetMode="External" /><Relationship Id="rId12" Type="http://schemas.openxmlformats.org/officeDocument/2006/relationships/hyperlink" Target="https://podminky.urs.cz/item/CS_URS_2025_02/580105032" TargetMode="External" /><Relationship Id="rId13" Type="http://schemas.openxmlformats.org/officeDocument/2006/relationships/hyperlink" Target="https://podminky.urs.cz/item/CS_URS_2025_02/580105062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741110002" TargetMode="External" /><Relationship Id="rId2" Type="http://schemas.openxmlformats.org/officeDocument/2006/relationships/hyperlink" Target="https://podminky.urs.cz/item/CS_URS_2025_02/741110042" TargetMode="External" /><Relationship Id="rId3" Type="http://schemas.openxmlformats.org/officeDocument/2006/relationships/hyperlink" Target="https://podminky.urs.cz/item/CS_URS_2025_02/741112042" TargetMode="External" /><Relationship Id="rId4" Type="http://schemas.openxmlformats.org/officeDocument/2006/relationships/hyperlink" Target="https://podminky.urs.cz/item/CS_URS_2025_02/741120124" TargetMode="External" /><Relationship Id="rId5" Type="http://schemas.openxmlformats.org/officeDocument/2006/relationships/hyperlink" Target="https://podminky.urs.cz/item/CS_URS_2025_02/741120125" TargetMode="External" /><Relationship Id="rId6" Type="http://schemas.openxmlformats.org/officeDocument/2006/relationships/hyperlink" Target="https://podminky.urs.cz/item/CS_URS_2025_02/741120201" TargetMode="External" /><Relationship Id="rId7" Type="http://schemas.openxmlformats.org/officeDocument/2006/relationships/hyperlink" Target="https://podminky.urs.cz/item/CS_URS_2025_02/741120203" TargetMode="External" /><Relationship Id="rId8" Type="http://schemas.openxmlformats.org/officeDocument/2006/relationships/hyperlink" Target="https://podminky.urs.cz/item/CS_URS_2025_02/741122003" TargetMode="External" /><Relationship Id="rId9" Type="http://schemas.openxmlformats.org/officeDocument/2006/relationships/hyperlink" Target="https://podminky.urs.cz/item/CS_URS_2025_02/741122201" TargetMode="External" /><Relationship Id="rId10" Type="http://schemas.openxmlformats.org/officeDocument/2006/relationships/hyperlink" Target="https://podminky.urs.cz/item/CS_URS_2025_02/741122233" TargetMode="External" /><Relationship Id="rId11" Type="http://schemas.openxmlformats.org/officeDocument/2006/relationships/hyperlink" Target="https://podminky.urs.cz/item/CS_URS_2025_02/741130004" TargetMode="External" /><Relationship Id="rId12" Type="http://schemas.openxmlformats.org/officeDocument/2006/relationships/hyperlink" Target="https://podminky.urs.cz/item/CS_URS_2025_02/741130005" TargetMode="External" /><Relationship Id="rId13" Type="http://schemas.openxmlformats.org/officeDocument/2006/relationships/hyperlink" Target="https://podminky.urs.cz/item/CS_URS_2025_02/741130006" TargetMode="External" /><Relationship Id="rId14" Type="http://schemas.openxmlformats.org/officeDocument/2006/relationships/hyperlink" Target="https://podminky.urs.cz/item/CS_URS_2025_02/741130007" TargetMode="External" /><Relationship Id="rId15" Type="http://schemas.openxmlformats.org/officeDocument/2006/relationships/hyperlink" Target="https://podminky.urs.cz/item/CS_URS_2025_02/741130420" TargetMode="External" /><Relationship Id="rId16" Type="http://schemas.openxmlformats.org/officeDocument/2006/relationships/hyperlink" Target="https://podminky.urs.cz/item/CS_URS_2025_02/741311071" TargetMode="External" /><Relationship Id="rId17" Type="http://schemas.openxmlformats.org/officeDocument/2006/relationships/hyperlink" Target="https://podminky.urs.cz/item/CS_URS_2025_02/741320115" TargetMode="External" /><Relationship Id="rId18" Type="http://schemas.openxmlformats.org/officeDocument/2006/relationships/hyperlink" Target="https://podminky.urs.cz/item/CS_URS_2025_02/741322012" TargetMode="External" /><Relationship Id="rId19" Type="http://schemas.openxmlformats.org/officeDocument/2006/relationships/hyperlink" Target="https://podminky.urs.cz/item/CS_URS_2025_02/741711011" TargetMode="External" /><Relationship Id="rId20" Type="http://schemas.openxmlformats.org/officeDocument/2006/relationships/hyperlink" Target="https://podminky.urs.cz/item/CS_URS_2025_02/741721211" TargetMode="External" /><Relationship Id="rId21" Type="http://schemas.openxmlformats.org/officeDocument/2006/relationships/hyperlink" Target="https://podminky.urs.cz/item/CS_URS_2025_02/741730018" TargetMode="External" /><Relationship Id="rId22" Type="http://schemas.openxmlformats.org/officeDocument/2006/relationships/hyperlink" Target="https://podminky.urs.cz/item/CS_URS_2025_02/741732062" TargetMode="External" /><Relationship Id="rId23" Type="http://schemas.openxmlformats.org/officeDocument/2006/relationships/hyperlink" Target="https://podminky.urs.cz/item/CS_URS_2025_02/741761001" TargetMode="External" /><Relationship Id="rId24" Type="http://schemas.openxmlformats.org/officeDocument/2006/relationships/hyperlink" Target="https://podminky.urs.cz/item/CS_URS_2025_02/741761072" TargetMode="External" /><Relationship Id="rId25" Type="http://schemas.openxmlformats.org/officeDocument/2006/relationships/hyperlink" Target="https://podminky.urs.cz/item/CS_URS_2025_02/741910413" TargetMode="External" /><Relationship Id="rId26" Type="http://schemas.openxmlformats.org/officeDocument/2006/relationships/hyperlink" Target="https://podminky.urs.cz/item/CS_URS_2025_02/741910421" TargetMode="External" /><Relationship Id="rId27" Type="http://schemas.openxmlformats.org/officeDocument/2006/relationships/hyperlink" Target="https://podminky.urs.cz/item/CS_URS_2025_02/065002000" TargetMode="External" /><Relationship Id="rId28" Type="http://schemas.openxmlformats.org/officeDocument/2006/relationships/hyperlink" Target="https://podminky.urs.cz/item/CS_URS_2025_02/092203000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3106132" TargetMode="External" /><Relationship Id="rId2" Type="http://schemas.openxmlformats.org/officeDocument/2006/relationships/hyperlink" Target="https://podminky.urs.cz/item/CS_URS_2025_02/113106144" TargetMode="External" /><Relationship Id="rId3" Type="http://schemas.openxmlformats.org/officeDocument/2006/relationships/hyperlink" Target="https://podminky.urs.cz/item/CS_URS_2025_02/113107331" TargetMode="External" /><Relationship Id="rId4" Type="http://schemas.openxmlformats.org/officeDocument/2006/relationships/hyperlink" Target="https://podminky.urs.cz/item/CS_URS_2025_02/113107322" TargetMode="External" /><Relationship Id="rId5" Type="http://schemas.openxmlformats.org/officeDocument/2006/relationships/hyperlink" Target="https://podminky.urs.cz/item/CS_URS_2025_02/113204111" TargetMode="External" /><Relationship Id="rId6" Type="http://schemas.openxmlformats.org/officeDocument/2006/relationships/hyperlink" Target="https://podminky.urs.cz/item/CS_URS_2025_02/121151103" TargetMode="External" /><Relationship Id="rId7" Type="http://schemas.openxmlformats.org/officeDocument/2006/relationships/hyperlink" Target="https://podminky.urs.cz/item/CS_URS_2025_02/131111333" TargetMode="External" /><Relationship Id="rId8" Type="http://schemas.openxmlformats.org/officeDocument/2006/relationships/hyperlink" Target="https://podminky.urs.cz/item/CS_URS_2025_02/132251252" TargetMode="External" /><Relationship Id="rId9" Type="http://schemas.openxmlformats.org/officeDocument/2006/relationships/hyperlink" Target="https://podminky.urs.cz/item/CS_URS_2025_02/132351252" TargetMode="External" /><Relationship Id="rId10" Type="http://schemas.openxmlformats.org/officeDocument/2006/relationships/hyperlink" Target="https://podminky.urs.cz/item/CS_URS_2025_02/133251101" TargetMode="External" /><Relationship Id="rId11" Type="http://schemas.openxmlformats.org/officeDocument/2006/relationships/hyperlink" Target="https://podminky.urs.cz/item/CS_URS_2025_02/162751116" TargetMode="External" /><Relationship Id="rId12" Type="http://schemas.openxmlformats.org/officeDocument/2006/relationships/hyperlink" Target="https://podminky.urs.cz/item/CS_URS_2025_02/162751136" TargetMode="External" /><Relationship Id="rId13" Type="http://schemas.openxmlformats.org/officeDocument/2006/relationships/hyperlink" Target="https://podminky.urs.cz/item/CS_URS_2025_02/171251101" TargetMode="External" /><Relationship Id="rId14" Type="http://schemas.openxmlformats.org/officeDocument/2006/relationships/hyperlink" Target="https://podminky.urs.cz/item/CS_URS_2025_02/171201231" TargetMode="External" /><Relationship Id="rId15" Type="http://schemas.openxmlformats.org/officeDocument/2006/relationships/hyperlink" Target="https://podminky.urs.cz/item/CS_URS_2025_02/174151101" TargetMode="External" /><Relationship Id="rId16" Type="http://schemas.openxmlformats.org/officeDocument/2006/relationships/hyperlink" Target="https://podminky.urs.cz/item/CS_URS_2025_02/181311103" TargetMode="External" /><Relationship Id="rId17" Type="http://schemas.openxmlformats.org/officeDocument/2006/relationships/hyperlink" Target="https://podminky.urs.cz/item/CS_URS_2025_02/181411121" TargetMode="External" /><Relationship Id="rId18" Type="http://schemas.openxmlformats.org/officeDocument/2006/relationships/hyperlink" Target="https://podminky.urs.cz/item/CS_URS_2025_02/185804311" TargetMode="External" /><Relationship Id="rId19" Type="http://schemas.openxmlformats.org/officeDocument/2006/relationships/hyperlink" Target="https://podminky.urs.cz/item/CS_URS_2025_02/185851121" TargetMode="External" /><Relationship Id="rId20" Type="http://schemas.openxmlformats.org/officeDocument/2006/relationships/hyperlink" Target="https://podminky.urs.cz/item/CS_URS_2025_02/275313611" TargetMode="External" /><Relationship Id="rId21" Type="http://schemas.openxmlformats.org/officeDocument/2006/relationships/hyperlink" Target="https://podminky.urs.cz/item/CS_URS_2025_02/275313711" TargetMode="External" /><Relationship Id="rId22" Type="http://schemas.openxmlformats.org/officeDocument/2006/relationships/hyperlink" Target="https://podminky.urs.cz/item/CS_URS_2025_02/275351121" TargetMode="External" /><Relationship Id="rId23" Type="http://schemas.openxmlformats.org/officeDocument/2006/relationships/hyperlink" Target="https://podminky.urs.cz/item/CS_URS_2025_02/275351122" TargetMode="External" /><Relationship Id="rId24" Type="http://schemas.openxmlformats.org/officeDocument/2006/relationships/hyperlink" Target="https://podminky.urs.cz/item/CS_URS_2025_02/310238211" TargetMode="External" /><Relationship Id="rId25" Type="http://schemas.openxmlformats.org/officeDocument/2006/relationships/hyperlink" Target="https://podminky.urs.cz/item/CS_URS_2025_02/310271031" TargetMode="External" /><Relationship Id="rId26" Type="http://schemas.openxmlformats.org/officeDocument/2006/relationships/hyperlink" Target="https://podminky.urs.cz/item/CS_URS_2025_02/311272141" TargetMode="External" /><Relationship Id="rId27" Type="http://schemas.openxmlformats.org/officeDocument/2006/relationships/hyperlink" Target="https://podminky.urs.cz/item/CS_URS_2025_02/319201321" TargetMode="External" /><Relationship Id="rId28" Type="http://schemas.openxmlformats.org/officeDocument/2006/relationships/hyperlink" Target="https://podminky.urs.cz/item/CS_URS_2025_02/338171123" TargetMode="External" /><Relationship Id="rId29" Type="http://schemas.openxmlformats.org/officeDocument/2006/relationships/hyperlink" Target="https://podminky.urs.cz/item/CS_URS_2025_02/348101210" TargetMode="External" /><Relationship Id="rId30" Type="http://schemas.openxmlformats.org/officeDocument/2006/relationships/hyperlink" Target="https://podminky.urs.cz/item/CS_URS_2025_02/348401130" TargetMode="External" /><Relationship Id="rId31" Type="http://schemas.openxmlformats.org/officeDocument/2006/relationships/hyperlink" Target="https://podminky.urs.cz/item/CS_URS_2025_02/564730101" TargetMode="External" /><Relationship Id="rId32" Type="http://schemas.openxmlformats.org/officeDocument/2006/relationships/hyperlink" Target="https://podminky.urs.cz/item/CS_URS_2025_02/564760101" TargetMode="External" /><Relationship Id="rId33" Type="http://schemas.openxmlformats.org/officeDocument/2006/relationships/hyperlink" Target="https://podminky.urs.cz/item/CS_URS_2025_02/564750101" TargetMode="External" /><Relationship Id="rId34" Type="http://schemas.openxmlformats.org/officeDocument/2006/relationships/hyperlink" Target="https://podminky.urs.cz/item/CS_URS_2025_02/596211110" TargetMode="External" /><Relationship Id="rId35" Type="http://schemas.openxmlformats.org/officeDocument/2006/relationships/hyperlink" Target="https://podminky.urs.cz/item/CS_URS_2025_02/979054451" TargetMode="External" /><Relationship Id="rId36" Type="http://schemas.openxmlformats.org/officeDocument/2006/relationships/hyperlink" Target="https://podminky.urs.cz/item/CS_URS_2025_02/619991011" TargetMode="External" /><Relationship Id="rId37" Type="http://schemas.openxmlformats.org/officeDocument/2006/relationships/hyperlink" Target="https://podminky.urs.cz/item/CS_URS_2025_02/612321121" TargetMode="External" /><Relationship Id="rId38" Type="http://schemas.openxmlformats.org/officeDocument/2006/relationships/hyperlink" Target="https://podminky.urs.cz/item/CS_URS_2025_02/612131121" TargetMode="External" /><Relationship Id="rId39" Type="http://schemas.openxmlformats.org/officeDocument/2006/relationships/hyperlink" Target="https://podminky.urs.cz/item/CS_URS_2025_02/612321131" TargetMode="External" /><Relationship Id="rId40" Type="http://schemas.openxmlformats.org/officeDocument/2006/relationships/hyperlink" Target="https://podminky.urs.cz/item/CS_URS_2025_02/612325302" TargetMode="External" /><Relationship Id="rId41" Type="http://schemas.openxmlformats.org/officeDocument/2006/relationships/hyperlink" Target="https://podminky.urs.cz/item/CS_URS_2025_02/629991011" TargetMode="External" /><Relationship Id="rId42" Type="http://schemas.openxmlformats.org/officeDocument/2006/relationships/hyperlink" Target="https://podminky.urs.cz/item/CS_URS_2025_02/621131121" TargetMode="External" /><Relationship Id="rId43" Type="http://schemas.openxmlformats.org/officeDocument/2006/relationships/hyperlink" Target="https://podminky.urs.cz/item/CS_URS_2025_02/621221031" TargetMode="External" /><Relationship Id="rId44" Type="http://schemas.openxmlformats.org/officeDocument/2006/relationships/hyperlink" Target="https://podminky.urs.cz/item/CS_URS_2025_02/621151031" TargetMode="External" /><Relationship Id="rId45" Type="http://schemas.openxmlformats.org/officeDocument/2006/relationships/hyperlink" Target="https://podminky.urs.cz/item/CS_URS_2025_02/621531001" TargetMode="External" /><Relationship Id="rId46" Type="http://schemas.openxmlformats.org/officeDocument/2006/relationships/hyperlink" Target="https://podminky.urs.cz/item/CS_URS_2025_02/622131121" TargetMode="External" /><Relationship Id="rId47" Type="http://schemas.openxmlformats.org/officeDocument/2006/relationships/hyperlink" Target="https://podminky.urs.cz/item/CS_URS_2025_02/622211031" TargetMode="External" /><Relationship Id="rId48" Type="http://schemas.openxmlformats.org/officeDocument/2006/relationships/hyperlink" Target="https://podminky.urs.cz/item/CS_URS_2025_02/622151021" TargetMode="External" /><Relationship Id="rId49" Type="http://schemas.openxmlformats.org/officeDocument/2006/relationships/hyperlink" Target="https://podminky.urs.cz/item/CS_URS_2025_02/622511112" TargetMode="External" /><Relationship Id="rId50" Type="http://schemas.openxmlformats.org/officeDocument/2006/relationships/hyperlink" Target="https://podminky.urs.cz/item/CS_URS_2025_02/622221041" TargetMode="External" /><Relationship Id="rId51" Type="http://schemas.openxmlformats.org/officeDocument/2006/relationships/hyperlink" Target="https://podminky.urs.cz/item/CS_URS_2025_02/622222001" TargetMode="External" /><Relationship Id="rId52" Type="http://schemas.openxmlformats.org/officeDocument/2006/relationships/hyperlink" Target="https://podminky.urs.cz/item/CS_URS_2025_02/622221011" TargetMode="External" /><Relationship Id="rId53" Type="http://schemas.openxmlformats.org/officeDocument/2006/relationships/hyperlink" Target="https://podminky.urs.cz/item/CS_URS_2025_02/622211012" TargetMode="External" /><Relationship Id="rId54" Type="http://schemas.openxmlformats.org/officeDocument/2006/relationships/hyperlink" Target="https://podminky.urs.cz/item/CS_URS_2025_02/622151031" TargetMode="External" /><Relationship Id="rId55" Type="http://schemas.openxmlformats.org/officeDocument/2006/relationships/hyperlink" Target="https://podminky.urs.cz/item/CS_URS_2025_02/622531001" TargetMode="External" /><Relationship Id="rId56" Type="http://schemas.openxmlformats.org/officeDocument/2006/relationships/hyperlink" Target="https://podminky.urs.cz/item/CS_URS_2025_02/622143001" TargetMode="External" /><Relationship Id="rId57" Type="http://schemas.openxmlformats.org/officeDocument/2006/relationships/hyperlink" Target="https://podminky.urs.cz/item/CS_URS_2025_02/622143003" TargetMode="External" /><Relationship Id="rId58" Type="http://schemas.openxmlformats.org/officeDocument/2006/relationships/hyperlink" Target="https://podminky.urs.cz/item/CS_URS_2025_02/622143004" TargetMode="External" /><Relationship Id="rId59" Type="http://schemas.openxmlformats.org/officeDocument/2006/relationships/hyperlink" Target="https://podminky.urs.cz/item/CS_URS_2025_02/622325102" TargetMode="External" /><Relationship Id="rId60" Type="http://schemas.openxmlformats.org/officeDocument/2006/relationships/hyperlink" Target="https://podminky.urs.cz/item/CS_URS_2025_02/622525201" TargetMode="External" /><Relationship Id="rId61" Type="http://schemas.openxmlformats.org/officeDocument/2006/relationships/hyperlink" Target="https://podminky.urs.cz/item/CS_URS_2025_02/629995103" TargetMode="External" /><Relationship Id="rId62" Type="http://schemas.openxmlformats.org/officeDocument/2006/relationships/hyperlink" Target="https://podminky.urs.cz/item/CS_URS_2025_02/632451024" TargetMode="External" /><Relationship Id="rId63" Type="http://schemas.openxmlformats.org/officeDocument/2006/relationships/hyperlink" Target="https://podminky.urs.cz/item/CS_URS_2025_02/637211114" TargetMode="External" /><Relationship Id="rId64" Type="http://schemas.openxmlformats.org/officeDocument/2006/relationships/hyperlink" Target="https://podminky.urs.cz/item/CS_URS_2025_02/637311131" TargetMode="External" /><Relationship Id="rId65" Type="http://schemas.openxmlformats.org/officeDocument/2006/relationships/hyperlink" Target="https://podminky.urs.cz/item/CS_URS_2025_02/644941111" TargetMode="External" /><Relationship Id="rId66" Type="http://schemas.openxmlformats.org/officeDocument/2006/relationships/hyperlink" Target="https://podminky.urs.cz/item/CS_URS_2025_02/941111122" TargetMode="External" /><Relationship Id="rId67" Type="http://schemas.openxmlformats.org/officeDocument/2006/relationships/hyperlink" Target="https://podminky.urs.cz/item/CS_URS_2025_02/941111222" TargetMode="External" /><Relationship Id="rId68" Type="http://schemas.openxmlformats.org/officeDocument/2006/relationships/hyperlink" Target="https://podminky.urs.cz/item/CS_URS_2025_02/941111822" TargetMode="External" /><Relationship Id="rId69" Type="http://schemas.openxmlformats.org/officeDocument/2006/relationships/hyperlink" Target="https://podminky.urs.cz/item/CS_URS_2025_02/993111111" TargetMode="External" /><Relationship Id="rId70" Type="http://schemas.openxmlformats.org/officeDocument/2006/relationships/hyperlink" Target="https://podminky.urs.cz/item/CS_URS_2025_02/949101111" TargetMode="External" /><Relationship Id="rId71" Type="http://schemas.openxmlformats.org/officeDocument/2006/relationships/hyperlink" Target="https://podminky.urs.cz/item/CS_URS_2025_02/949101112" TargetMode="External" /><Relationship Id="rId72" Type="http://schemas.openxmlformats.org/officeDocument/2006/relationships/hyperlink" Target="https://podminky.urs.cz/item/CS_URS_2025_02/952901111" TargetMode="External" /><Relationship Id="rId73" Type="http://schemas.openxmlformats.org/officeDocument/2006/relationships/hyperlink" Target="https://podminky.urs.cz/item/CS_URS_2025_02/962031133" TargetMode="External" /><Relationship Id="rId74" Type="http://schemas.openxmlformats.org/officeDocument/2006/relationships/hyperlink" Target="https://podminky.urs.cz/item/CS_URS_2025_02/971033581" TargetMode="External" /><Relationship Id="rId75" Type="http://schemas.openxmlformats.org/officeDocument/2006/relationships/hyperlink" Target="https://podminky.urs.cz/item/CS_URS_2025_02/962081141" TargetMode="External" /><Relationship Id="rId76" Type="http://schemas.openxmlformats.org/officeDocument/2006/relationships/hyperlink" Target="https://podminky.urs.cz/item/CS_URS_2025_02/962032631" TargetMode="External" /><Relationship Id="rId77" Type="http://schemas.openxmlformats.org/officeDocument/2006/relationships/hyperlink" Target="https://podminky.urs.cz/item/CS_URS_2025_02/968072455" TargetMode="External" /><Relationship Id="rId78" Type="http://schemas.openxmlformats.org/officeDocument/2006/relationships/hyperlink" Target="https://podminky.urs.cz/item/CS_URS_2025_02/968082015" TargetMode="External" /><Relationship Id="rId79" Type="http://schemas.openxmlformats.org/officeDocument/2006/relationships/hyperlink" Target="https://podminky.urs.cz/item/CS_URS_2025_02/968062376" TargetMode="External" /><Relationship Id="rId80" Type="http://schemas.openxmlformats.org/officeDocument/2006/relationships/hyperlink" Target="https://podminky.urs.cz/item/CS_URS_2025_02/968082016" TargetMode="External" /><Relationship Id="rId81" Type="http://schemas.openxmlformats.org/officeDocument/2006/relationships/hyperlink" Target="https://podminky.urs.cz/item/CS_URS_2025_02/968082017" TargetMode="External" /><Relationship Id="rId82" Type="http://schemas.openxmlformats.org/officeDocument/2006/relationships/hyperlink" Target="https://podminky.urs.cz/item/CS_URS_2025_02/968082021" TargetMode="External" /><Relationship Id="rId83" Type="http://schemas.openxmlformats.org/officeDocument/2006/relationships/hyperlink" Target="https://podminky.urs.cz/item/CS_URS_2025_02/968082022" TargetMode="External" /><Relationship Id="rId84" Type="http://schemas.openxmlformats.org/officeDocument/2006/relationships/hyperlink" Target="https://podminky.urs.cz/item/CS_URS_2025_02/978059641" TargetMode="External" /><Relationship Id="rId85" Type="http://schemas.openxmlformats.org/officeDocument/2006/relationships/hyperlink" Target="https://podminky.urs.cz/item/CS_URS_2025_02/997013215" TargetMode="External" /><Relationship Id="rId86" Type="http://schemas.openxmlformats.org/officeDocument/2006/relationships/hyperlink" Target="https://podminky.urs.cz/item/CS_URS_2025_02/997013501" TargetMode="External" /><Relationship Id="rId87" Type="http://schemas.openxmlformats.org/officeDocument/2006/relationships/hyperlink" Target="https://podminky.urs.cz/item/CS_URS_2025_02/997013509" TargetMode="External" /><Relationship Id="rId88" Type="http://schemas.openxmlformats.org/officeDocument/2006/relationships/hyperlink" Target="https://podminky.urs.cz/item/CS_URS_2025_02/997013631" TargetMode="External" /><Relationship Id="rId89" Type="http://schemas.openxmlformats.org/officeDocument/2006/relationships/hyperlink" Target="https://podminky.urs.cz/item/CS_URS_2025_02/997013869" TargetMode="External" /><Relationship Id="rId90" Type="http://schemas.openxmlformats.org/officeDocument/2006/relationships/hyperlink" Target="https://podminky.urs.cz/item/CS_URS_2025_02/997013873" TargetMode="External" /><Relationship Id="rId91" Type="http://schemas.openxmlformats.org/officeDocument/2006/relationships/hyperlink" Target="https://podminky.urs.cz/item/CS_URS_2025_02/997013875" TargetMode="External" /><Relationship Id="rId92" Type="http://schemas.openxmlformats.org/officeDocument/2006/relationships/hyperlink" Target="https://podminky.urs.cz/item/CS_URS_2025_02/998018003" TargetMode="External" /><Relationship Id="rId93" Type="http://schemas.openxmlformats.org/officeDocument/2006/relationships/hyperlink" Target="https://podminky.urs.cz/item/CS_URS_2025_02/711112001" TargetMode="External" /><Relationship Id="rId94" Type="http://schemas.openxmlformats.org/officeDocument/2006/relationships/hyperlink" Target="https://podminky.urs.cz/item/CS_URS_2025_02/711142559" TargetMode="External" /><Relationship Id="rId95" Type="http://schemas.openxmlformats.org/officeDocument/2006/relationships/hyperlink" Target="https://podminky.urs.cz/item/CS_URS_2025_02/711161212" TargetMode="External" /><Relationship Id="rId96" Type="http://schemas.openxmlformats.org/officeDocument/2006/relationships/hyperlink" Target="https://podminky.urs.cz/item/CS_URS_2025_02/711161384" TargetMode="External" /><Relationship Id="rId97" Type="http://schemas.openxmlformats.org/officeDocument/2006/relationships/hyperlink" Target="https://podminky.urs.cz/item/CS_URS_2025_02/998711123" TargetMode="External" /><Relationship Id="rId98" Type="http://schemas.openxmlformats.org/officeDocument/2006/relationships/hyperlink" Target="https://podminky.urs.cz/item/CS_URS_2025_02/712340832" TargetMode="External" /><Relationship Id="rId99" Type="http://schemas.openxmlformats.org/officeDocument/2006/relationships/hyperlink" Target="https://podminky.urs.cz/item/CS_URS_2025_02/712440832" TargetMode="External" /><Relationship Id="rId100" Type="http://schemas.openxmlformats.org/officeDocument/2006/relationships/hyperlink" Target="https://podminky.urs.cz/item/CS_URS_2025_02/712640862" TargetMode="External" /><Relationship Id="rId101" Type="http://schemas.openxmlformats.org/officeDocument/2006/relationships/hyperlink" Target="https://podminky.urs.cz/item/CS_URS_2025_02/712431111" TargetMode="External" /><Relationship Id="rId102" Type="http://schemas.openxmlformats.org/officeDocument/2006/relationships/hyperlink" Target="https://podminky.urs.cz/item/CS_URS_2025_02/712499098" TargetMode="External" /><Relationship Id="rId103" Type="http://schemas.openxmlformats.org/officeDocument/2006/relationships/hyperlink" Target="https://podminky.urs.cz/item/CS_URS_2025_02/712311101" TargetMode="External" /><Relationship Id="rId104" Type="http://schemas.openxmlformats.org/officeDocument/2006/relationships/hyperlink" Target="https://podminky.urs.cz/item/CS_URS_2025_02/712331111" TargetMode="External" /><Relationship Id="rId105" Type="http://schemas.openxmlformats.org/officeDocument/2006/relationships/hyperlink" Target="https://podminky.urs.cz/item/CS_URS_2025_02/712363001" TargetMode="External" /><Relationship Id="rId106" Type="http://schemas.openxmlformats.org/officeDocument/2006/relationships/hyperlink" Target="https://podminky.urs.cz/item/CS_URS_2025_02/712363003" TargetMode="External" /><Relationship Id="rId107" Type="http://schemas.openxmlformats.org/officeDocument/2006/relationships/hyperlink" Target="https://podminky.urs.cz/item/CS_URS_2025_02/712363103" TargetMode="External" /><Relationship Id="rId108" Type="http://schemas.openxmlformats.org/officeDocument/2006/relationships/hyperlink" Target="https://podminky.urs.cz/item/CS_URS_2025_02/712363112" TargetMode="External" /><Relationship Id="rId109" Type="http://schemas.openxmlformats.org/officeDocument/2006/relationships/hyperlink" Target="https://podminky.urs.cz/item/CS_URS_2025_02/712363352" TargetMode="External" /><Relationship Id="rId110" Type="http://schemas.openxmlformats.org/officeDocument/2006/relationships/hyperlink" Target="https://podminky.urs.cz/item/CS_URS_2025_02/712363353" TargetMode="External" /><Relationship Id="rId111" Type="http://schemas.openxmlformats.org/officeDocument/2006/relationships/hyperlink" Target="https://podminky.urs.cz/item/CS_URS_2025_02/712363354" TargetMode="External" /><Relationship Id="rId112" Type="http://schemas.openxmlformats.org/officeDocument/2006/relationships/hyperlink" Target="https://podminky.urs.cz/item/CS_URS_2025_02/712811101" TargetMode="External" /><Relationship Id="rId113" Type="http://schemas.openxmlformats.org/officeDocument/2006/relationships/hyperlink" Target="https://podminky.urs.cz/item/CS_URS_2025_02/712861702" TargetMode="External" /><Relationship Id="rId114" Type="http://schemas.openxmlformats.org/officeDocument/2006/relationships/hyperlink" Target="https://podminky.urs.cz/item/CS_URS_2025_02/712964703" TargetMode="External" /><Relationship Id="rId115" Type="http://schemas.openxmlformats.org/officeDocument/2006/relationships/hyperlink" Target="https://podminky.urs.cz/item/CS_URS_2025_02/998712123" TargetMode="External" /><Relationship Id="rId116" Type="http://schemas.openxmlformats.org/officeDocument/2006/relationships/hyperlink" Target="https://podminky.urs.cz/item/CS_URS_2025_02/713111128" TargetMode="External" /><Relationship Id="rId117" Type="http://schemas.openxmlformats.org/officeDocument/2006/relationships/hyperlink" Target="https://podminky.urs.cz/item/CS_URS_2025_02/713131243" TargetMode="External" /><Relationship Id="rId118" Type="http://schemas.openxmlformats.org/officeDocument/2006/relationships/hyperlink" Target="https://podminky.urs.cz/item/CS_URS_2025_02/713151156" TargetMode="External" /><Relationship Id="rId119" Type="http://schemas.openxmlformats.org/officeDocument/2006/relationships/hyperlink" Target="https://podminky.urs.cz/item/CS_URS_2025_02/713154207" TargetMode="External" /><Relationship Id="rId120" Type="http://schemas.openxmlformats.org/officeDocument/2006/relationships/hyperlink" Target="https://podminky.urs.cz/item/CS_URS_2025_02/713141151" TargetMode="External" /><Relationship Id="rId121" Type="http://schemas.openxmlformats.org/officeDocument/2006/relationships/hyperlink" Target="https://podminky.urs.cz/item/CS_URS_2025_02/713141152" TargetMode="External" /><Relationship Id="rId122" Type="http://schemas.openxmlformats.org/officeDocument/2006/relationships/hyperlink" Target="https://podminky.urs.cz/item/CS_URS_2025_02/713141263" TargetMode="External" /><Relationship Id="rId123" Type="http://schemas.openxmlformats.org/officeDocument/2006/relationships/hyperlink" Target="https://podminky.urs.cz/item/CS_URS_2025_02/713191132" TargetMode="External" /><Relationship Id="rId124" Type="http://schemas.openxmlformats.org/officeDocument/2006/relationships/hyperlink" Target="https://podminky.urs.cz/item/CS_URS_2025_02/998713123" TargetMode="External" /><Relationship Id="rId125" Type="http://schemas.openxmlformats.org/officeDocument/2006/relationships/hyperlink" Target="https://podminky.urs.cz/item/CS_URS_2025_02/751398821" TargetMode="External" /><Relationship Id="rId126" Type="http://schemas.openxmlformats.org/officeDocument/2006/relationships/hyperlink" Target="https://podminky.urs.cz/item/CS_URS_2025_02/751398852" TargetMode="External" /><Relationship Id="rId127" Type="http://schemas.openxmlformats.org/officeDocument/2006/relationships/hyperlink" Target="https://podminky.urs.cz/item/CS_URS_2025_02/751398853" TargetMode="External" /><Relationship Id="rId128" Type="http://schemas.openxmlformats.org/officeDocument/2006/relationships/hyperlink" Target="https://podminky.urs.cz/item/CS_URS_2025_02/751398052" TargetMode="External" /><Relationship Id="rId129" Type="http://schemas.openxmlformats.org/officeDocument/2006/relationships/hyperlink" Target="https://podminky.urs.cz/item/CS_URS_2025_02/751398053" TargetMode="External" /><Relationship Id="rId130" Type="http://schemas.openxmlformats.org/officeDocument/2006/relationships/hyperlink" Target="https://podminky.urs.cz/item/CS_URS_2025_02/998751122" TargetMode="External" /><Relationship Id="rId131" Type="http://schemas.openxmlformats.org/officeDocument/2006/relationships/hyperlink" Target="https://podminky.urs.cz/item/CS_URS_2025_02/761661001" TargetMode="External" /><Relationship Id="rId132" Type="http://schemas.openxmlformats.org/officeDocument/2006/relationships/hyperlink" Target="https://podminky.urs.cz/item/CS_URS_2025_02/998761123" TargetMode="External" /><Relationship Id="rId133" Type="http://schemas.openxmlformats.org/officeDocument/2006/relationships/hyperlink" Target="https://podminky.urs.cz/item/CS_URS_2025_02/762083122" TargetMode="External" /><Relationship Id="rId134" Type="http://schemas.openxmlformats.org/officeDocument/2006/relationships/hyperlink" Target="https://podminky.urs.cz/item/CS_URS_2025_02/762341022" TargetMode="External" /><Relationship Id="rId135" Type="http://schemas.openxmlformats.org/officeDocument/2006/relationships/hyperlink" Target="https://podminky.urs.cz/item/CS_URS_2025_02/762341210" TargetMode="External" /><Relationship Id="rId136" Type="http://schemas.openxmlformats.org/officeDocument/2006/relationships/hyperlink" Target="https://podminky.urs.cz/item/CS_URS_2025_02/762342511" TargetMode="External" /><Relationship Id="rId137" Type="http://schemas.openxmlformats.org/officeDocument/2006/relationships/hyperlink" Target="https://podminky.urs.cz/item/CS_URS_2025_02/762395000" TargetMode="External" /><Relationship Id="rId138" Type="http://schemas.openxmlformats.org/officeDocument/2006/relationships/hyperlink" Target="https://podminky.urs.cz/item/CS_URS_2025_02/762361332" TargetMode="External" /><Relationship Id="rId139" Type="http://schemas.openxmlformats.org/officeDocument/2006/relationships/hyperlink" Target="https://podminky.urs.cz/item/CS_URS_2025_02/762341933" TargetMode="External" /><Relationship Id="rId140" Type="http://schemas.openxmlformats.org/officeDocument/2006/relationships/hyperlink" Target="https://podminky.urs.cz/item/CS_URS_2025_02/762343913" TargetMode="External" /><Relationship Id="rId141" Type="http://schemas.openxmlformats.org/officeDocument/2006/relationships/hyperlink" Target="https://podminky.urs.cz/item/CS_URS_2025_02/762343911" TargetMode="External" /><Relationship Id="rId142" Type="http://schemas.openxmlformats.org/officeDocument/2006/relationships/hyperlink" Target="https://podminky.urs.cz/item/CS_URS_2025_02/762343912" TargetMode="External" /><Relationship Id="rId143" Type="http://schemas.openxmlformats.org/officeDocument/2006/relationships/hyperlink" Target="https://podminky.urs.cz/item/CS_URS_2025_02/998762123" TargetMode="External" /><Relationship Id="rId144" Type="http://schemas.openxmlformats.org/officeDocument/2006/relationships/hyperlink" Target="https://podminky.urs.cz/item/CS_URS_2025_02/764001801" TargetMode="External" /><Relationship Id="rId145" Type="http://schemas.openxmlformats.org/officeDocument/2006/relationships/hyperlink" Target="https://podminky.urs.cz/item/CS_URS_2025_02/764001821" TargetMode="External" /><Relationship Id="rId146" Type="http://schemas.openxmlformats.org/officeDocument/2006/relationships/hyperlink" Target="https://podminky.urs.cz/item/CS_URS_2025_02/764001841" TargetMode="External" /><Relationship Id="rId147" Type="http://schemas.openxmlformats.org/officeDocument/2006/relationships/hyperlink" Target="https://podminky.urs.cz/item/CS_URS_2025_02/764001851" TargetMode="External" /><Relationship Id="rId148" Type="http://schemas.openxmlformats.org/officeDocument/2006/relationships/hyperlink" Target="https://podminky.urs.cz/item/CS_URS_2025_02/764001871" TargetMode="External" /><Relationship Id="rId149" Type="http://schemas.openxmlformats.org/officeDocument/2006/relationships/hyperlink" Target="https://podminky.urs.cz/item/CS_URS_2025_02/764001891" TargetMode="External" /><Relationship Id="rId150" Type="http://schemas.openxmlformats.org/officeDocument/2006/relationships/hyperlink" Target="https://podminky.urs.cz/item/CS_URS_2025_02/764002801" TargetMode="External" /><Relationship Id="rId151" Type="http://schemas.openxmlformats.org/officeDocument/2006/relationships/hyperlink" Target="https://podminky.urs.cz/item/CS_URS_2025_02/764002821" TargetMode="External" /><Relationship Id="rId152" Type="http://schemas.openxmlformats.org/officeDocument/2006/relationships/hyperlink" Target="https://podminky.urs.cz/item/CS_URS_2025_02/764002841" TargetMode="External" /><Relationship Id="rId153" Type="http://schemas.openxmlformats.org/officeDocument/2006/relationships/hyperlink" Target="https://podminky.urs.cz/item/CS_URS_2025_02/764002851" TargetMode="External" /><Relationship Id="rId154" Type="http://schemas.openxmlformats.org/officeDocument/2006/relationships/hyperlink" Target="https://podminky.urs.cz/item/CS_URS_2025_02/764002871" TargetMode="External" /><Relationship Id="rId155" Type="http://schemas.openxmlformats.org/officeDocument/2006/relationships/hyperlink" Target="https://podminky.urs.cz/item/CS_URS_2025_02/764002881" TargetMode="External" /><Relationship Id="rId156" Type="http://schemas.openxmlformats.org/officeDocument/2006/relationships/hyperlink" Target="https://podminky.urs.cz/item/CS_URS_2025_02/764003801" TargetMode="External" /><Relationship Id="rId157" Type="http://schemas.openxmlformats.org/officeDocument/2006/relationships/hyperlink" Target="https://podminky.urs.cz/item/CS_URS_2025_02/764004801" TargetMode="External" /><Relationship Id="rId158" Type="http://schemas.openxmlformats.org/officeDocument/2006/relationships/hyperlink" Target="https://podminky.urs.cz/item/CS_URS_2025_02/764004861" TargetMode="External" /><Relationship Id="rId159" Type="http://schemas.openxmlformats.org/officeDocument/2006/relationships/hyperlink" Target="https://podminky.urs.cz/item/CS_URS_2025_02/764011613" TargetMode="External" /><Relationship Id="rId160" Type="http://schemas.openxmlformats.org/officeDocument/2006/relationships/hyperlink" Target="https://podminky.urs.cz/item/CS_URS_2025_02/764111641" TargetMode="External" /><Relationship Id="rId161" Type="http://schemas.openxmlformats.org/officeDocument/2006/relationships/hyperlink" Target="https://podminky.urs.cz/item/CS_URS_2025_02/764111643" TargetMode="External" /><Relationship Id="rId162" Type="http://schemas.openxmlformats.org/officeDocument/2006/relationships/hyperlink" Target="https://podminky.urs.cz/item/CS_URS_2025_02/764002414" TargetMode="External" /><Relationship Id="rId163" Type="http://schemas.openxmlformats.org/officeDocument/2006/relationships/hyperlink" Target="https://podminky.urs.cz/item/CS_URS_2025_02/764203156" TargetMode="External" /><Relationship Id="rId164" Type="http://schemas.openxmlformats.org/officeDocument/2006/relationships/hyperlink" Target="https://podminky.urs.cz/item/CS_URS_2025_02/764211603" TargetMode="External" /><Relationship Id="rId165" Type="http://schemas.openxmlformats.org/officeDocument/2006/relationships/hyperlink" Target="https://podminky.urs.cz/item/CS_URS_2025_02/764211645" TargetMode="External" /><Relationship Id="rId166" Type="http://schemas.openxmlformats.org/officeDocument/2006/relationships/hyperlink" Target="https://podminky.urs.cz/item/CS_URS_2025_02/764212634" TargetMode="External" /><Relationship Id="rId167" Type="http://schemas.openxmlformats.org/officeDocument/2006/relationships/hyperlink" Target="https://podminky.urs.cz/item/CS_URS_2025_02/764212665" TargetMode="External" /><Relationship Id="rId168" Type="http://schemas.openxmlformats.org/officeDocument/2006/relationships/hyperlink" Target="https://podminky.urs.cz/item/CS_URS_2025_02/764214607" TargetMode="External" /><Relationship Id="rId169" Type="http://schemas.openxmlformats.org/officeDocument/2006/relationships/hyperlink" Target="https://podminky.urs.cz/item/CS_URS_2025_02/764214608" TargetMode="External" /><Relationship Id="rId170" Type="http://schemas.openxmlformats.org/officeDocument/2006/relationships/hyperlink" Target="https://podminky.urs.cz/item/CS_URS_2025_02/764311605" TargetMode="External" /><Relationship Id="rId171" Type="http://schemas.openxmlformats.org/officeDocument/2006/relationships/hyperlink" Target="https://podminky.urs.cz/item/CS_URS_2025_02/764316602" TargetMode="External" /><Relationship Id="rId172" Type="http://schemas.openxmlformats.org/officeDocument/2006/relationships/hyperlink" Target="https://podminky.urs.cz/item/CS_URS_2025_02/764511602" TargetMode="External" /><Relationship Id="rId173" Type="http://schemas.openxmlformats.org/officeDocument/2006/relationships/hyperlink" Target="https://podminky.urs.cz/item/CS_URS_2025_02/764511642" TargetMode="External" /><Relationship Id="rId174" Type="http://schemas.openxmlformats.org/officeDocument/2006/relationships/hyperlink" Target="https://podminky.urs.cz/item/CS_URS_2025_02/764518622" TargetMode="External" /><Relationship Id="rId175" Type="http://schemas.openxmlformats.org/officeDocument/2006/relationships/hyperlink" Target="https://podminky.urs.cz/item/CS_URS_2025_02/998764123" TargetMode="External" /><Relationship Id="rId176" Type="http://schemas.openxmlformats.org/officeDocument/2006/relationships/hyperlink" Target="https://podminky.urs.cz/item/CS_URS_2025_02/766622216" TargetMode="External" /><Relationship Id="rId177" Type="http://schemas.openxmlformats.org/officeDocument/2006/relationships/hyperlink" Target="https://podminky.urs.cz/item/CS_URS_2025_02/766622131" TargetMode="External" /><Relationship Id="rId178" Type="http://schemas.openxmlformats.org/officeDocument/2006/relationships/hyperlink" Target="https://podminky.urs.cz/item/CS_URS_2025_02/766622132" TargetMode="External" /><Relationship Id="rId179" Type="http://schemas.openxmlformats.org/officeDocument/2006/relationships/hyperlink" Target="https://podminky.urs.cz/item/CS_URS_2025_02/766694116" TargetMode="External" /><Relationship Id="rId180" Type="http://schemas.openxmlformats.org/officeDocument/2006/relationships/hyperlink" Target="https://podminky.urs.cz/item/CS_URS_2025_02/766694126" TargetMode="External" /><Relationship Id="rId181" Type="http://schemas.openxmlformats.org/officeDocument/2006/relationships/hyperlink" Target="https://podminky.urs.cz/item/CS_URS_2025_02/766671002" TargetMode="External" /><Relationship Id="rId182" Type="http://schemas.openxmlformats.org/officeDocument/2006/relationships/hyperlink" Target="https://podminky.urs.cz/item/CS_URS_2025_02/766660411" TargetMode="External" /><Relationship Id="rId183" Type="http://schemas.openxmlformats.org/officeDocument/2006/relationships/hyperlink" Target="https://podminky.urs.cz/item/CS_URS_2025_02/766660733" TargetMode="External" /><Relationship Id="rId184" Type="http://schemas.openxmlformats.org/officeDocument/2006/relationships/hyperlink" Target="https://podminky.urs.cz/item/CS_URS_2025_02/766660735" TargetMode="External" /><Relationship Id="rId185" Type="http://schemas.openxmlformats.org/officeDocument/2006/relationships/hyperlink" Target="https://podminky.urs.cz/item/CS_URS_2025_02/766695212" TargetMode="External" /><Relationship Id="rId186" Type="http://schemas.openxmlformats.org/officeDocument/2006/relationships/hyperlink" Target="https://podminky.urs.cz/item/CS_URS_2025_02/766695232" TargetMode="External" /><Relationship Id="rId187" Type="http://schemas.openxmlformats.org/officeDocument/2006/relationships/hyperlink" Target="https://podminky.urs.cz/item/CS_URS_2025_02/998766123" TargetMode="External" /><Relationship Id="rId188" Type="http://schemas.openxmlformats.org/officeDocument/2006/relationships/hyperlink" Target="https://podminky.urs.cz/item/CS_URS_2025_02/767223222" TargetMode="External" /><Relationship Id="rId189" Type="http://schemas.openxmlformats.org/officeDocument/2006/relationships/hyperlink" Target="https://podminky.urs.cz/item/CS_URS_2025_02/767661811" TargetMode="External" /><Relationship Id="rId190" Type="http://schemas.openxmlformats.org/officeDocument/2006/relationships/hyperlink" Target="https://podminky.urs.cz/item/CS_URS_2025_02/767662210" TargetMode="External" /><Relationship Id="rId191" Type="http://schemas.openxmlformats.org/officeDocument/2006/relationships/hyperlink" Target="https://podminky.urs.cz/item/CS_URS_2025_02/767640111" TargetMode="External" /><Relationship Id="rId192" Type="http://schemas.openxmlformats.org/officeDocument/2006/relationships/hyperlink" Target="https://podminky.urs.cz/item/CS_URS_2025_02/767640221" TargetMode="External" /><Relationship Id="rId193" Type="http://schemas.openxmlformats.org/officeDocument/2006/relationships/hyperlink" Target="https://podminky.urs.cz/item/CS_URS_2025_02/767620718" TargetMode="External" /><Relationship Id="rId194" Type="http://schemas.openxmlformats.org/officeDocument/2006/relationships/hyperlink" Target="https://podminky.urs.cz/item/CS_URS_2025_02/767627306" TargetMode="External" /><Relationship Id="rId195" Type="http://schemas.openxmlformats.org/officeDocument/2006/relationships/hyperlink" Target="https://podminky.urs.cz/item/CS_URS_2025_02/767627307" TargetMode="External" /><Relationship Id="rId196" Type="http://schemas.openxmlformats.org/officeDocument/2006/relationships/hyperlink" Target="https://podminky.urs.cz/item/CS_URS_2025_02/767881132" TargetMode="External" /><Relationship Id="rId197" Type="http://schemas.openxmlformats.org/officeDocument/2006/relationships/hyperlink" Target="https://podminky.urs.cz/item/CS_URS_2025_02/998767123" TargetMode="External" /><Relationship Id="rId198" Type="http://schemas.openxmlformats.org/officeDocument/2006/relationships/hyperlink" Target="https://podminky.urs.cz/item/CS_URS_2025_02/783201403" TargetMode="External" /><Relationship Id="rId199" Type="http://schemas.openxmlformats.org/officeDocument/2006/relationships/hyperlink" Target="https://podminky.urs.cz/item/CS_URS_2025_02/783206801" TargetMode="External" /><Relationship Id="rId200" Type="http://schemas.openxmlformats.org/officeDocument/2006/relationships/hyperlink" Target="https://podminky.urs.cz/item/CS_URS_2025_02/783213111" TargetMode="External" /><Relationship Id="rId201" Type="http://schemas.openxmlformats.org/officeDocument/2006/relationships/hyperlink" Target="https://podminky.urs.cz/item/CS_URS_2025_02/783306811" TargetMode="External" /><Relationship Id="rId202" Type="http://schemas.openxmlformats.org/officeDocument/2006/relationships/hyperlink" Target="https://podminky.urs.cz/item/CS_URS_2025_02/783314201" TargetMode="External" /><Relationship Id="rId203" Type="http://schemas.openxmlformats.org/officeDocument/2006/relationships/hyperlink" Target="https://podminky.urs.cz/item/CS_URS_2025_02/783301303" TargetMode="External" /><Relationship Id="rId204" Type="http://schemas.openxmlformats.org/officeDocument/2006/relationships/hyperlink" Target="https://podminky.urs.cz/item/CS_URS_2025_02/783337101" TargetMode="External" /><Relationship Id="rId205" Type="http://schemas.openxmlformats.org/officeDocument/2006/relationships/hyperlink" Target="https://podminky.urs.cz/item/CS_URS_2025_02/783823134" TargetMode="External" /><Relationship Id="rId206" Type="http://schemas.openxmlformats.org/officeDocument/2006/relationships/hyperlink" Target="https://podminky.urs.cz/item/CS_URS_2025_02/783827424" TargetMode="External" /><Relationship Id="rId207" Type="http://schemas.openxmlformats.org/officeDocument/2006/relationships/hyperlink" Target="https://podminky.urs.cz/item/CS_URS_2025_02/784111001" TargetMode="External" /><Relationship Id="rId208" Type="http://schemas.openxmlformats.org/officeDocument/2006/relationships/hyperlink" Target="https://podminky.urs.cz/item/CS_URS_2025_02/784181121" TargetMode="External" /><Relationship Id="rId209" Type="http://schemas.openxmlformats.org/officeDocument/2006/relationships/hyperlink" Target="https://podminky.urs.cz/item/CS_URS_2025_02/784221001" TargetMode="External" /><Relationship Id="rId210" Type="http://schemas.openxmlformats.org/officeDocument/2006/relationships/hyperlink" Target="https://podminky.urs.cz/item/CS_URS_2025_02/784221101" TargetMode="External" /><Relationship Id="rId211" Type="http://schemas.openxmlformats.org/officeDocument/2006/relationships/hyperlink" Target="https://podminky.urs.cz/item/CS_URS_2025_02/786623001" TargetMode="External" /><Relationship Id="rId212" Type="http://schemas.openxmlformats.org/officeDocument/2006/relationships/hyperlink" Target="https://podminky.urs.cz/item/CS_URS_2025_02/786623039" TargetMode="External" /><Relationship Id="rId213" Type="http://schemas.openxmlformats.org/officeDocument/2006/relationships/hyperlink" Target="https://podminky.urs.cz/item/CS_URS_2025_02/786623041" TargetMode="External" /><Relationship Id="rId214" Type="http://schemas.openxmlformats.org/officeDocument/2006/relationships/hyperlink" Target="https://podminky.urs.cz/item/CS_URS_2025_02/998786123" TargetMode="External" /><Relationship Id="rId215" Type="http://schemas.openxmlformats.org/officeDocument/2006/relationships/hyperlink" Target="https://podminky.urs.cz/item/CS_URS_2025_02/HZS2152" TargetMode="External" /><Relationship Id="rId216" Type="http://schemas.openxmlformats.org/officeDocument/2006/relationships/hyperlink" Target="https://podminky.urs.cz/item/CS_URS_2025_02/HZS2232" TargetMode="External" /><Relationship Id="rId2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97013211" TargetMode="External" /><Relationship Id="rId2" Type="http://schemas.openxmlformats.org/officeDocument/2006/relationships/hyperlink" Target="https://podminky.urs.cz/item/CS_URS_2025_02/997013501" TargetMode="External" /><Relationship Id="rId3" Type="http://schemas.openxmlformats.org/officeDocument/2006/relationships/hyperlink" Target="https://podminky.urs.cz/item/CS_URS_2025_02/997013509" TargetMode="External" /><Relationship Id="rId4" Type="http://schemas.openxmlformats.org/officeDocument/2006/relationships/hyperlink" Target="https://podminky.urs.cz/item/CS_URS_2025_02/713463411" TargetMode="External" /><Relationship Id="rId5" Type="http://schemas.openxmlformats.org/officeDocument/2006/relationships/hyperlink" Target="https://podminky.urs.cz/item/CS_URS_2025_02/998713311" TargetMode="External" /><Relationship Id="rId6" Type="http://schemas.openxmlformats.org/officeDocument/2006/relationships/hyperlink" Target="https://podminky.urs.cz/item/CS_URS_2025_02/722174022" TargetMode="External" /><Relationship Id="rId7" Type="http://schemas.openxmlformats.org/officeDocument/2006/relationships/hyperlink" Target="https://podminky.urs.cz/item/CS_URS_2025_02/722174024" TargetMode="External" /><Relationship Id="rId8" Type="http://schemas.openxmlformats.org/officeDocument/2006/relationships/hyperlink" Target="https://podminky.urs.cz/item/CS_URS_2025_02/722174025" TargetMode="External" /><Relationship Id="rId9" Type="http://schemas.openxmlformats.org/officeDocument/2006/relationships/hyperlink" Target="https://podminky.urs.cz/item/CS_URS_2025_02/722181251" TargetMode="External" /><Relationship Id="rId10" Type="http://schemas.openxmlformats.org/officeDocument/2006/relationships/hyperlink" Target="https://podminky.urs.cz/item/CS_URS_2025_02/722181252" TargetMode="External" /><Relationship Id="rId11" Type="http://schemas.openxmlformats.org/officeDocument/2006/relationships/hyperlink" Target="https://podminky.urs.cz/item/CS_URS_2025_02/722262213" TargetMode="External" /><Relationship Id="rId12" Type="http://schemas.openxmlformats.org/officeDocument/2006/relationships/hyperlink" Target="https://podminky.urs.cz/item/CS_URS_2025_02/722290226" TargetMode="External" /><Relationship Id="rId13" Type="http://schemas.openxmlformats.org/officeDocument/2006/relationships/hyperlink" Target="https://podminky.urs.cz/item/CS_URS_2025_02/998722311" TargetMode="External" /><Relationship Id="rId14" Type="http://schemas.openxmlformats.org/officeDocument/2006/relationships/hyperlink" Target="https://podminky.urs.cz/item/CS_URS_2025_02/731251121" TargetMode="External" /><Relationship Id="rId15" Type="http://schemas.openxmlformats.org/officeDocument/2006/relationships/hyperlink" Target="https://podminky.urs.cz/item/CS_URS_2025_02/998731311" TargetMode="External" /><Relationship Id="rId16" Type="http://schemas.openxmlformats.org/officeDocument/2006/relationships/hyperlink" Target="https://podminky.urs.cz/item/CS_URS_2025_02/732112239" TargetMode="External" /><Relationship Id="rId17" Type="http://schemas.openxmlformats.org/officeDocument/2006/relationships/hyperlink" Target="https://podminky.urs.cz/item/CS_URS_2025_02/732211137" TargetMode="External" /><Relationship Id="rId18" Type="http://schemas.openxmlformats.org/officeDocument/2006/relationships/hyperlink" Target="https://podminky.urs.cz/item/CS_URS_2025_02/732212815" TargetMode="External" /><Relationship Id="rId19" Type="http://schemas.openxmlformats.org/officeDocument/2006/relationships/hyperlink" Target="https://podminky.urs.cz/item/CS_URS_2025_02/732231004" TargetMode="External" /><Relationship Id="rId20" Type="http://schemas.openxmlformats.org/officeDocument/2006/relationships/hyperlink" Target="https://podminky.urs.cz/item/CS_URS_2025_02/732331104" TargetMode="External" /><Relationship Id="rId21" Type="http://schemas.openxmlformats.org/officeDocument/2006/relationships/hyperlink" Target="https://podminky.urs.cz/item/CS_URS_2025_02/732331624" TargetMode="External" /><Relationship Id="rId22" Type="http://schemas.openxmlformats.org/officeDocument/2006/relationships/hyperlink" Target="https://podminky.urs.cz/item/CS_URS_2025_02/732421419" TargetMode="External" /><Relationship Id="rId23" Type="http://schemas.openxmlformats.org/officeDocument/2006/relationships/hyperlink" Target="https://podminky.urs.cz/item/CS_URS_2025_02/732429225" TargetMode="External" /><Relationship Id="rId24" Type="http://schemas.openxmlformats.org/officeDocument/2006/relationships/hyperlink" Target="https://podminky.urs.cz/item/CS_URS_2025_02/998732311" TargetMode="External" /><Relationship Id="rId25" Type="http://schemas.openxmlformats.org/officeDocument/2006/relationships/hyperlink" Target="https://podminky.urs.cz/item/CS_URS_2025_02/733110806" TargetMode="External" /><Relationship Id="rId26" Type="http://schemas.openxmlformats.org/officeDocument/2006/relationships/hyperlink" Target="https://podminky.urs.cz/item/CS_URS_2025_02/733110808" TargetMode="External" /><Relationship Id="rId27" Type="http://schemas.openxmlformats.org/officeDocument/2006/relationships/hyperlink" Target="https://podminky.urs.cz/item/CS_URS_2025_02/733222304" TargetMode="External" /><Relationship Id="rId28" Type="http://schemas.openxmlformats.org/officeDocument/2006/relationships/hyperlink" Target="https://podminky.urs.cz/item/CS_URS_2025_02/733223304" TargetMode="External" /><Relationship Id="rId29" Type="http://schemas.openxmlformats.org/officeDocument/2006/relationships/hyperlink" Target="https://podminky.urs.cz/item/CS_URS_2025_02/733223305" TargetMode="External" /><Relationship Id="rId30" Type="http://schemas.openxmlformats.org/officeDocument/2006/relationships/hyperlink" Target="https://podminky.urs.cz/item/CS_URS_2025_02/733223306" TargetMode="External" /><Relationship Id="rId31" Type="http://schemas.openxmlformats.org/officeDocument/2006/relationships/hyperlink" Target="https://podminky.urs.cz/item/CS_URS_2025_02/733223307" TargetMode="External" /><Relationship Id="rId32" Type="http://schemas.openxmlformats.org/officeDocument/2006/relationships/hyperlink" Target="https://podminky.urs.cz/item/CS_URS_2025_02/733291101" TargetMode="External" /><Relationship Id="rId33" Type="http://schemas.openxmlformats.org/officeDocument/2006/relationships/hyperlink" Target="https://podminky.urs.cz/item/CS_URS_2025_02/733291102" TargetMode="External" /><Relationship Id="rId34" Type="http://schemas.openxmlformats.org/officeDocument/2006/relationships/hyperlink" Target="https://podminky.urs.cz/item/CS_URS_2025_02/998733311" TargetMode="External" /><Relationship Id="rId35" Type="http://schemas.openxmlformats.org/officeDocument/2006/relationships/hyperlink" Target="https://podminky.urs.cz/item/CS_URS_2025_02/734191412" TargetMode="External" /><Relationship Id="rId36" Type="http://schemas.openxmlformats.org/officeDocument/2006/relationships/hyperlink" Target="https://podminky.urs.cz/item/CS_URS_2025_02/734200821" TargetMode="External" /><Relationship Id="rId37" Type="http://schemas.openxmlformats.org/officeDocument/2006/relationships/hyperlink" Target="https://podminky.urs.cz/item/CS_URS_2025_02/734200822" TargetMode="External" /><Relationship Id="rId38" Type="http://schemas.openxmlformats.org/officeDocument/2006/relationships/hyperlink" Target="https://podminky.urs.cz/item/CS_URS_2025_02/734200823" TargetMode="External" /><Relationship Id="rId39" Type="http://schemas.openxmlformats.org/officeDocument/2006/relationships/hyperlink" Target="https://podminky.urs.cz/item/CS_URS_2025_02/734200824" TargetMode="External" /><Relationship Id="rId40" Type="http://schemas.openxmlformats.org/officeDocument/2006/relationships/hyperlink" Target="https://podminky.urs.cz/item/CS_URS_2025_02/734200833" TargetMode="External" /><Relationship Id="rId41" Type="http://schemas.openxmlformats.org/officeDocument/2006/relationships/hyperlink" Target="https://podminky.urs.cz/item/CS_URS_2025_02/734220124" TargetMode="External" /><Relationship Id="rId42" Type="http://schemas.openxmlformats.org/officeDocument/2006/relationships/hyperlink" Target="https://podminky.urs.cz/item/CS_URS_2025_02/734242414" TargetMode="External" /><Relationship Id="rId43" Type="http://schemas.openxmlformats.org/officeDocument/2006/relationships/hyperlink" Target="https://podminky.urs.cz/item/CS_URS_2025_02/734242415" TargetMode="External" /><Relationship Id="rId44" Type="http://schemas.openxmlformats.org/officeDocument/2006/relationships/hyperlink" Target="https://podminky.urs.cz/item/CS_URS_2025_02/734242416" TargetMode="External" /><Relationship Id="rId45" Type="http://schemas.openxmlformats.org/officeDocument/2006/relationships/hyperlink" Target="https://podminky.urs.cz/item/CS_URS_2025_02/734251213" TargetMode="External" /><Relationship Id="rId46" Type="http://schemas.openxmlformats.org/officeDocument/2006/relationships/hyperlink" Target="https://podminky.urs.cz/item/CS_URS_2025_02/734251214" TargetMode="External" /><Relationship Id="rId47" Type="http://schemas.openxmlformats.org/officeDocument/2006/relationships/hyperlink" Target="https://podminky.urs.cz/item/CS_URS_2025_02/734291122" TargetMode="External" /><Relationship Id="rId48" Type="http://schemas.openxmlformats.org/officeDocument/2006/relationships/hyperlink" Target="https://podminky.urs.cz/item/CS_URS_2025_02/734291264" TargetMode="External" /><Relationship Id="rId49" Type="http://schemas.openxmlformats.org/officeDocument/2006/relationships/hyperlink" Target="https://podminky.urs.cz/item/CS_URS_2025_02/734291266" TargetMode="External" /><Relationship Id="rId50" Type="http://schemas.openxmlformats.org/officeDocument/2006/relationships/hyperlink" Target="https://podminky.urs.cz/item/CS_URS_2025_02/734292713" TargetMode="External" /><Relationship Id="rId51" Type="http://schemas.openxmlformats.org/officeDocument/2006/relationships/hyperlink" Target="https://podminky.urs.cz/item/CS_URS_2025_02/734292714" TargetMode="External" /><Relationship Id="rId52" Type="http://schemas.openxmlformats.org/officeDocument/2006/relationships/hyperlink" Target="https://podminky.urs.cz/item/CS_URS_2025_02/734292715" TargetMode="External" /><Relationship Id="rId53" Type="http://schemas.openxmlformats.org/officeDocument/2006/relationships/hyperlink" Target="https://podminky.urs.cz/item/CS_URS_2025_02/734292716" TargetMode="External" /><Relationship Id="rId54" Type="http://schemas.openxmlformats.org/officeDocument/2006/relationships/hyperlink" Target="https://podminky.urs.cz/item/CS_URS_2025_02/734292717" TargetMode="External" /><Relationship Id="rId55" Type="http://schemas.openxmlformats.org/officeDocument/2006/relationships/hyperlink" Target="https://podminky.urs.cz/item/CS_URS_2025_02/734292718" TargetMode="External" /><Relationship Id="rId56" Type="http://schemas.openxmlformats.org/officeDocument/2006/relationships/hyperlink" Target="https://podminky.urs.cz/item/CS_URS_2025_02/734411103" TargetMode="External" /><Relationship Id="rId57" Type="http://schemas.openxmlformats.org/officeDocument/2006/relationships/hyperlink" Target="https://podminky.urs.cz/item/CS_URS_2025_02/734421102" TargetMode="External" /><Relationship Id="rId58" Type="http://schemas.openxmlformats.org/officeDocument/2006/relationships/hyperlink" Target="https://podminky.urs.cz/item/CS_URS_2025_02/998734311" TargetMode="External" /><Relationship Id="rId5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97013214" TargetMode="External" /><Relationship Id="rId2" Type="http://schemas.openxmlformats.org/officeDocument/2006/relationships/hyperlink" Target="https://podminky.urs.cz/item/CS_URS_2025_02/997013501" TargetMode="External" /><Relationship Id="rId3" Type="http://schemas.openxmlformats.org/officeDocument/2006/relationships/hyperlink" Target="https://podminky.urs.cz/item/CS_URS_2025_02/997013509" TargetMode="External" /><Relationship Id="rId4" Type="http://schemas.openxmlformats.org/officeDocument/2006/relationships/hyperlink" Target="https://podminky.urs.cz/item/CS_URS_2025_02/734200821" TargetMode="External" /><Relationship Id="rId5" Type="http://schemas.openxmlformats.org/officeDocument/2006/relationships/hyperlink" Target="https://podminky.urs.cz/item/CS_URS_2025_02/734221545" TargetMode="External" /><Relationship Id="rId6" Type="http://schemas.openxmlformats.org/officeDocument/2006/relationships/hyperlink" Target="https://podminky.urs.cz/item/CS_URS_2025_02/734221682" TargetMode="External" /><Relationship Id="rId7" Type="http://schemas.openxmlformats.org/officeDocument/2006/relationships/hyperlink" Target="https://podminky.urs.cz/item/CS_URS_2025_02/734261712" TargetMode="External" /><Relationship Id="rId8" Type="http://schemas.openxmlformats.org/officeDocument/2006/relationships/hyperlink" Target="https://podminky.urs.cz/item/CS_URS_2025_02/998734313" TargetMode="External" /><Relationship Id="rId9" Type="http://schemas.openxmlformats.org/officeDocument/2006/relationships/hyperlink" Target="https://podminky.urs.cz/item/CS_URS_2025_02/735151553" TargetMode="External" /><Relationship Id="rId10" Type="http://schemas.openxmlformats.org/officeDocument/2006/relationships/hyperlink" Target="https://podminky.urs.cz/item/CS_URS_2025_02/735151555" TargetMode="External" /><Relationship Id="rId11" Type="http://schemas.openxmlformats.org/officeDocument/2006/relationships/hyperlink" Target="https://podminky.urs.cz/item/CS_URS_2025_02/735151557" TargetMode="External" /><Relationship Id="rId12" Type="http://schemas.openxmlformats.org/officeDocument/2006/relationships/hyperlink" Target="https://podminky.urs.cz/item/CS_URS_2025_02/735151559" TargetMode="External" /><Relationship Id="rId13" Type="http://schemas.openxmlformats.org/officeDocument/2006/relationships/hyperlink" Target="https://podminky.urs.cz/item/CS_URS_2025_02/735151560" TargetMode="External" /><Relationship Id="rId14" Type="http://schemas.openxmlformats.org/officeDocument/2006/relationships/hyperlink" Target="https://podminky.urs.cz/item/CS_URS_2025_02/735151562" TargetMode="External" /><Relationship Id="rId15" Type="http://schemas.openxmlformats.org/officeDocument/2006/relationships/hyperlink" Target="https://podminky.urs.cz/item/CS_URS_2025_02/735151593" TargetMode="External" /><Relationship Id="rId16" Type="http://schemas.openxmlformats.org/officeDocument/2006/relationships/hyperlink" Target="https://podminky.urs.cz/item/CS_URS_2025_02/735151655" TargetMode="External" /><Relationship Id="rId17" Type="http://schemas.openxmlformats.org/officeDocument/2006/relationships/hyperlink" Target="https://podminky.urs.cz/item/CS_URS_2025_02/735151656" TargetMode="External" /><Relationship Id="rId18" Type="http://schemas.openxmlformats.org/officeDocument/2006/relationships/hyperlink" Target="https://podminky.urs.cz/item/CS_URS_2025_02/735151657" TargetMode="External" /><Relationship Id="rId19" Type="http://schemas.openxmlformats.org/officeDocument/2006/relationships/hyperlink" Target="https://podminky.urs.cz/item/CS_URS_2025_02/735151659" TargetMode="External" /><Relationship Id="rId20" Type="http://schemas.openxmlformats.org/officeDocument/2006/relationships/hyperlink" Target="https://podminky.urs.cz/item/CS_URS_2025_02/735151660" TargetMode="External" /><Relationship Id="rId21" Type="http://schemas.openxmlformats.org/officeDocument/2006/relationships/hyperlink" Target="https://podminky.urs.cz/item/CS_URS_2025_02/735151692" TargetMode="External" /><Relationship Id="rId22" Type="http://schemas.openxmlformats.org/officeDocument/2006/relationships/hyperlink" Target="https://podminky.urs.cz/item/CS_URS_2025_02/735151693" TargetMode="External" /><Relationship Id="rId23" Type="http://schemas.openxmlformats.org/officeDocument/2006/relationships/hyperlink" Target="https://podminky.urs.cz/item/CS_URS_2025_02/735151821" TargetMode="External" /><Relationship Id="rId24" Type="http://schemas.openxmlformats.org/officeDocument/2006/relationships/hyperlink" Target="https://podminky.urs.cz/item/CS_URS_2025_02/735151822" TargetMode="External" /><Relationship Id="rId25" Type="http://schemas.openxmlformats.org/officeDocument/2006/relationships/hyperlink" Target="https://podminky.urs.cz/item/CS_URS_2025_02/735151831" TargetMode="External" /><Relationship Id="rId26" Type="http://schemas.openxmlformats.org/officeDocument/2006/relationships/hyperlink" Target="https://podminky.urs.cz/item/CS_URS_2025_02/998735313" TargetMode="External" /><Relationship Id="rId2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741110001" TargetMode="External" /><Relationship Id="rId2" Type="http://schemas.openxmlformats.org/officeDocument/2006/relationships/hyperlink" Target="https://podminky.urs.cz/item/CS_URS_2025_02/741110041" TargetMode="External" /><Relationship Id="rId3" Type="http://schemas.openxmlformats.org/officeDocument/2006/relationships/hyperlink" Target="https://podminky.urs.cz/item/CS_URS_2025_02/741120201" TargetMode="External" /><Relationship Id="rId4" Type="http://schemas.openxmlformats.org/officeDocument/2006/relationships/hyperlink" Target="https://podminky.urs.cz/item/CS_URS_2025_02/741120203" TargetMode="External" /><Relationship Id="rId5" Type="http://schemas.openxmlformats.org/officeDocument/2006/relationships/hyperlink" Target="https://podminky.urs.cz/item/CS_URS_2025_02/741130004" TargetMode="External" /><Relationship Id="rId6" Type="http://schemas.openxmlformats.org/officeDocument/2006/relationships/hyperlink" Target="https://podminky.urs.cz/item/CS_URS_2025_02/741130006" TargetMode="External" /><Relationship Id="rId7" Type="http://schemas.openxmlformats.org/officeDocument/2006/relationships/hyperlink" Target="https://podminky.urs.cz/item/CS_URS_2025_02/741130007" TargetMode="External" /><Relationship Id="rId8" Type="http://schemas.openxmlformats.org/officeDocument/2006/relationships/hyperlink" Target="https://podminky.urs.cz/item/CS_URS_2025_02/741210003" TargetMode="External" /><Relationship Id="rId9" Type="http://schemas.openxmlformats.org/officeDocument/2006/relationships/hyperlink" Target="https://podminky.urs.cz/item/CS_URS_2025_02/741110511" TargetMode="External" /><Relationship Id="rId10" Type="http://schemas.openxmlformats.org/officeDocument/2006/relationships/hyperlink" Target="https://podminky.urs.cz/item/CS_URS_2025_02/741110512" TargetMode="External" /><Relationship Id="rId11" Type="http://schemas.openxmlformats.org/officeDocument/2006/relationships/hyperlink" Target="https://podminky.urs.cz/item/CS_URS_2025_02/741110541" TargetMode="External" /><Relationship Id="rId12" Type="http://schemas.openxmlformats.org/officeDocument/2006/relationships/hyperlink" Target="https://podminky.urs.cz/item/CS_URS_2025_02/741112001" TargetMode="External" /><Relationship Id="rId13" Type="http://schemas.openxmlformats.org/officeDocument/2006/relationships/hyperlink" Target="https://podminky.urs.cz/item/CS_URS_2025_02/741120501" TargetMode="External" /><Relationship Id="rId14" Type="http://schemas.openxmlformats.org/officeDocument/2006/relationships/hyperlink" Target="https://podminky.urs.cz/item/CS_URS_2025_02/741120501" TargetMode="External" /><Relationship Id="rId15" Type="http://schemas.openxmlformats.org/officeDocument/2006/relationships/hyperlink" Target="https://podminky.urs.cz/item/CS_URS_2025_02/741122015" TargetMode="External" /><Relationship Id="rId16" Type="http://schemas.openxmlformats.org/officeDocument/2006/relationships/hyperlink" Target="https://podminky.urs.cz/item/CS_URS_2025_02/741122016" TargetMode="External" /><Relationship Id="rId17" Type="http://schemas.openxmlformats.org/officeDocument/2006/relationships/hyperlink" Target="https://podminky.urs.cz/item/CS_URS_2025_02/741122031" TargetMode="External" /><Relationship Id="rId18" Type="http://schemas.openxmlformats.org/officeDocument/2006/relationships/hyperlink" Target="https://podminky.urs.cz/item/CS_URS_2025_02/741122032" TargetMode="External" /><Relationship Id="rId19" Type="http://schemas.openxmlformats.org/officeDocument/2006/relationships/hyperlink" Target="https://podminky.urs.cz/item/CS_URS_2025_02/741122032" TargetMode="External" /><Relationship Id="rId20" Type="http://schemas.openxmlformats.org/officeDocument/2006/relationships/hyperlink" Target="https://podminky.urs.cz/item/CS_URS_2025_02/741122121" TargetMode="External" /><Relationship Id="rId21" Type="http://schemas.openxmlformats.org/officeDocument/2006/relationships/hyperlink" Target="https://podminky.urs.cz/item/CS_URS_2025_02/741123218" TargetMode="External" /><Relationship Id="rId22" Type="http://schemas.openxmlformats.org/officeDocument/2006/relationships/hyperlink" Target="https://podminky.urs.cz/item/CS_URS_2025_02/741310001" TargetMode="External" /><Relationship Id="rId23" Type="http://schemas.openxmlformats.org/officeDocument/2006/relationships/hyperlink" Target="https://podminky.urs.cz/item/CS_URS_2025_02/741310003" TargetMode="External" /><Relationship Id="rId24" Type="http://schemas.openxmlformats.org/officeDocument/2006/relationships/hyperlink" Target="https://podminky.urs.cz/item/CS_URS_2025_02/741311004" TargetMode="External" /><Relationship Id="rId25" Type="http://schemas.openxmlformats.org/officeDocument/2006/relationships/hyperlink" Target="https://podminky.urs.cz/item/CS_URS_2025_02/741372021" TargetMode="External" /><Relationship Id="rId26" Type="http://schemas.openxmlformats.org/officeDocument/2006/relationships/hyperlink" Target="https://podminky.urs.cz/item/CS_URS_2025_02/741372026" TargetMode="External" /><Relationship Id="rId27" Type="http://schemas.openxmlformats.org/officeDocument/2006/relationships/hyperlink" Target="https://podminky.urs.cz/item/CS_URS_2025_02/741372061" TargetMode="External" /><Relationship Id="rId28" Type="http://schemas.openxmlformats.org/officeDocument/2006/relationships/hyperlink" Target="https://podminky.urs.cz/item/CS_URS_2025_02/741372062" TargetMode="External" /><Relationship Id="rId29" Type="http://schemas.openxmlformats.org/officeDocument/2006/relationships/hyperlink" Target="https://podminky.urs.cz/item/CS_URS_2025_02/741372062" TargetMode="External" /><Relationship Id="rId30" Type="http://schemas.openxmlformats.org/officeDocument/2006/relationships/hyperlink" Target="https://podminky.urs.cz/item/CS_URS_2025_02/741372062" TargetMode="External" /><Relationship Id="rId31" Type="http://schemas.openxmlformats.org/officeDocument/2006/relationships/hyperlink" Target="https://podminky.urs.cz/item/CS_URS_2025_02/741372062" TargetMode="External" /><Relationship Id="rId32" Type="http://schemas.openxmlformats.org/officeDocument/2006/relationships/hyperlink" Target="https://podminky.urs.cz/item/CS_URS_2025_02/741372062" TargetMode="External" /><Relationship Id="rId33" Type="http://schemas.openxmlformats.org/officeDocument/2006/relationships/hyperlink" Target="https://podminky.urs.cz/item/CS_URS_2025_02/741372062" TargetMode="External" /><Relationship Id="rId34" Type="http://schemas.openxmlformats.org/officeDocument/2006/relationships/hyperlink" Target="https://podminky.urs.cz/item/CS_URS_2025_02/741372062" TargetMode="External" /><Relationship Id="rId35" Type="http://schemas.openxmlformats.org/officeDocument/2006/relationships/hyperlink" Target="https://podminky.urs.cz/item/CS_URS_2025_02/741810003" TargetMode="External" /><Relationship Id="rId36" Type="http://schemas.openxmlformats.org/officeDocument/2006/relationships/hyperlink" Target="https://podminky.urs.cz/item/CS_URS_2025_02/741810011" TargetMode="External" /><Relationship Id="rId37" Type="http://schemas.openxmlformats.org/officeDocument/2006/relationships/hyperlink" Target="https://podminky.urs.cz/item/CS_URS_2025_02/741910411" TargetMode="External" /><Relationship Id="rId38" Type="http://schemas.openxmlformats.org/officeDocument/2006/relationships/hyperlink" Target="https://podminky.urs.cz/item/CS_URS_2025_02/741910412" TargetMode="External" /><Relationship Id="rId39" Type="http://schemas.openxmlformats.org/officeDocument/2006/relationships/hyperlink" Target="https://podminky.urs.cz/item/CS_URS_2025_02/998741103" TargetMode="External" /><Relationship Id="rId40" Type="http://schemas.openxmlformats.org/officeDocument/2006/relationships/hyperlink" Target="https://podminky.urs.cz/item/CS_URS_2025_02/460903316" TargetMode="External" /><Relationship Id="rId41" Type="http://schemas.openxmlformats.org/officeDocument/2006/relationships/hyperlink" Target="https://podminky.urs.cz/item/CS_URS_2025_02/460941112" TargetMode="External" /><Relationship Id="rId42" Type="http://schemas.openxmlformats.org/officeDocument/2006/relationships/hyperlink" Target="https://podminky.urs.cz/item/CS_URS_2025_02/460941212" TargetMode="External" /><Relationship Id="rId43" Type="http://schemas.openxmlformats.org/officeDocument/2006/relationships/hyperlink" Target="https://podminky.urs.cz/item/CS_URS_2025_02/460952112" TargetMode="External" /><Relationship Id="rId44" Type="http://schemas.openxmlformats.org/officeDocument/2006/relationships/hyperlink" Target="https://podminky.urs.cz/item/CS_URS_2025_02/460952212" TargetMode="External" /><Relationship Id="rId45" Type="http://schemas.openxmlformats.org/officeDocument/2006/relationships/hyperlink" Target="https://podminky.urs.cz/item/CS_URS_2025_02/468081312" TargetMode="External" /><Relationship Id="rId46" Type="http://schemas.openxmlformats.org/officeDocument/2006/relationships/hyperlink" Target="https://podminky.urs.cz/item/CS_URS_2025_02/468081322" TargetMode="External" /><Relationship Id="rId47" Type="http://schemas.openxmlformats.org/officeDocument/2006/relationships/hyperlink" Target="https://podminky.urs.cz/item/CS_URS_2025_02/468081435" TargetMode="External" /><Relationship Id="rId48" Type="http://schemas.openxmlformats.org/officeDocument/2006/relationships/hyperlink" Target="https://podminky.urs.cz/item/CS_URS_2025_02/468091351" TargetMode="External" /><Relationship Id="rId49" Type="http://schemas.openxmlformats.org/officeDocument/2006/relationships/hyperlink" Target="https://podminky.urs.cz/item/CS_URS_2025_02/468094112" TargetMode="External" /><Relationship Id="rId50" Type="http://schemas.openxmlformats.org/officeDocument/2006/relationships/hyperlink" Target="https://podminky.urs.cz/item/CS_URS_2025_02/468111122" TargetMode="External" /><Relationship Id="rId51" Type="http://schemas.openxmlformats.org/officeDocument/2006/relationships/hyperlink" Target="https://podminky.urs.cz/item/CS_URS_2025_02/468111322" TargetMode="External" /><Relationship Id="rId52" Type="http://schemas.openxmlformats.org/officeDocument/2006/relationships/hyperlink" Target="https://podminky.urs.cz/item/CS_URS_2025_02/469971111" TargetMode="External" /><Relationship Id="rId53" Type="http://schemas.openxmlformats.org/officeDocument/2006/relationships/hyperlink" Target="https://podminky.urs.cz/item/CS_URS_2025_02/469971121" TargetMode="External" /><Relationship Id="rId54" Type="http://schemas.openxmlformats.org/officeDocument/2006/relationships/hyperlink" Target="https://podminky.urs.cz/item/CS_URS_2025_02/469972111" TargetMode="External" /><Relationship Id="rId55" Type="http://schemas.openxmlformats.org/officeDocument/2006/relationships/hyperlink" Target="https://podminky.urs.cz/item/CS_URS_2025_02/469972121" TargetMode="External" /><Relationship Id="rId56" Type="http://schemas.openxmlformats.org/officeDocument/2006/relationships/hyperlink" Target="https://podminky.urs.cz/item/CS_URS_2025_02/469973113" TargetMode="External" /><Relationship Id="rId57" Type="http://schemas.openxmlformats.org/officeDocument/2006/relationships/hyperlink" Target="https://podminky.urs.cz/item/CS_URS_2025_02/065002000" TargetMode="External" /><Relationship Id="rId58" Type="http://schemas.openxmlformats.org/officeDocument/2006/relationships/hyperlink" Target="https://podminky.urs.cz/item/CS_URS_2025_02/092203000" TargetMode="External" /><Relationship Id="rId5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741410041" TargetMode="External" /><Relationship Id="rId2" Type="http://schemas.openxmlformats.org/officeDocument/2006/relationships/hyperlink" Target="https://podminky.urs.cz/item/CS_URS_2025_02/741420001" TargetMode="External" /><Relationship Id="rId3" Type="http://schemas.openxmlformats.org/officeDocument/2006/relationships/hyperlink" Target="https://podminky.urs.cz/item/CS_URS_2025_02/741420022" TargetMode="External" /><Relationship Id="rId4" Type="http://schemas.openxmlformats.org/officeDocument/2006/relationships/hyperlink" Target="https://podminky.urs.cz/item/CS_URS_2025_02/741420051" TargetMode="External" /><Relationship Id="rId5" Type="http://schemas.openxmlformats.org/officeDocument/2006/relationships/hyperlink" Target="https://podminky.urs.cz/item/CS_URS_2025_02/741420083" TargetMode="External" /><Relationship Id="rId6" Type="http://schemas.openxmlformats.org/officeDocument/2006/relationships/hyperlink" Target="https://podminky.urs.cz/item/CS_URS_2025_02/741430004" TargetMode="External" /><Relationship Id="rId7" Type="http://schemas.openxmlformats.org/officeDocument/2006/relationships/hyperlink" Target="https://podminky.urs.cz/item/CS_URS_2025_02/741440032" TargetMode="External" /><Relationship Id="rId8" Type="http://schemas.openxmlformats.org/officeDocument/2006/relationships/hyperlink" Target="https://podminky.urs.cz/item/CS_URS_2025_02/460061171" TargetMode="External" /><Relationship Id="rId9" Type="http://schemas.openxmlformats.org/officeDocument/2006/relationships/hyperlink" Target="https://podminky.urs.cz/item/CS_URS_2025_02/460161152" TargetMode="External" /><Relationship Id="rId10" Type="http://schemas.openxmlformats.org/officeDocument/2006/relationships/hyperlink" Target="https://podminky.urs.cz/item/CS_URS_2025_02/460411122" TargetMode="External" /><Relationship Id="rId11" Type="http://schemas.openxmlformats.org/officeDocument/2006/relationships/hyperlink" Target="https://podminky.urs.cz/item/CS_URS_2025_02/580105062" TargetMode="External" /><Relationship Id="rId12" Type="http://schemas.openxmlformats.org/officeDocument/2006/relationships/hyperlink" Target="https://podminky.urs.cz/item/CS_URS_2025_02/580105063" TargetMode="External" /><Relationship Id="rId1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22151031" TargetMode="External" /><Relationship Id="rId2" Type="http://schemas.openxmlformats.org/officeDocument/2006/relationships/hyperlink" Target="https://podminky.urs.cz/item/CS_URS_2025_02/622215121" TargetMode="External" /><Relationship Id="rId3" Type="http://schemas.openxmlformats.org/officeDocument/2006/relationships/hyperlink" Target="https://podminky.urs.cz/item/CS_URS_2025_02/622525101" TargetMode="External" /><Relationship Id="rId4" Type="http://schemas.openxmlformats.org/officeDocument/2006/relationships/hyperlink" Target="https://podminky.urs.cz/item/CS_URS_2025_02/941111121" TargetMode="External" /><Relationship Id="rId5" Type="http://schemas.openxmlformats.org/officeDocument/2006/relationships/hyperlink" Target="https://podminky.urs.cz/item/CS_URS_2025_02/941111221" TargetMode="External" /><Relationship Id="rId6" Type="http://schemas.openxmlformats.org/officeDocument/2006/relationships/hyperlink" Target="https://podminky.urs.cz/item/CS_URS_2025_02/941111821" TargetMode="External" /><Relationship Id="rId7" Type="http://schemas.openxmlformats.org/officeDocument/2006/relationships/hyperlink" Target="https://podminky.urs.cz/item/CS_URS_2025_02/966081120" TargetMode="External" /><Relationship Id="rId8" Type="http://schemas.openxmlformats.org/officeDocument/2006/relationships/hyperlink" Target="https://podminky.urs.cz/item/CS_URS_2025_02/997013211" TargetMode="External" /><Relationship Id="rId9" Type="http://schemas.openxmlformats.org/officeDocument/2006/relationships/hyperlink" Target="https://podminky.urs.cz/item/CS_URS_2025_02/997013501" TargetMode="External" /><Relationship Id="rId10" Type="http://schemas.openxmlformats.org/officeDocument/2006/relationships/hyperlink" Target="https://podminky.urs.cz/item/CS_URS_2025_02/997013509" TargetMode="External" /><Relationship Id="rId11" Type="http://schemas.openxmlformats.org/officeDocument/2006/relationships/hyperlink" Target="https://podminky.urs.cz/item/CS_URS_2025_02/997013871" TargetMode="External" /><Relationship Id="rId12" Type="http://schemas.openxmlformats.org/officeDocument/2006/relationships/hyperlink" Target="https://podminky.urs.cz/item/CS_URS_2025_02/998018001" TargetMode="External" /><Relationship Id="rId13" Type="http://schemas.openxmlformats.org/officeDocument/2006/relationships/hyperlink" Target="https://podminky.urs.cz/item/CS_URS_2025_02/712340831" TargetMode="External" /><Relationship Id="rId14" Type="http://schemas.openxmlformats.org/officeDocument/2006/relationships/hyperlink" Target="https://podminky.urs.cz/item/CS_URS_2025_02/712331111" TargetMode="External" /><Relationship Id="rId15" Type="http://schemas.openxmlformats.org/officeDocument/2006/relationships/hyperlink" Target="https://podminky.urs.cz/item/CS_URS_2025_02/712300921" TargetMode="External" /><Relationship Id="rId16" Type="http://schemas.openxmlformats.org/officeDocument/2006/relationships/hyperlink" Target="https://podminky.urs.cz/item/CS_URS_2025_02/998712121" TargetMode="External" /><Relationship Id="rId17" Type="http://schemas.openxmlformats.org/officeDocument/2006/relationships/hyperlink" Target="https://podminky.urs.cz/item/CS_URS_2025_02/762341931" TargetMode="External" /><Relationship Id="rId18" Type="http://schemas.openxmlformats.org/officeDocument/2006/relationships/hyperlink" Target="https://podminky.urs.cz/item/CS_URS_2025_02/762343911" TargetMode="External" /><Relationship Id="rId19" Type="http://schemas.openxmlformats.org/officeDocument/2006/relationships/hyperlink" Target="https://podminky.urs.cz/item/CS_URS_2025_02/998762121" TargetMode="External" /><Relationship Id="rId20" Type="http://schemas.openxmlformats.org/officeDocument/2006/relationships/hyperlink" Target="https://podminky.urs.cz/item/CS_URS_2025_02/764000911" TargetMode="External" /><Relationship Id="rId21" Type="http://schemas.openxmlformats.org/officeDocument/2006/relationships/hyperlink" Target="https://podminky.urs.cz/item/CS_URS_2025_02/764314612" TargetMode="External" /><Relationship Id="rId22" Type="http://schemas.openxmlformats.org/officeDocument/2006/relationships/hyperlink" Target="https://podminky.urs.cz/item/CS_URS_2025_02/764315621" TargetMode="External" /><Relationship Id="rId23" Type="http://schemas.openxmlformats.org/officeDocument/2006/relationships/hyperlink" Target="https://podminky.urs.cz/item/CS_URS_2025_02/998764121" TargetMode="External" /><Relationship Id="rId24" Type="http://schemas.openxmlformats.org/officeDocument/2006/relationships/hyperlink" Target="https://podminky.urs.cz/item/CS_URS_2025_02/767995116" TargetMode="External" /><Relationship Id="rId25" Type="http://schemas.openxmlformats.org/officeDocument/2006/relationships/hyperlink" Target="https://podminky.urs.cz/item/CS_URS_2025_02/953961213" TargetMode="External" /><Relationship Id="rId26" Type="http://schemas.openxmlformats.org/officeDocument/2006/relationships/hyperlink" Target="https://podminky.urs.cz/item/CS_URS_2025_02/953965121" TargetMode="External" /><Relationship Id="rId27" Type="http://schemas.openxmlformats.org/officeDocument/2006/relationships/hyperlink" Target="https://podminky.urs.cz/item/CS_URS_2025_02/998767121" TargetMode="External" /><Relationship Id="rId2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30001000" TargetMode="External" /><Relationship Id="rId2" Type="http://schemas.openxmlformats.org/officeDocument/2006/relationships/hyperlink" Target="https://podminky.urs.cz/item/CS_URS_2025_02/032002000" TargetMode="External" /><Relationship Id="rId3" Type="http://schemas.openxmlformats.org/officeDocument/2006/relationships/hyperlink" Target="https://podminky.urs.cz/item/CS_URS_2025_02/034002000" TargetMode="External" /><Relationship Id="rId4" Type="http://schemas.openxmlformats.org/officeDocument/2006/relationships/hyperlink" Target="https://podminky.urs.cz/item/CS_URS_2025_02/039002000" TargetMode="External" /><Relationship Id="rId5" Type="http://schemas.openxmlformats.org/officeDocument/2006/relationships/hyperlink" Target="https://podminky.urs.cz/item/CS_URS_2025_02/045303000" TargetMode="External" /><Relationship Id="rId6" Type="http://schemas.openxmlformats.org/officeDocument/2006/relationships/hyperlink" Target="https://podminky.urs.cz/item/CS_URS_2025_02/013254000" TargetMode="External" /><Relationship Id="rId7" Type="http://schemas.openxmlformats.org/officeDocument/2006/relationships/hyperlink" Target="https://podminky.urs.cz/item/CS_URS_2025_02/013294000" TargetMode="External" /><Relationship Id="rId8" Type="http://schemas.openxmlformats.org/officeDocument/2006/relationships/hyperlink" Target="https://podminky.urs.cz/item/CS_URS_2025_02/034503000" TargetMode="External" /><Relationship Id="rId9" Type="http://schemas.openxmlformats.org/officeDocument/2006/relationships/hyperlink" Target="https://podminky.urs.cz/item/CS_URS_2025_02/041414000" TargetMode="External" /><Relationship Id="rId10" Type="http://schemas.openxmlformats.org/officeDocument/2006/relationships/hyperlink" Target="https://podminky.urs.cz/item/CS_URS_2025_02/071103000" TargetMode="External" /><Relationship Id="rId11" Type="http://schemas.openxmlformats.org/officeDocument/2006/relationships/hyperlink" Target="https://podminky.urs.cz/item/CS_URS_2025_02/091803000" TargetMode="External" /><Relationship Id="rId12" Type="http://schemas.openxmlformats.org/officeDocument/2006/relationships/hyperlink" Target="https://podminky.urs.cz/item/CS_URS_2025_02/094002000" TargetMode="External" /><Relationship Id="rId1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32</v>
      </c>
      <c r="AO17" s="24"/>
      <c r="AP17" s="24"/>
      <c r="AQ17" s="24"/>
      <c r="AR17" s="22"/>
      <c r="BE17" s="33"/>
      <c r="BS17" s="19" t="s">
        <v>39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32</v>
      </c>
      <c r="AO20" s="24"/>
      <c r="AP20" s="24"/>
      <c r="AQ20" s="24"/>
      <c r="AR20" s="22"/>
      <c r="BE20" s="33"/>
      <c r="BS20" s="19" t="s">
        <v>39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47</v>
      </c>
      <c r="E29" s="50"/>
      <c r="F29" s="34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49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51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12024(1)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2024059 - Snížení energetické náročnosti budovy DOZP Radošov č.p.137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Radošov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6. 12. 2024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Karlovarský kraj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40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32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16.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'D.1.4.01 - Silnoproudá el...'!J30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'D.1.4.01 - Silnoproudá el...'!P84</f>
        <v>0</v>
      </c>
      <c r="AV55" s="123">
        <f>'D.1.4.01 - Silnoproudá el...'!J33</f>
        <v>0</v>
      </c>
      <c r="AW55" s="123">
        <f>'D.1.4.01 - Silnoproudá el...'!J34</f>
        <v>0</v>
      </c>
      <c r="AX55" s="123">
        <f>'D.1.4.01 - Silnoproudá el...'!J35</f>
        <v>0</v>
      </c>
      <c r="AY55" s="123">
        <f>'D.1.4.01 - Silnoproudá el...'!J36</f>
        <v>0</v>
      </c>
      <c r="AZ55" s="123">
        <f>'D.1.4.01 - Silnoproudá el...'!F33</f>
        <v>0</v>
      </c>
      <c r="BA55" s="123">
        <f>'D.1.4.01 - Silnoproudá el...'!F34</f>
        <v>0</v>
      </c>
      <c r="BB55" s="123">
        <f>'D.1.4.01 - Silnoproudá el...'!F35</f>
        <v>0</v>
      </c>
      <c r="BC55" s="123">
        <f>'D.1.4.01 - Silnoproudá el...'!F36</f>
        <v>0</v>
      </c>
      <c r="BD55" s="125">
        <f>'D.1.4.01 - Silnoproudá el...'!F37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32</v>
      </c>
      <c r="CM55" s="126" t="s">
        <v>87</v>
      </c>
    </row>
    <row r="56" s="7" customFormat="1" ht="24.75" customHeight="1">
      <c r="A56" s="114" t="s">
        <v>81</v>
      </c>
      <c r="B56" s="115"/>
      <c r="C56" s="116"/>
      <c r="D56" s="117" t="s">
        <v>88</v>
      </c>
      <c r="E56" s="117"/>
      <c r="F56" s="117"/>
      <c r="G56" s="117"/>
      <c r="H56" s="117"/>
      <c r="I56" s="118"/>
      <c r="J56" s="117" t="s">
        <v>89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'D.1.4.02a - FVE'!J30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84</v>
      </c>
      <c r="AR56" s="121"/>
      <c r="AS56" s="122">
        <v>0</v>
      </c>
      <c r="AT56" s="123">
        <f>ROUND(SUM(AV56:AW56),2)</f>
        <v>0</v>
      </c>
      <c r="AU56" s="124">
        <f>'D.1.4.02a - FVE'!P82</f>
        <v>0</v>
      </c>
      <c r="AV56" s="123">
        <f>'D.1.4.02a - FVE'!J33</f>
        <v>0</v>
      </c>
      <c r="AW56" s="123">
        <f>'D.1.4.02a - FVE'!J34</f>
        <v>0</v>
      </c>
      <c r="AX56" s="123">
        <f>'D.1.4.02a - FVE'!J35</f>
        <v>0</v>
      </c>
      <c r="AY56" s="123">
        <f>'D.1.4.02a - FVE'!J36</f>
        <v>0</v>
      </c>
      <c r="AZ56" s="123">
        <f>'D.1.4.02a - FVE'!F33</f>
        <v>0</v>
      </c>
      <c r="BA56" s="123">
        <f>'D.1.4.02a - FVE'!F34</f>
        <v>0</v>
      </c>
      <c r="BB56" s="123">
        <f>'D.1.4.02a - FVE'!F35</f>
        <v>0</v>
      </c>
      <c r="BC56" s="123">
        <f>'D.1.4.02a - FVE'!F36</f>
        <v>0</v>
      </c>
      <c r="BD56" s="125">
        <f>'D.1.4.02a - FVE'!F37</f>
        <v>0</v>
      </c>
      <c r="BE56" s="7"/>
      <c r="BT56" s="126" t="s">
        <v>85</v>
      </c>
      <c r="BV56" s="126" t="s">
        <v>79</v>
      </c>
      <c r="BW56" s="126" t="s">
        <v>90</v>
      </c>
      <c r="BX56" s="126" t="s">
        <v>5</v>
      </c>
      <c r="CL56" s="126" t="s">
        <v>32</v>
      </c>
      <c r="CM56" s="126" t="s">
        <v>87</v>
      </c>
    </row>
    <row r="57" s="7" customFormat="1" ht="16.5" customHeight="1">
      <c r="A57" s="114" t="s">
        <v>81</v>
      </c>
      <c r="B57" s="115"/>
      <c r="C57" s="116"/>
      <c r="D57" s="117" t="s">
        <v>91</v>
      </c>
      <c r="E57" s="117"/>
      <c r="F57" s="117"/>
      <c r="G57" s="117"/>
      <c r="H57" s="117"/>
      <c r="I57" s="118"/>
      <c r="J57" s="117" t="s">
        <v>92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01 - Architektonicko -...'!J30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84</v>
      </c>
      <c r="AR57" s="121"/>
      <c r="AS57" s="122">
        <v>0</v>
      </c>
      <c r="AT57" s="123">
        <f>ROUND(SUM(AV57:AW57),2)</f>
        <v>0</v>
      </c>
      <c r="AU57" s="124">
        <f>'SO 01 - Architektonicko -...'!P110</f>
        <v>0</v>
      </c>
      <c r="AV57" s="123">
        <f>'SO 01 - Architektonicko -...'!J33</f>
        <v>0</v>
      </c>
      <c r="AW57" s="123">
        <f>'SO 01 - Architektonicko -...'!J34</f>
        <v>0</v>
      </c>
      <c r="AX57" s="123">
        <f>'SO 01 - Architektonicko -...'!J35</f>
        <v>0</v>
      </c>
      <c r="AY57" s="123">
        <f>'SO 01 - Architektonicko -...'!J36</f>
        <v>0</v>
      </c>
      <c r="AZ57" s="123">
        <f>'SO 01 - Architektonicko -...'!F33</f>
        <v>0</v>
      </c>
      <c r="BA57" s="123">
        <f>'SO 01 - Architektonicko -...'!F34</f>
        <v>0</v>
      </c>
      <c r="BB57" s="123">
        <f>'SO 01 - Architektonicko -...'!F35</f>
        <v>0</v>
      </c>
      <c r="BC57" s="123">
        <f>'SO 01 - Architektonicko -...'!F36</f>
        <v>0</v>
      </c>
      <c r="BD57" s="125">
        <f>'SO 01 - Architektonicko -...'!F37</f>
        <v>0</v>
      </c>
      <c r="BE57" s="7"/>
      <c r="BT57" s="126" t="s">
        <v>85</v>
      </c>
      <c r="BV57" s="126" t="s">
        <v>79</v>
      </c>
      <c r="BW57" s="126" t="s">
        <v>93</v>
      </c>
      <c r="BX57" s="126" t="s">
        <v>5</v>
      </c>
      <c r="CL57" s="126" t="s">
        <v>32</v>
      </c>
      <c r="CM57" s="126" t="s">
        <v>85</v>
      </c>
    </row>
    <row r="58" s="7" customFormat="1" ht="16.5" customHeight="1">
      <c r="A58" s="114" t="s">
        <v>81</v>
      </c>
      <c r="B58" s="115"/>
      <c r="C58" s="116"/>
      <c r="D58" s="117" t="s">
        <v>94</v>
      </c>
      <c r="E58" s="117"/>
      <c r="F58" s="117"/>
      <c r="G58" s="117"/>
      <c r="H58" s="117"/>
      <c r="I58" s="118"/>
      <c r="J58" s="117" t="s">
        <v>95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'10 - Strojovna'!J30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84</v>
      </c>
      <c r="AR58" s="121"/>
      <c r="AS58" s="122">
        <v>0</v>
      </c>
      <c r="AT58" s="123">
        <f>ROUND(SUM(AV58:AW58),2)</f>
        <v>0</v>
      </c>
      <c r="AU58" s="124">
        <f>'10 - Strojovna'!P89</f>
        <v>0</v>
      </c>
      <c r="AV58" s="123">
        <f>'10 - Strojovna'!J33</f>
        <v>0</v>
      </c>
      <c r="AW58" s="123">
        <f>'10 - Strojovna'!J34</f>
        <v>0</v>
      </c>
      <c r="AX58" s="123">
        <f>'10 - Strojovna'!J35</f>
        <v>0</v>
      </c>
      <c r="AY58" s="123">
        <f>'10 - Strojovna'!J36</f>
        <v>0</v>
      </c>
      <c r="AZ58" s="123">
        <f>'10 - Strojovna'!F33</f>
        <v>0</v>
      </c>
      <c r="BA58" s="123">
        <f>'10 - Strojovna'!F34</f>
        <v>0</v>
      </c>
      <c r="BB58" s="123">
        <f>'10 - Strojovna'!F35</f>
        <v>0</v>
      </c>
      <c r="BC58" s="123">
        <f>'10 - Strojovna'!F36</f>
        <v>0</v>
      </c>
      <c r="BD58" s="125">
        <f>'10 - Strojovna'!F37</f>
        <v>0</v>
      </c>
      <c r="BE58" s="7"/>
      <c r="BT58" s="126" t="s">
        <v>85</v>
      </c>
      <c r="BV58" s="126" t="s">
        <v>79</v>
      </c>
      <c r="BW58" s="126" t="s">
        <v>96</v>
      </c>
      <c r="BX58" s="126" t="s">
        <v>5</v>
      </c>
      <c r="CL58" s="126" t="s">
        <v>32</v>
      </c>
      <c r="CM58" s="126" t="s">
        <v>85</v>
      </c>
    </row>
    <row r="59" s="7" customFormat="1" ht="16.5" customHeight="1">
      <c r="A59" s="114" t="s">
        <v>81</v>
      </c>
      <c r="B59" s="115"/>
      <c r="C59" s="116"/>
      <c r="D59" s="117" t="s">
        <v>97</v>
      </c>
      <c r="E59" s="117"/>
      <c r="F59" s="117"/>
      <c r="G59" s="117"/>
      <c r="H59" s="117"/>
      <c r="I59" s="118"/>
      <c r="J59" s="117" t="s">
        <v>98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'20 - Výměna otopných těles'!J30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84</v>
      </c>
      <c r="AR59" s="121"/>
      <c r="AS59" s="122">
        <v>0</v>
      </c>
      <c r="AT59" s="123">
        <f>ROUND(SUM(AV59:AW59),2)</f>
        <v>0</v>
      </c>
      <c r="AU59" s="124">
        <f>'20 - Výměna otopných těles'!P85</f>
        <v>0</v>
      </c>
      <c r="AV59" s="123">
        <f>'20 - Výměna otopných těles'!J33</f>
        <v>0</v>
      </c>
      <c r="AW59" s="123">
        <f>'20 - Výměna otopných těles'!J34</f>
        <v>0</v>
      </c>
      <c r="AX59" s="123">
        <f>'20 - Výměna otopných těles'!J35</f>
        <v>0</v>
      </c>
      <c r="AY59" s="123">
        <f>'20 - Výměna otopných těles'!J36</f>
        <v>0</v>
      </c>
      <c r="AZ59" s="123">
        <f>'20 - Výměna otopných těles'!F33</f>
        <v>0</v>
      </c>
      <c r="BA59" s="123">
        <f>'20 - Výměna otopných těles'!F34</f>
        <v>0</v>
      </c>
      <c r="BB59" s="123">
        <f>'20 - Výměna otopných těles'!F35</f>
        <v>0</v>
      </c>
      <c r="BC59" s="123">
        <f>'20 - Výměna otopných těles'!F36</f>
        <v>0</v>
      </c>
      <c r="BD59" s="125">
        <f>'20 - Výměna otopných těles'!F37</f>
        <v>0</v>
      </c>
      <c r="BE59" s="7"/>
      <c r="BT59" s="126" t="s">
        <v>85</v>
      </c>
      <c r="BV59" s="126" t="s">
        <v>79</v>
      </c>
      <c r="BW59" s="126" t="s">
        <v>99</v>
      </c>
      <c r="BX59" s="126" t="s">
        <v>5</v>
      </c>
      <c r="CL59" s="126" t="s">
        <v>32</v>
      </c>
      <c r="CM59" s="126" t="s">
        <v>85</v>
      </c>
    </row>
    <row r="60" s="7" customFormat="1" ht="16.5" customHeight="1">
      <c r="A60" s="114" t="s">
        <v>81</v>
      </c>
      <c r="B60" s="115"/>
      <c r="C60" s="116"/>
      <c r="D60" s="117" t="s">
        <v>100</v>
      </c>
      <c r="E60" s="117"/>
      <c r="F60" s="117"/>
      <c r="G60" s="117"/>
      <c r="H60" s="117"/>
      <c r="I60" s="118"/>
      <c r="J60" s="117" t="s">
        <v>83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'D.1.4.02 - Silnoproudá el...'!J30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84</v>
      </c>
      <c r="AR60" s="121"/>
      <c r="AS60" s="122">
        <v>0</v>
      </c>
      <c r="AT60" s="123">
        <f>ROUND(SUM(AV60:AW60),2)</f>
        <v>0</v>
      </c>
      <c r="AU60" s="124">
        <f>'D.1.4.02 - Silnoproudá el...'!P84</f>
        <v>0</v>
      </c>
      <c r="AV60" s="123">
        <f>'D.1.4.02 - Silnoproudá el...'!J33</f>
        <v>0</v>
      </c>
      <c r="AW60" s="123">
        <f>'D.1.4.02 - Silnoproudá el...'!J34</f>
        <v>0</v>
      </c>
      <c r="AX60" s="123">
        <f>'D.1.4.02 - Silnoproudá el...'!J35</f>
        <v>0</v>
      </c>
      <c r="AY60" s="123">
        <f>'D.1.4.02 - Silnoproudá el...'!J36</f>
        <v>0</v>
      </c>
      <c r="AZ60" s="123">
        <f>'D.1.4.02 - Silnoproudá el...'!F33</f>
        <v>0</v>
      </c>
      <c r="BA60" s="123">
        <f>'D.1.4.02 - Silnoproudá el...'!F34</f>
        <v>0</v>
      </c>
      <c r="BB60" s="123">
        <f>'D.1.4.02 - Silnoproudá el...'!F35</f>
        <v>0</v>
      </c>
      <c r="BC60" s="123">
        <f>'D.1.4.02 - Silnoproudá el...'!F36</f>
        <v>0</v>
      </c>
      <c r="BD60" s="125">
        <f>'D.1.4.02 - Silnoproudá el...'!F37</f>
        <v>0</v>
      </c>
      <c r="BE60" s="7"/>
      <c r="BT60" s="126" t="s">
        <v>85</v>
      </c>
      <c r="BV60" s="126" t="s">
        <v>79</v>
      </c>
      <c r="BW60" s="126" t="s">
        <v>101</v>
      </c>
      <c r="BX60" s="126" t="s">
        <v>5</v>
      </c>
      <c r="CL60" s="126" t="s">
        <v>32</v>
      </c>
      <c r="CM60" s="126" t="s">
        <v>85</v>
      </c>
    </row>
    <row r="61" s="7" customFormat="1" ht="16.5" customHeight="1">
      <c r="A61" s="114" t="s">
        <v>81</v>
      </c>
      <c r="B61" s="115"/>
      <c r="C61" s="116"/>
      <c r="D61" s="117" t="s">
        <v>102</v>
      </c>
      <c r="E61" s="117"/>
      <c r="F61" s="117"/>
      <c r="G61" s="117"/>
      <c r="H61" s="117"/>
      <c r="I61" s="118"/>
      <c r="J61" s="117" t="s">
        <v>83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'D.1.4.03 - Silnoproudá el...'!J30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84</v>
      </c>
      <c r="AR61" s="121"/>
      <c r="AS61" s="122">
        <v>0</v>
      </c>
      <c r="AT61" s="123">
        <f>ROUND(SUM(AV61:AW61),2)</f>
        <v>0</v>
      </c>
      <c r="AU61" s="124">
        <f>'D.1.4.03 - Silnoproudá el...'!P84</f>
        <v>0</v>
      </c>
      <c r="AV61" s="123">
        <f>'D.1.4.03 - Silnoproudá el...'!J33</f>
        <v>0</v>
      </c>
      <c r="AW61" s="123">
        <f>'D.1.4.03 - Silnoproudá el...'!J34</f>
        <v>0</v>
      </c>
      <c r="AX61" s="123">
        <f>'D.1.4.03 - Silnoproudá el...'!J35</f>
        <v>0</v>
      </c>
      <c r="AY61" s="123">
        <f>'D.1.4.03 - Silnoproudá el...'!J36</f>
        <v>0</v>
      </c>
      <c r="AZ61" s="123">
        <f>'D.1.4.03 - Silnoproudá el...'!F33</f>
        <v>0</v>
      </c>
      <c r="BA61" s="123">
        <f>'D.1.4.03 - Silnoproudá el...'!F34</f>
        <v>0</v>
      </c>
      <c r="BB61" s="123">
        <f>'D.1.4.03 - Silnoproudá el...'!F35</f>
        <v>0</v>
      </c>
      <c r="BC61" s="123">
        <f>'D.1.4.03 - Silnoproudá el...'!F36</f>
        <v>0</v>
      </c>
      <c r="BD61" s="125">
        <f>'D.1.4.03 - Silnoproudá el...'!F37</f>
        <v>0</v>
      </c>
      <c r="BE61" s="7"/>
      <c r="BT61" s="126" t="s">
        <v>85</v>
      </c>
      <c r="BV61" s="126" t="s">
        <v>79</v>
      </c>
      <c r="BW61" s="126" t="s">
        <v>103</v>
      </c>
      <c r="BX61" s="126" t="s">
        <v>5</v>
      </c>
      <c r="CL61" s="126" t="s">
        <v>32</v>
      </c>
      <c r="CM61" s="126" t="s">
        <v>85</v>
      </c>
    </row>
    <row r="62" s="7" customFormat="1" ht="16.5" customHeight="1">
      <c r="A62" s="114" t="s">
        <v>81</v>
      </c>
      <c r="B62" s="115"/>
      <c r="C62" s="116"/>
      <c r="D62" s="117" t="s">
        <v>104</v>
      </c>
      <c r="E62" s="117"/>
      <c r="F62" s="117"/>
      <c r="G62" s="117"/>
      <c r="H62" s="117"/>
      <c r="I62" s="118"/>
      <c r="J62" s="117" t="s">
        <v>105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02 - Hospodářský objek...'!J30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84</v>
      </c>
      <c r="AR62" s="121"/>
      <c r="AS62" s="122">
        <v>0</v>
      </c>
      <c r="AT62" s="123">
        <f>ROUND(SUM(AV62:AW62),2)</f>
        <v>0</v>
      </c>
      <c r="AU62" s="124">
        <f>'SO 02 - Hospodářský objek...'!P89</f>
        <v>0</v>
      </c>
      <c r="AV62" s="123">
        <f>'SO 02 - Hospodářský objek...'!J33</f>
        <v>0</v>
      </c>
      <c r="AW62" s="123">
        <f>'SO 02 - Hospodářský objek...'!J34</f>
        <v>0</v>
      </c>
      <c r="AX62" s="123">
        <f>'SO 02 - Hospodářský objek...'!J35</f>
        <v>0</v>
      </c>
      <c r="AY62" s="123">
        <f>'SO 02 - Hospodářský objek...'!J36</f>
        <v>0</v>
      </c>
      <c r="AZ62" s="123">
        <f>'SO 02 - Hospodářský objek...'!F33</f>
        <v>0</v>
      </c>
      <c r="BA62" s="123">
        <f>'SO 02 - Hospodářský objek...'!F34</f>
        <v>0</v>
      </c>
      <c r="BB62" s="123">
        <f>'SO 02 - Hospodářský objek...'!F35</f>
        <v>0</v>
      </c>
      <c r="BC62" s="123">
        <f>'SO 02 - Hospodářský objek...'!F36</f>
        <v>0</v>
      </c>
      <c r="BD62" s="125">
        <f>'SO 02 - Hospodářský objek...'!F37</f>
        <v>0</v>
      </c>
      <c r="BE62" s="7"/>
      <c r="BT62" s="126" t="s">
        <v>85</v>
      </c>
      <c r="BV62" s="126" t="s">
        <v>79</v>
      </c>
      <c r="BW62" s="126" t="s">
        <v>106</v>
      </c>
      <c r="BX62" s="126" t="s">
        <v>5</v>
      </c>
      <c r="CL62" s="126" t="s">
        <v>32</v>
      </c>
      <c r="CM62" s="126" t="s">
        <v>87</v>
      </c>
    </row>
    <row r="63" s="7" customFormat="1" ht="16.5" customHeight="1">
      <c r="A63" s="114" t="s">
        <v>81</v>
      </c>
      <c r="B63" s="115"/>
      <c r="C63" s="116"/>
      <c r="D63" s="117" t="s">
        <v>107</v>
      </c>
      <c r="E63" s="117"/>
      <c r="F63" s="117"/>
      <c r="G63" s="117"/>
      <c r="H63" s="117"/>
      <c r="I63" s="118"/>
      <c r="J63" s="117" t="s">
        <v>108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'VON - Vedlejší a ostatní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84</v>
      </c>
      <c r="AR63" s="121"/>
      <c r="AS63" s="127">
        <v>0</v>
      </c>
      <c r="AT63" s="128">
        <f>ROUND(SUM(AV63:AW63),2)</f>
        <v>0</v>
      </c>
      <c r="AU63" s="129">
        <f>'VON - Vedlejší a ostatní ...'!P86</f>
        <v>0</v>
      </c>
      <c r="AV63" s="128">
        <f>'VON - Vedlejší a ostatní ...'!J33</f>
        <v>0</v>
      </c>
      <c r="AW63" s="128">
        <f>'VON - Vedlejší a ostatní ...'!J34</f>
        <v>0</v>
      </c>
      <c r="AX63" s="128">
        <f>'VON - Vedlejší a ostatní ...'!J35</f>
        <v>0</v>
      </c>
      <c r="AY63" s="128">
        <f>'VON - Vedlejší a ostatní ...'!J36</f>
        <v>0</v>
      </c>
      <c r="AZ63" s="128">
        <f>'VON - Vedlejší a ostatní ...'!F33</f>
        <v>0</v>
      </c>
      <c r="BA63" s="128">
        <f>'VON - Vedlejší a ostatní ...'!F34</f>
        <v>0</v>
      </c>
      <c r="BB63" s="128">
        <f>'VON - Vedlejší a ostatní ...'!F35</f>
        <v>0</v>
      </c>
      <c r="BC63" s="128">
        <f>'VON - Vedlejší a ostatní ...'!F36</f>
        <v>0</v>
      </c>
      <c r="BD63" s="130">
        <f>'VON - Vedlejší a ostatní ...'!F37</f>
        <v>0</v>
      </c>
      <c r="BE63" s="7"/>
      <c r="BT63" s="126" t="s">
        <v>85</v>
      </c>
      <c r="BV63" s="126" t="s">
        <v>79</v>
      </c>
      <c r="BW63" s="126" t="s">
        <v>109</v>
      </c>
      <c r="BX63" s="126" t="s">
        <v>5</v>
      </c>
      <c r="CL63" s="126" t="s">
        <v>32</v>
      </c>
      <c r="CM63" s="126" t="s">
        <v>85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0NGNvMC449YNRKy/MsgxMNslD3e5ph9PMudneemtDQZNaVToZvGpalkX7le+ZZ7cYdrm87wDFUTLOZzli4T/IQ==" hashValue="K3TkNPi1lnL/7TuxEJVF4dsUCUfYlcNR5fzc4uWECQoeIFxY8/pjJzps37PwjMulx6BxwZiPJWV0GG41NQwEzQ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.1.4.01 - Silnoproudá el...'!C2" display="/"/>
    <hyperlink ref="A56" location="'D.1.4.02a - FVE'!C2" display="/"/>
    <hyperlink ref="A57" location="'SO 01 - Architektonicko -...'!C2" display="/"/>
    <hyperlink ref="A58" location="'10 - Strojovna'!C2" display="/"/>
    <hyperlink ref="A59" location="'20 - Výměna otopných těles'!C2" display="/"/>
    <hyperlink ref="A60" location="'D.1.4.02 - Silnoproudá el...'!C2" display="/"/>
    <hyperlink ref="A61" location="'D.1.4.03 - Silnoproudá el...'!C2" display="/"/>
    <hyperlink ref="A62" location="'SO 02 - Hospodářský objek...'!C2" display="/"/>
    <hyperlink ref="A63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87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ROUND((SUM(BE84:BE152)),  2)</f>
        <v>0</v>
      </c>
      <c r="G33" s="41"/>
      <c r="H33" s="41"/>
      <c r="I33" s="151">
        <v>0.20999999999999999</v>
      </c>
      <c r="J33" s="150">
        <f>ROUND(((SUM(BE84:BE152))*I33),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ROUND((SUM(BF84:BF152)),  2)</f>
        <v>0</v>
      </c>
      <c r="G34" s="41"/>
      <c r="H34" s="41"/>
      <c r="I34" s="151">
        <v>0.12</v>
      </c>
      <c r="J34" s="150">
        <f>ROUND(((SUM(BF84:BF152))*I34),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ROUND((SUM(BG84:BG152)),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ROUND((SUM(BH84:BH152)),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ROUND((SUM(BI84:BI152)),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D.1.4.01 - Silnoproudá el...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117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118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119</v>
      </c>
      <c r="E62" s="171"/>
      <c r="F62" s="171"/>
      <c r="G62" s="171"/>
      <c r="H62" s="171"/>
      <c r="I62" s="171"/>
      <c r="J62" s="172">
        <f>J135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120</v>
      </c>
      <c r="E63" s="177"/>
      <c r="F63" s="177"/>
      <c r="G63" s="177"/>
      <c r="H63" s="177"/>
      <c r="I63" s="177"/>
      <c r="J63" s="178">
        <f>J136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121</v>
      </c>
      <c r="E64" s="177"/>
      <c r="F64" s="177"/>
      <c r="G64" s="177"/>
      <c r="H64" s="177"/>
      <c r="I64" s="177"/>
      <c r="J64" s="178">
        <f>J146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122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2024059 - Snížení energetické náročnosti budovy DOZP Radošov č.p.137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111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D.1.4.01 - Silnoproudá el...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 xml:space="preserve"> </v>
      </c>
      <c r="G78" s="43"/>
      <c r="H78" s="43"/>
      <c r="I78" s="34" t="s">
        <v>24</v>
      </c>
      <c r="J78" s="75" t="str">
        <f>IF(J12="","",J12)</f>
        <v>6. 12. 2024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30</v>
      </c>
      <c r="D80" s="43"/>
      <c r="E80" s="43"/>
      <c r="F80" s="29" t="str">
        <f>E15</f>
        <v>Karlovarský kraj</v>
      </c>
      <c r="G80" s="43"/>
      <c r="H80" s="43"/>
      <c r="I80" s="34" t="s">
        <v>37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40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123</v>
      </c>
      <c r="D83" s="183" t="s">
        <v>62</v>
      </c>
      <c r="E83" s="183" t="s">
        <v>58</v>
      </c>
      <c r="F83" s="183" t="s">
        <v>59</v>
      </c>
      <c r="G83" s="183" t="s">
        <v>124</v>
      </c>
      <c r="H83" s="183" t="s">
        <v>125</v>
      </c>
      <c r="I83" s="183" t="s">
        <v>126</v>
      </c>
      <c r="J83" s="183" t="s">
        <v>115</v>
      </c>
      <c r="K83" s="184" t="s">
        <v>127</v>
      </c>
      <c r="L83" s="185"/>
      <c r="M83" s="95" t="s">
        <v>32</v>
      </c>
      <c r="N83" s="96" t="s">
        <v>47</v>
      </c>
      <c r="O83" s="96" t="s">
        <v>128</v>
      </c>
      <c r="P83" s="96" t="s">
        <v>129</v>
      </c>
      <c r="Q83" s="96" t="s">
        <v>130</v>
      </c>
      <c r="R83" s="96" t="s">
        <v>131</v>
      </c>
      <c r="S83" s="96" t="s">
        <v>132</v>
      </c>
      <c r="T83" s="97" t="s">
        <v>133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134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P85+P135</f>
        <v>0</v>
      </c>
      <c r="Q84" s="99"/>
      <c r="R84" s="188">
        <f>R85+R135</f>
        <v>0.20556000000000002</v>
      </c>
      <c r="S84" s="99"/>
      <c r="T84" s="189">
        <f>T85+T135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76</v>
      </c>
      <c r="AU84" s="19" t="s">
        <v>116</v>
      </c>
      <c r="BK84" s="190">
        <f>BK85+BK135</f>
        <v>0</v>
      </c>
    </row>
    <row r="85" s="12" customFormat="1" ht="25.92" customHeight="1">
      <c r="A85" s="12"/>
      <c r="B85" s="191"/>
      <c r="C85" s="192"/>
      <c r="D85" s="193" t="s">
        <v>76</v>
      </c>
      <c r="E85" s="194" t="s">
        <v>135</v>
      </c>
      <c r="F85" s="194" t="s">
        <v>136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0.15779000000000001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87</v>
      </c>
      <c r="AT85" s="203" t="s">
        <v>76</v>
      </c>
      <c r="AU85" s="203" t="s">
        <v>77</v>
      </c>
      <c r="AY85" s="202" t="s">
        <v>137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76</v>
      </c>
      <c r="E86" s="205" t="s">
        <v>138</v>
      </c>
      <c r="F86" s="205" t="s">
        <v>139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SUM(P87:P134)</f>
        <v>0</v>
      </c>
      <c r="Q86" s="199"/>
      <c r="R86" s="200">
        <f>SUM(R87:R134)</f>
        <v>0.15779000000000001</v>
      </c>
      <c r="S86" s="199"/>
      <c r="T86" s="201">
        <f>SUM(T87:T134)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87</v>
      </c>
      <c r="AT86" s="203" t="s">
        <v>76</v>
      </c>
      <c r="AU86" s="203" t="s">
        <v>85</v>
      </c>
      <c r="AY86" s="202" t="s">
        <v>137</v>
      </c>
      <c r="BK86" s="204">
        <f>SUM(BK87:BK134)</f>
        <v>0</v>
      </c>
    </row>
    <row r="87" s="2" customFormat="1" ht="16.5" customHeight="1">
      <c r="A87" s="41"/>
      <c r="B87" s="42"/>
      <c r="C87" s="207" t="s">
        <v>85</v>
      </c>
      <c r="D87" s="207" t="s">
        <v>140</v>
      </c>
      <c r="E87" s="208" t="s">
        <v>141</v>
      </c>
      <c r="F87" s="209" t="s">
        <v>142</v>
      </c>
      <c r="G87" s="210" t="s">
        <v>143</v>
      </c>
      <c r="H87" s="211">
        <v>85</v>
      </c>
      <c r="I87" s="212"/>
      <c r="J87" s="213">
        <f>ROUND(I87*H87,2)</f>
        <v>0</v>
      </c>
      <c r="K87" s="209" t="s">
        <v>144</v>
      </c>
      <c r="L87" s="47"/>
      <c r="M87" s="214" t="s">
        <v>32</v>
      </c>
      <c r="N87" s="215" t="s">
        <v>48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145</v>
      </c>
      <c r="AT87" s="218" t="s">
        <v>140</v>
      </c>
      <c r="AU87" s="218" t="s">
        <v>87</v>
      </c>
      <c r="AY87" s="19" t="s">
        <v>137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85</v>
      </c>
      <c r="BK87" s="219">
        <f>ROUND(I87*H87,2)</f>
        <v>0</v>
      </c>
      <c r="BL87" s="19" t="s">
        <v>145</v>
      </c>
      <c r="BM87" s="218" t="s">
        <v>146</v>
      </c>
    </row>
    <row r="88" s="2" customFormat="1">
      <c r="A88" s="41"/>
      <c r="B88" s="42"/>
      <c r="C88" s="43"/>
      <c r="D88" s="220" t="s">
        <v>147</v>
      </c>
      <c r="E88" s="43"/>
      <c r="F88" s="221" t="s">
        <v>148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147</v>
      </c>
      <c r="AU88" s="19" t="s">
        <v>87</v>
      </c>
    </row>
    <row r="89" s="2" customFormat="1">
      <c r="A89" s="41"/>
      <c r="B89" s="42"/>
      <c r="C89" s="43"/>
      <c r="D89" s="225" t="s">
        <v>149</v>
      </c>
      <c r="E89" s="43"/>
      <c r="F89" s="226" t="s">
        <v>150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149</v>
      </c>
      <c r="AU89" s="19" t="s">
        <v>87</v>
      </c>
    </row>
    <row r="90" s="2" customFormat="1" ht="16.5" customHeight="1">
      <c r="A90" s="41"/>
      <c r="B90" s="42"/>
      <c r="C90" s="227" t="s">
        <v>87</v>
      </c>
      <c r="D90" s="227" t="s">
        <v>151</v>
      </c>
      <c r="E90" s="228" t="s">
        <v>152</v>
      </c>
      <c r="F90" s="229" t="s">
        <v>153</v>
      </c>
      <c r="G90" s="230" t="s">
        <v>154</v>
      </c>
      <c r="H90" s="231">
        <v>97.75</v>
      </c>
      <c r="I90" s="232"/>
      <c r="J90" s="233">
        <f>ROUND(I90*H90,2)</f>
        <v>0</v>
      </c>
      <c r="K90" s="229" t="s">
        <v>144</v>
      </c>
      <c r="L90" s="234"/>
      <c r="M90" s="235" t="s">
        <v>32</v>
      </c>
      <c r="N90" s="236" t="s">
        <v>48</v>
      </c>
      <c r="O90" s="87"/>
      <c r="P90" s="216">
        <f>O90*H90</f>
        <v>0</v>
      </c>
      <c r="Q90" s="216">
        <v>0.001</v>
      </c>
      <c r="R90" s="216">
        <f>Q90*H90</f>
        <v>0.097750000000000004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155</v>
      </c>
      <c r="AT90" s="218" t="s">
        <v>151</v>
      </c>
      <c r="AU90" s="218" t="s">
        <v>87</v>
      </c>
      <c r="AY90" s="19" t="s">
        <v>137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85</v>
      </c>
      <c r="BK90" s="219">
        <f>ROUND(I90*H90,2)</f>
        <v>0</v>
      </c>
      <c r="BL90" s="19" t="s">
        <v>145</v>
      </c>
      <c r="BM90" s="218" t="s">
        <v>156</v>
      </c>
    </row>
    <row r="91" s="2" customFormat="1">
      <c r="A91" s="41"/>
      <c r="B91" s="42"/>
      <c r="C91" s="43"/>
      <c r="D91" s="220" t="s">
        <v>147</v>
      </c>
      <c r="E91" s="43"/>
      <c r="F91" s="221" t="s">
        <v>153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147</v>
      </c>
      <c r="AU91" s="19" t="s">
        <v>87</v>
      </c>
    </row>
    <row r="92" s="2" customFormat="1" ht="16.5" customHeight="1">
      <c r="A92" s="41"/>
      <c r="B92" s="42"/>
      <c r="C92" s="207" t="s">
        <v>157</v>
      </c>
      <c r="D92" s="207" t="s">
        <v>140</v>
      </c>
      <c r="E92" s="208" t="s">
        <v>158</v>
      </c>
      <c r="F92" s="209" t="s">
        <v>159</v>
      </c>
      <c r="G92" s="210" t="s">
        <v>160</v>
      </c>
      <c r="H92" s="211">
        <v>4</v>
      </c>
      <c r="I92" s="212"/>
      <c r="J92" s="213">
        <f>ROUND(I92*H92,2)</f>
        <v>0</v>
      </c>
      <c r="K92" s="209" t="s">
        <v>144</v>
      </c>
      <c r="L92" s="47"/>
      <c r="M92" s="214" t="s">
        <v>32</v>
      </c>
      <c r="N92" s="215" t="s">
        <v>48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145</v>
      </c>
      <c r="AT92" s="218" t="s">
        <v>140</v>
      </c>
      <c r="AU92" s="218" t="s">
        <v>87</v>
      </c>
      <c r="AY92" s="19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85</v>
      </c>
      <c r="BK92" s="219">
        <f>ROUND(I92*H92,2)</f>
        <v>0</v>
      </c>
      <c r="BL92" s="19" t="s">
        <v>145</v>
      </c>
      <c r="BM92" s="218" t="s">
        <v>161</v>
      </c>
    </row>
    <row r="93" s="2" customFormat="1">
      <c r="A93" s="41"/>
      <c r="B93" s="42"/>
      <c r="C93" s="43"/>
      <c r="D93" s="220" t="s">
        <v>147</v>
      </c>
      <c r="E93" s="43"/>
      <c r="F93" s="221" t="s">
        <v>162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147</v>
      </c>
      <c r="AU93" s="19" t="s">
        <v>87</v>
      </c>
    </row>
    <row r="94" s="2" customFormat="1">
      <c r="A94" s="41"/>
      <c r="B94" s="42"/>
      <c r="C94" s="43"/>
      <c r="D94" s="225" t="s">
        <v>149</v>
      </c>
      <c r="E94" s="43"/>
      <c r="F94" s="226" t="s">
        <v>163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149</v>
      </c>
      <c r="AU94" s="19" t="s">
        <v>87</v>
      </c>
    </row>
    <row r="95" s="2" customFormat="1" ht="16.5" customHeight="1">
      <c r="A95" s="41"/>
      <c r="B95" s="42"/>
      <c r="C95" s="227" t="s">
        <v>164</v>
      </c>
      <c r="D95" s="227" t="s">
        <v>151</v>
      </c>
      <c r="E95" s="228" t="s">
        <v>165</v>
      </c>
      <c r="F95" s="229" t="s">
        <v>166</v>
      </c>
      <c r="G95" s="230" t="s">
        <v>160</v>
      </c>
      <c r="H95" s="231">
        <v>4</v>
      </c>
      <c r="I95" s="232"/>
      <c r="J95" s="233">
        <f>ROUND(I95*H95,2)</f>
        <v>0</v>
      </c>
      <c r="K95" s="229" t="s">
        <v>32</v>
      </c>
      <c r="L95" s="234"/>
      <c r="M95" s="235" t="s">
        <v>32</v>
      </c>
      <c r="N95" s="236" t="s">
        <v>48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155</v>
      </c>
      <c r="AT95" s="218" t="s">
        <v>151</v>
      </c>
      <c r="AU95" s="218" t="s">
        <v>87</v>
      </c>
      <c r="AY95" s="19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85</v>
      </c>
      <c r="BK95" s="219">
        <f>ROUND(I95*H95,2)</f>
        <v>0</v>
      </c>
      <c r="BL95" s="19" t="s">
        <v>145</v>
      </c>
      <c r="BM95" s="218" t="s">
        <v>167</v>
      </c>
    </row>
    <row r="96" s="2" customFormat="1">
      <c r="A96" s="41"/>
      <c r="B96" s="42"/>
      <c r="C96" s="43"/>
      <c r="D96" s="220" t="s">
        <v>147</v>
      </c>
      <c r="E96" s="43"/>
      <c r="F96" s="221" t="s">
        <v>166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147</v>
      </c>
      <c r="AU96" s="19" t="s">
        <v>87</v>
      </c>
    </row>
    <row r="97" s="2" customFormat="1" ht="16.5" customHeight="1">
      <c r="A97" s="41"/>
      <c r="B97" s="42"/>
      <c r="C97" s="207" t="s">
        <v>168</v>
      </c>
      <c r="D97" s="207" t="s">
        <v>140</v>
      </c>
      <c r="E97" s="208" t="s">
        <v>169</v>
      </c>
      <c r="F97" s="209" t="s">
        <v>170</v>
      </c>
      <c r="G97" s="210" t="s">
        <v>143</v>
      </c>
      <c r="H97" s="211">
        <v>24</v>
      </c>
      <c r="I97" s="212"/>
      <c r="J97" s="213">
        <f>ROUND(I97*H97,2)</f>
        <v>0</v>
      </c>
      <c r="K97" s="209" t="s">
        <v>144</v>
      </c>
      <c r="L97" s="47"/>
      <c r="M97" s="214" t="s">
        <v>32</v>
      </c>
      <c r="N97" s="215" t="s">
        <v>48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145</v>
      </c>
      <c r="AT97" s="218" t="s">
        <v>140</v>
      </c>
      <c r="AU97" s="218" t="s">
        <v>87</v>
      </c>
      <c r="AY97" s="19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85</v>
      </c>
      <c r="BK97" s="219">
        <f>ROUND(I97*H97,2)</f>
        <v>0</v>
      </c>
      <c r="BL97" s="19" t="s">
        <v>145</v>
      </c>
      <c r="BM97" s="218" t="s">
        <v>171</v>
      </c>
    </row>
    <row r="98" s="2" customFormat="1">
      <c r="A98" s="41"/>
      <c r="B98" s="42"/>
      <c r="C98" s="43"/>
      <c r="D98" s="220" t="s">
        <v>147</v>
      </c>
      <c r="E98" s="43"/>
      <c r="F98" s="221" t="s">
        <v>172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147</v>
      </c>
      <c r="AU98" s="19" t="s">
        <v>87</v>
      </c>
    </row>
    <row r="99" s="2" customFormat="1">
      <c r="A99" s="41"/>
      <c r="B99" s="42"/>
      <c r="C99" s="43"/>
      <c r="D99" s="225" t="s">
        <v>149</v>
      </c>
      <c r="E99" s="43"/>
      <c r="F99" s="226" t="s">
        <v>173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149</v>
      </c>
      <c r="AU99" s="19" t="s">
        <v>87</v>
      </c>
    </row>
    <row r="100" s="2" customFormat="1" ht="16.5" customHeight="1">
      <c r="A100" s="41"/>
      <c r="B100" s="42"/>
      <c r="C100" s="227" t="s">
        <v>174</v>
      </c>
      <c r="D100" s="227" t="s">
        <v>151</v>
      </c>
      <c r="E100" s="228" t="s">
        <v>175</v>
      </c>
      <c r="F100" s="229" t="s">
        <v>176</v>
      </c>
      <c r="G100" s="230" t="s">
        <v>154</v>
      </c>
      <c r="H100" s="231">
        <v>4</v>
      </c>
      <c r="I100" s="232"/>
      <c r="J100" s="233">
        <f>ROUND(I100*H100,2)</f>
        <v>0</v>
      </c>
      <c r="K100" s="229" t="s">
        <v>144</v>
      </c>
      <c r="L100" s="234"/>
      <c r="M100" s="235" t="s">
        <v>32</v>
      </c>
      <c r="N100" s="236" t="s">
        <v>48</v>
      </c>
      <c r="O100" s="87"/>
      <c r="P100" s="216">
        <f>O100*H100</f>
        <v>0</v>
      </c>
      <c r="Q100" s="216">
        <v>0.001</v>
      </c>
      <c r="R100" s="216">
        <f>Q100*H100</f>
        <v>0.0040000000000000001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155</v>
      </c>
      <c r="AT100" s="218" t="s">
        <v>151</v>
      </c>
      <c r="AU100" s="218" t="s">
        <v>87</v>
      </c>
      <c r="AY100" s="19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85</v>
      </c>
      <c r="BK100" s="219">
        <f>ROUND(I100*H100,2)</f>
        <v>0</v>
      </c>
      <c r="BL100" s="19" t="s">
        <v>145</v>
      </c>
      <c r="BM100" s="218" t="s">
        <v>177</v>
      </c>
    </row>
    <row r="101" s="2" customFormat="1">
      <c r="A101" s="41"/>
      <c r="B101" s="42"/>
      <c r="C101" s="43"/>
      <c r="D101" s="220" t="s">
        <v>147</v>
      </c>
      <c r="E101" s="43"/>
      <c r="F101" s="221" t="s">
        <v>176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147</v>
      </c>
      <c r="AU101" s="19" t="s">
        <v>87</v>
      </c>
    </row>
    <row r="102" s="2" customFormat="1" ht="16.5" customHeight="1">
      <c r="A102" s="41"/>
      <c r="B102" s="42"/>
      <c r="C102" s="227" t="s">
        <v>178</v>
      </c>
      <c r="D102" s="227" t="s">
        <v>151</v>
      </c>
      <c r="E102" s="228" t="s">
        <v>179</v>
      </c>
      <c r="F102" s="229" t="s">
        <v>180</v>
      </c>
      <c r="G102" s="230" t="s">
        <v>160</v>
      </c>
      <c r="H102" s="231">
        <v>24</v>
      </c>
      <c r="I102" s="232"/>
      <c r="J102" s="233">
        <f>ROUND(I102*H102,2)</f>
        <v>0</v>
      </c>
      <c r="K102" s="229" t="s">
        <v>144</v>
      </c>
      <c r="L102" s="234"/>
      <c r="M102" s="235" t="s">
        <v>32</v>
      </c>
      <c r="N102" s="236" t="s">
        <v>48</v>
      </c>
      <c r="O102" s="87"/>
      <c r="P102" s="216">
        <f>O102*H102</f>
        <v>0</v>
      </c>
      <c r="Q102" s="216">
        <v>0.00013999999999999999</v>
      </c>
      <c r="R102" s="216">
        <f>Q102*H102</f>
        <v>0.0033599999999999997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155</v>
      </c>
      <c r="AT102" s="218" t="s">
        <v>151</v>
      </c>
      <c r="AU102" s="218" t="s">
        <v>87</v>
      </c>
      <c r="AY102" s="19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85</v>
      </c>
      <c r="BK102" s="219">
        <f>ROUND(I102*H102,2)</f>
        <v>0</v>
      </c>
      <c r="BL102" s="19" t="s">
        <v>145</v>
      </c>
      <c r="BM102" s="218" t="s">
        <v>181</v>
      </c>
    </row>
    <row r="103" s="2" customFormat="1">
      <c r="A103" s="41"/>
      <c r="B103" s="42"/>
      <c r="C103" s="43"/>
      <c r="D103" s="220" t="s">
        <v>147</v>
      </c>
      <c r="E103" s="43"/>
      <c r="F103" s="221" t="s">
        <v>180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147</v>
      </c>
      <c r="AU103" s="19" t="s">
        <v>87</v>
      </c>
    </row>
    <row r="104" s="2" customFormat="1" ht="16.5" customHeight="1">
      <c r="A104" s="41"/>
      <c r="B104" s="42"/>
      <c r="C104" s="207" t="s">
        <v>182</v>
      </c>
      <c r="D104" s="207" t="s">
        <v>140</v>
      </c>
      <c r="E104" s="208" t="s">
        <v>183</v>
      </c>
      <c r="F104" s="209" t="s">
        <v>184</v>
      </c>
      <c r="G104" s="210" t="s">
        <v>160</v>
      </c>
      <c r="H104" s="211">
        <v>42</v>
      </c>
      <c r="I104" s="212"/>
      <c r="J104" s="213">
        <f>ROUND(I104*H104,2)</f>
        <v>0</v>
      </c>
      <c r="K104" s="209" t="s">
        <v>144</v>
      </c>
      <c r="L104" s="47"/>
      <c r="M104" s="214" t="s">
        <v>32</v>
      </c>
      <c r="N104" s="215" t="s">
        <v>48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145</v>
      </c>
      <c r="AT104" s="218" t="s">
        <v>140</v>
      </c>
      <c r="AU104" s="218" t="s">
        <v>87</v>
      </c>
      <c r="AY104" s="19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85</v>
      </c>
      <c r="BK104" s="219">
        <f>ROUND(I104*H104,2)</f>
        <v>0</v>
      </c>
      <c r="BL104" s="19" t="s">
        <v>145</v>
      </c>
      <c r="BM104" s="218" t="s">
        <v>185</v>
      </c>
    </row>
    <row r="105" s="2" customFormat="1">
      <c r="A105" s="41"/>
      <c r="B105" s="42"/>
      <c r="C105" s="43"/>
      <c r="D105" s="220" t="s">
        <v>147</v>
      </c>
      <c r="E105" s="43"/>
      <c r="F105" s="221" t="s">
        <v>186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147</v>
      </c>
      <c r="AU105" s="19" t="s">
        <v>87</v>
      </c>
    </row>
    <row r="106" s="2" customFormat="1">
      <c r="A106" s="41"/>
      <c r="B106" s="42"/>
      <c r="C106" s="43"/>
      <c r="D106" s="225" t="s">
        <v>149</v>
      </c>
      <c r="E106" s="43"/>
      <c r="F106" s="226" t="s">
        <v>187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149</v>
      </c>
      <c r="AU106" s="19" t="s">
        <v>87</v>
      </c>
    </row>
    <row r="107" s="2" customFormat="1" ht="16.5" customHeight="1">
      <c r="A107" s="41"/>
      <c r="B107" s="42"/>
      <c r="C107" s="227" t="s">
        <v>188</v>
      </c>
      <c r="D107" s="227" t="s">
        <v>151</v>
      </c>
      <c r="E107" s="228" t="s">
        <v>189</v>
      </c>
      <c r="F107" s="229" t="s">
        <v>190</v>
      </c>
      <c r="G107" s="230" t="s">
        <v>160</v>
      </c>
      <c r="H107" s="231">
        <v>12</v>
      </c>
      <c r="I107" s="232"/>
      <c r="J107" s="233">
        <f>ROUND(I107*H107,2)</f>
        <v>0</v>
      </c>
      <c r="K107" s="229" t="s">
        <v>144</v>
      </c>
      <c r="L107" s="234"/>
      <c r="M107" s="235" t="s">
        <v>32</v>
      </c>
      <c r="N107" s="236" t="s">
        <v>48</v>
      </c>
      <c r="O107" s="87"/>
      <c r="P107" s="216">
        <f>O107*H107</f>
        <v>0</v>
      </c>
      <c r="Q107" s="216">
        <v>0.00042999999999999999</v>
      </c>
      <c r="R107" s="216">
        <f>Q107*H107</f>
        <v>0.0051599999999999997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155</v>
      </c>
      <c r="AT107" s="218" t="s">
        <v>151</v>
      </c>
      <c r="AU107" s="218" t="s">
        <v>87</v>
      </c>
      <c r="AY107" s="19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85</v>
      </c>
      <c r="BK107" s="219">
        <f>ROUND(I107*H107,2)</f>
        <v>0</v>
      </c>
      <c r="BL107" s="19" t="s">
        <v>145</v>
      </c>
      <c r="BM107" s="218" t="s">
        <v>191</v>
      </c>
    </row>
    <row r="108" s="2" customFormat="1">
      <c r="A108" s="41"/>
      <c r="B108" s="42"/>
      <c r="C108" s="43"/>
      <c r="D108" s="220" t="s">
        <v>147</v>
      </c>
      <c r="E108" s="43"/>
      <c r="F108" s="221" t="s">
        <v>190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147</v>
      </c>
      <c r="AU108" s="19" t="s">
        <v>87</v>
      </c>
    </row>
    <row r="109" s="2" customFormat="1" ht="16.5" customHeight="1">
      <c r="A109" s="41"/>
      <c r="B109" s="42"/>
      <c r="C109" s="227" t="s">
        <v>94</v>
      </c>
      <c r="D109" s="227" t="s">
        <v>151</v>
      </c>
      <c r="E109" s="228" t="s">
        <v>192</v>
      </c>
      <c r="F109" s="229" t="s">
        <v>193</v>
      </c>
      <c r="G109" s="230" t="s">
        <v>160</v>
      </c>
      <c r="H109" s="231">
        <v>24</v>
      </c>
      <c r="I109" s="232"/>
      <c r="J109" s="233">
        <f>ROUND(I109*H109,2)</f>
        <v>0</v>
      </c>
      <c r="K109" s="229" t="s">
        <v>144</v>
      </c>
      <c r="L109" s="234"/>
      <c r="M109" s="235" t="s">
        <v>32</v>
      </c>
      <c r="N109" s="236" t="s">
        <v>48</v>
      </c>
      <c r="O109" s="87"/>
      <c r="P109" s="216">
        <f>O109*H109</f>
        <v>0</v>
      </c>
      <c r="Q109" s="216">
        <v>0.00014999999999999999</v>
      </c>
      <c r="R109" s="216">
        <f>Q109*H109</f>
        <v>0.0035999999999999999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155</v>
      </c>
      <c r="AT109" s="218" t="s">
        <v>151</v>
      </c>
      <c r="AU109" s="218" t="s">
        <v>87</v>
      </c>
      <c r="AY109" s="19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85</v>
      </c>
      <c r="BK109" s="219">
        <f>ROUND(I109*H109,2)</f>
        <v>0</v>
      </c>
      <c r="BL109" s="19" t="s">
        <v>145</v>
      </c>
      <c r="BM109" s="218" t="s">
        <v>194</v>
      </c>
    </row>
    <row r="110" s="2" customFormat="1">
      <c r="A110" s="41"/>
      <c r="B110" s="42"/>
      <c r="C110" s="43"/>
      <c r="D110" s="220" t="s">
        <v>147</v>
      </c>
      <c r="E110" s="43"/>
      <c r="F110" s="221" t="s">
        <v>193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147</v>
      </c>
      <c r="AU110" s="19" t="s">
        <v>87</v>
      </c>
    </row>
    <row r="111" s="2" customFormat="1" ht="16.5" customHeight="1">
      <c r="A111" s="41"/>
      <c r="B111" s="42"/>
      <c r="C111" s="227" t="s">
        <v>195</v>
      </c>
      <c r="D111" s="227" t="s">
        <v>151</v>
      </c>
      <c r="E111" s="228" t="s">
        <v>196</v>
      </c>
      <c r="F111" s="229" t="s">
        <v>197</v>
      </c>
      <c r="G111" s="230" t="s">
        <v>160</v>
      </c>
      <c r="H111" s="231">
        <v>6</v>
      </c>
      <c r="I111" s="232"/>
      <c r="J111" s="233">
        <f>ROUND(I111*H111,2)</f>
        <v>0</v>
      </c>
      <c r="K111" s="229" t="s">
        <v>144</v>
      </c>
      <c r="L111" s="234"/>
      <c r="M111" s="235" t="s">
        <v>32</v>
      </c>
      <c r="N111" s="236" t="s">
        <v>48</v>
      </c>
      <c r="O111" s="87"/>
      <c r="P111" s="216">
        <f>O111*H111</f>
        <v>0</v>
      </c>
      <c r="Q111" s="216">
        <v>0.00022000000000000001</v>
      </c>
      <c r="R111" s="216">
        <f>Q111*H111</f>
        <v>0.00132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155</v>
      </c>
      <c r="AT111" s="218" t="s">
        <v>151</v>
      </c>
      <c r="AU111" s="218" t="s">
        <v>87</v>
      </c>
      <c r="AY111" s="19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85</v>
      </c>
      <c r="BK111" s="219">
        <f>ROUND(I111*H111,2)</f>
        <v>0</v>
      </c>
      <c r="BL111" s="19" t="s">
        <v>145</v>
      </c>
      <c r="BM111" s="218" t="s">
        <v>198</v>
      </c>
    </row>
    <row r="112" s="2" customFormat="1">
      <c r="A112" s="41"/>
      <c r="B112" s="42"/>
      <c r="C112" s="43"/>
      <c r="D112" s="220" t="s">
        <v>147</v>
      </c>
      <c r="E112" s="43"/>
      <c r="F112" s="221" t="s">
        <v>197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147</v>
      </c>
      <c r="AU112" s="19" t="s">
        <v>87</v>
      </c>
    </row>
    <row r="113" s="2" customFormat="1" ht="16.5" customHeight="1">
      <c r="A113" s="41"/>
      <c r="B113" s="42"/>
      <c r="C113" s="207" t="s">
        <v>8</v>
      </c>
      <c r="D113" s="207" t="s">
        <v>140</v>
      </c>
      <c r="E113" s="208" t="s">
        <v>199</v>
      </c>
      <c r="F113" s="209" t="s">
        <v>200</v>
      </c>
      <c r="G113" s="210" t="s">
        <v>160</v>
      </c>
      <c r="H113" s="211">
        <v>6</v>
      </c>
      <c r="I113" s="212"/>
      <c r="J113" s="213">
        <f>ROUND(I113*H113,2)</f>
        <v>0</v>
      </c>
      <c r="K113" s="209" t="s">
        <v>144</v>
      </c>
      <c r="L113" s="47"/>
      <c r="M113" s="214" t="s">
        <v>32</v>
      </c>
      <c r="N113" s="215" t="s">
        <v>48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145</v>
      </c>
      <c r="AT113" s="218" t="s">
        <v>140</v>
      </c>
      <c r="AU113" s="218" t="s">
        <v>87</v>
      </c>
      <c r="AY113" s="19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85</v>
      </c>
      <c r="BK113" s="219">
        <f>ROUND(I113*H113,2)</f>
        <v>0</v>
      </c>
      <c r="BL113" s="19" t="s">
        <v>145</v>
      </c>
      <c r="BM113" s="218" t="s">
        <v>201</v>
      </c>
    </row>
    <row r="114" s="2" customFormat="1">
      <c r="A114" s="41"/>
      <c r="B114" s="42"/>
      <c r="C114" s="43"/>
      <c r="D114" s="220" t="s">
        <v>147</v>
      </c>
      <c r="E114" s="43"/>
      <c r="F114" s="221" t="s">
        <v>202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147</v>
      </c>
      <c r="AU114" s="19" t="s">
        <v>87</v>
      </c>
    </row>
    <row r="115" s="2" customFormat="1">
      <c r="A115" s="41"/>
      <c r="B115" s="42"/>
      <c r="C115" s="43"/>
      <c r="D115" s="225" t="s">
        <v>149</v>
      </c>
      <c r="E115" s="43"/>
      <c r="F115" s="226" t="s">
        <v>203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149</v>
      </c>
      <c r="AU115" s="19" t="s">
        <v>87</v>
      </c>
    </row>
    <row r="116" s="2" customFormat="1" ht="16.5" customHeight="1">
      <c r="A116" s="41"/>
      <c r="B116" s="42"/>
      <c r="C116" s="227" t="s">
        <v>204</v>
      </c>
      <c r="D116" s="227" t="s">
        <v>151</v>
      </c>
      <c r="E116" s="228" t="s">
        <v>205</v>
      </c>
      <c r="F116" s="229" t="s">
        <v>206</v>
      </c>
      <c r="G116" s="230" t="s">
        <v>160</v>
      </c>
      <c r="H116" s="231">
        <v>6</v>
      </c>
      <c r="I116" s="232"/>
      <c r="J116" s="233">
        <f>ROUND(I116*H116,2)</f>
        <v>0</v>
      </c>
      <c r="K116" s="229" t="s">
        <v>144</v>
      </c>
      <c r="L116" s="234"/>
      <c r="M116" s="235" t="s">
        <v>32</v>
      </c>
      <c r="N116" s="236" t="s">
        <v>48</v>
      </c>
      <c r="O116" s="87"/>
      <c r="P116" s="216">
        <f>O116*H116</f>
        <v>0</v>
      </c>
      <c r="Q116" s="216">
        <v>0.0011000000000000001</v>
      </c>
      <c r="R116" s="216">
        <f>Q116*H116</f>
        <v>0.0066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155</v>
      </c>
      <c r="AT116" s="218" t="s">
        <v>151</v>
      </c>
      <c r="AU116" s="218" t="s">
        <v>87</v>
      </c>
      <c r="AY116" s="19" t="s">
        <v>137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85</v>
      </c>
      <c r="BK116" s="219">
        <f>ROUND(I116*H116,2)</f>
        <v>0</v>
      </c>
      <c r="BL116" s="19" t="s">
        <v>145</v>
      </c>
      <c r="BM116" s="218" t="s">
        <v>207</v>
      </c>
    </row>
    <row r="117" s="2" customFormat="1">
      <c r="A117" s="41"/>
      <c r="B117" s="42"/>
      <c r="C117" s="43"/>
      <c r="D117" s="220" t="s">
        <v>147</v>
      </c>
      <c r="E117" s="43"/>
      <c r="F117" s="221" t="s">
        <v>206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147</v>
      </c>
      <c r="AU117" s="19" t="s">
        <v>87</v>
      </c>
    </row>
    <row r="118" s="2" customFormat="1" ht="16.5" customHeight="1">
      <c r="A118" s="41"/>
      <c r="B118" s="42"/>
      <c r="C118" s="207" t="s">
        <v>208</v>
      </c>
      <c r="D118" s="207" t="s">
        <v>140</v>
      </c>
      <c r="E118" s="208" t="s">
        <v>209</v>
      </c>
      <c r="F118" s="209" t="s">
        <v>210</v>
      </c>
      <c r="G118" s="210" t="s">
        <v>160</v>
      </c>
      <c r="H118" s="211">
        <v>12</v>
      </c>
      <c r="I118" s="212"/>
      <c r="J118" s="213">
        <f>ROUND(I118*H118,2)</f>
        <v>0</v>
      </c>
      <c r="K118" s="209" t="s">
        <v>144</v>
      </c>
      <c r="L118" s="47"/>
      <c r="M118" s="214" t="s">
        <v>32</v>
      </c>
      <c r="N118" s="215" t="s">
        <v>48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145</v>
      </c>
      <c r="AT118" s="218" t="s">
        <v>140</v>
      </c>
      <c r="AU118" s="218" t="s">
        <v>87</v>
      </c>
      <c r="AY118" s="19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85</v>
      </c>
      <c r="BK118" s="219">
        <f>ROUND(I118*H118,2)</f>
        <v>0</v>
      </c>
      <c r="BL118" s="19" t="s">
        <v>145</v>
      </c>
      <c r="BM118" s="218" t="s">
        <v>211</v>
      </c>
    </row>
    <row r="119" s="2" customFormat="1">
      <c r="A119" s="41"/>
      <c r="B119" s="42"/>
      <c r="C119" s="43"/>
      <c r="D119" s="220" t="s">
        <v>147</v>
      </c>
      <c r="E119" s="43"/>
      <c r="F119" s="221" t="s">
        <v>212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147</v>
      </c>
      <c r="AU119" s="19" t="s">
        <v>87</v>
      </c>
    </row>
    <row r="120" s="2" customFormat="1">
      <c r="A120" s="41"/>
      <c r="B120" s="42"/>
      <c r="C120" s="43"/>
      <c r="D120" s="225" t="s">
        <v>149</v>
      </c>
      <c r="E120" s="43"/>
      <c r="F120" s="226" t="s">
        <v>213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149</v>
      </c>
      <c r="AU120" s="19" t="s">
        <v>87</v>
      </c>
    </row>
    <row r="121" s="2" customFormat="1" ht="16.5" customHeight="1">
      <c r="A121" s="41"/>
      <c r="B121" s="42"/>
      <c r="C121" s="227" t="s">
        <v>214</v>
      </c>
      <c r="D121" s="227" t="s">
        <v>151</v>
      </c>
      <c r="E121" s="228" t="s">
        <v>215</v>
      </c>
      <c r="F121" s="229" t="s">
        <v>216</v>
      </c>
      <c r="G121" s="230" t="s">
        <v>160</v>
      </c>
      <c r="H121" s="231">
        <v>9</v>
      </c>
      <c r="I121" s="232"/>
      <c r="J121" s="233">
        <f>ROUND(I121*H121,2)</f>
        <v>0</v>
      </c>
      <c r="K121" s="229" t="s">
        <v>144</v>
      </c>
      <c r="L121" s="234"/>
      <c r="M121" s="235" t="s">
        <v>32</v>
      </c>
      <c r="N121" s="236" t="s">
        <v>48</v>
      </c>
      <c r="O121" s="87"/>
      <c r="P121" s="216">
        <f>O121*H121</f>
        <v>0</v>
      </c>
      <c r="Q121" s="216">
        <v>0.001</v>
      </c>
      <c r="R121" s="216">
        <f>Q121*H121</f>
        <v>0.0090000000000000011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155</v>
      </c>
      <c r="AT121" s="218" t="s">
        <v>151</v>
      </c>
      <c r="AU121" s="218" t="s">
        <v>87</v>
      </c>
      <c r="AY121" s="19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85</v>
      </c>
      <c r="BK121" s="219">
        <f>ROUND(I121*H121,2)</f>
        <v>0</v>
      </c>
      <c r="BL121" s="19" t="s">
        <v>145</v>
      </c>
      <c r="BM121" s="218" t="s">
        <v>217</v>
      </c>
    </row>
    <row r="122" s="2" customFormat="1">
      <c r="A122" s="41"/>
      <c r="B122" s="42"/>
      <c r="C122" s="43"/>
      <c r="D122" s="220" t="s">
        <v>147</v>
      </c>
      <c r="E122" s="43"/>
      <c r="F122" s="221" t="s">
        <v>216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147</v>
      </c>
      <c r="AU122" s="19" t="s">
        <v>87</v>
      </c>
    </row>
    <row r="123" s="2" customFormat="1" ht="16.5" customHeight="1">
      <c r="A123" s="41"/>
      <c r="B123" s="42"/>
      <c r="C123" s="227" t="s">
        <v>145</v>
      </c>
      <c r="D123" s="227" t="s">
        <v>151</v>
      </c>
      <c r="E123" s="228" t="s">
        <v>218</v>
      </c>
      <c r="F123" s="229" t="s">
        <v>219</v>
      </c>
      <c r="G123" s="230" t="s">
        <v>160</v>
      </c>
      <c r="H123" s="231">
        <v>3</v>
      </c>
      <c r="I123" s="232"/>
      <c r="J123" s="233">
        <f>ROUND(I123*H123,2)</f>
        <v>0</v>
      </c>
      <c r="K123" s="229" t="s">
        <v>144</v>
      </c>
      <c r="L123" s="234"/>
      <c r="M123" s="235" t="s">
        <v>32</v>
      </c>
      <c r="N123" s="236" t="s">
        <v>48</v>
      </c>
      <c r="O123" s="87"/>
      <c r="P123" s="216">
        <f>O123*H123</f>
        <v>0</v>
      </c>
      <c r="Q123" s="216">
        <v>0.001</v>
      </c>
      <c r="R123" s="216">
        <f>Q123*H123</f>
        <v>0.0030000000000000001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155</v>
      </c>
      <c r="AT123" s="218" t="s">
        <v>151</v>
      </c>
      <c r="AU123" s="218" t="s">
        <v>87</v>
      </c>
      <c r="AY123" s="19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85</v>
      </c>
      <c r="BK123" s="219">
        <f>ROUND(I123*H123,2)</f>
        <v>0</v>
      </c>
      <c r="BL123" s="19" t="s">
        <v>145</v>
      </c>
      <c r="BM123" s="218" t="s">
        <v>220</v>
      </c>
    </row>
    <row r="124" s="2" customFormat="1">
      <c r="A124" s="41"/>
      <c r="B124" s="42"/>
      <c r="C124" s="43"/>
      <c r="D124" s="220" t="s">
        <v>147</v>
      </c>
      <c r="E124" s="43"/>
      <c r="F124" s="221" t="s">
        <v>219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147</v>
      </c>
      <c r="AU124" s="19" t="s">
        <v>87</v>
      </c>
    </row>
    <row r="125" s="2" customFormat="1" ht="16.5" customHeight="1">
      <c r="A125" s="41"/>
      <c r="B125" s="42"/>
      <c r="C125" s="207" t="s">
        <v>221</v>
      </c>
      <c r="D125" s="207" t="s">
        <v>140</v>
      </c>
      <c r="E125" s="208" t="s">
        <v>222</v>
      </c>
      <c r="F125" s="209" t="s">
        <v>223</v>
      </c>
      <c r="G125" s="210" t="s">
        <v>160</v>
      </c>
      <c r="H125" s="211">
        <v>6</v>
      </c>
      <c r="I125" s="212"/>
      <c r="J125" s="213">
        <f>ROUND(I125*H125,2)</f>
        <v>0</v>
      </c>
      <c r="K125" s="209" t="s">
        <v>144</v>
      </c>
      <c r="L125" s="47"/>
      <c r="M125" s="214" t="s">
        <v>32</v>
      </c>
      <c r="N125" s="215" t="s">
        <v>48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145</v>
      </c>
      <c r="AT125" s="218" t="s">
        <v>140</v>
      </c>
      <c r="AU125" s="218" t="s">
        <v>87</v>
      </c>
      <c r="AY125" s="19" t="s">
        <v>137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85</v>
      </c>
      <c r="BK125" s="219">
        <f>ROUND(I125*H125,2)</f>
        <v>0</v>
      </c>
      <c r="BL125" s="19" t="s">
        <v>145</v>
      </c>
      <c r="BM125" s="218" t="s">
        <v>224</v>
      </c>
    </row>
    <row r="126" s="2" customFormat="1">
      <c r="A126" s="41"/>
      <c r="B126" s="42"/>
      <c r="C126" s="43"/>
      <c r="D126" s="220" t="s">
        <v>147</v>
      </c>
      <c r="E126" s="43"/>
      <c r="F126" s="221" t="s">
        <v>225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147</v>
      </c>
      <c r="AU126" s="19" t="s">
        <v>87</v>
      </c>
    </row>
    <row r="127" s="2" customFormat="1">
      <c r="A127" s="41"/>
      <c r="B127" s="42"/>
      <c r="C127" s="43"/>
      <c r="D127" s="225" t="s">
        <v>149</v>
      </c>
      <c r="E127" s="43"/>
      <c r="F127" s="226" t="s">
        <v>226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149</v>
      </c>
      <c r="AU127" s="19" t="s">
        <v>87</v>
      </c>
    </row>
    <row r="128" s="2" customFormat="1" ht="16.5" customHeight="1">
      <c r="A128" s="41"/>
      <c r="B128" s="42"/>
      <c r="C128" s="227" t="s">
        <v>227</v>
      </c>
      <c r="D128" s="227" t="s">
        <v>151</v>
      </c>
      <c r="E128" s="228" t="s">
        <v>228</v>
      </c>
      <c r="F128" s="229" t="s">
        <v>229</v>
      </c>
      <c r="G128" s="230" t="s">
        <v>160</v>
      </c>
      <c r="H128" s="231">
        <v>6</v>
      </c>
      <c r="I128" s="232"/>
      <c r="J128" s="233">
        <f>ROUND(I128*H128,2)</f>
        <v>0</v>
      </c>
      <c r="K128" s="229" t="s">
        <v>144</v>
      </c>
      <c r="L128" s="234"/>
      <c r="M128" s="235" t="s">
        <v>32</v>
      </c>
      <c r="N128" s="236" t="s">
        <v>48</v>
      </c>
      <c r="O128" s="87"/>
      <c r="P128" s="216">
        <f>O128*H128</f>
        <v>0</v>
      </c>
      <c r="Q128" s="216">
        <v>0.0040000000000000001</v>
      </c>
      <c r="R128" s="216">
        <f>Q128*H128</f>
        <v>0.024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155</v>
      </c>
      <c r="AT128" s="218" t="s">
        <v>151</v>
      </c>
      <c r="AU128" s="218" t="s">
        <v>87</v>
      </c>
      <c r="AY128" s="19" t="s">
        <v>137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85</v>
      </c>
      <c r="BK128" s="219">
        <f>ROUND(I128*H128,2)</f>
        <v>0</v>
      </c>
      <c r="BL128" s="19" t="s">
        <v>145</v>
      </c>
      <c r="BM128" s="218" t="s">
        <v>230</v>
      </c>
    </row>
    <row r="129" s="2" customFormat="1">
      <c r="A129" s="41"/>
      <c r="B129" s="42"/>
      <c r="C129" s="43"/>
      <c r="D129" s="220" t="s">
        <v>147</v>
      </c>
      <c r="E129" s="43"/>
      <c r="F129" s="221" t="s">
        <v>229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147</v>
      </c>
      <c r="AU129" s="19" t="s">
        <v>87</v>
      </c>
    </row>
    <row r="130" s="2" customFormat="1" ht="16.5" customHeight="1">
      <c r="A130" s="41"/>
      <c r="B130" s="42"/>
      <c r="C130" s="207" t="s">
        <v>231</v>
      </c>
      <c r="D130" s="207" t="s">
        <v>140</v>
      </c>
      <c r="E130" s="208" t="s">
        <v>232</v>
      </c>
      <c r="F130" s="209" t="s">
        <v>233</v>
      </c>
      <c r="G130" s="210" t="s">
        <v>160</v>
      </c>
      <c r="H130" s="211">
        <v>12</v>
      </c>
      <c r="I130" s="212"/>
      <c r="J130" s="213">
        <f>ROUND(I130*H130,2)</f>
        <v>0</v>
      </c>
      <c r="K130" s="209" t="s">
        <v>144</v>
      </c>
      <c r="L130" s="47"/>
      <c r="M130" s="214" t="s">
        <v>32</v>
      </c>
      <c r="N130" s="215" t="s">
        <v>48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145</v>
      </c>
      <c r="AT130" s="218" t="s">
        <v>140</v>
      </c>
      <c r="AU130" s="218" t="s">
        <v>87</v>
      </c>
      <c r="AY130" s="19" t="s">
        <v>137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85</v>
      </c>
      <c r="BK130" s="219">
        <f>ROUND(I130*H130,2)</f>
        <v>0</v>
      </c>
      <c r="BL130" s="19" t="s">
        <v>145</v>
      </c>
      <c r="BM130" s="218" t="s">
        <v>234</v>
      </c>
    </row>
    <row r="131" s="2" customFormat="1">
      <c r="A131" s="41"/>
      <c r="B131" s="42"/>
      <c r="C131" s="43"/>
      <c r="D131" s="220" t="s">
        <v>147</v>
      </c>
      <c r="E131" s="43"/>
      <c r="F131" s="221" t="s">
        <v>235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147</v>
      </c>
      <c r="AU131" s="19" t="s">
        <v>87</v>
      </c>
    </row>
    <row r="132" s="2" customFormat="1">
      <c r="A132" s="41"/>
      <c r="B132" s="42"/>
      <c r="C132" s="43"/>
      <c r="D132" s="225" t="s">
        <v>149</v>
      </c>
      <c r="E132" s="43"/>
      <c r="F132" s="226" t="s">
        <v>236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149</v>
      </c>
      <c r="AU132" s="19" t="s">
        <v>87</v>
      </c>
    </row>
    <row r="133" s="2" customFormat="1" ht="16.5" customHeight="1">
      <c r="A133" s="41"/>
      <c r="B133" s="42"/>
      <c r="C133" s="227" t="s">
        <v>97</v>
      </c>
      <c r="D133" s="227" t="s">
        <v>151</v>
      </c>
      <c r="E133" s="228" t="s">
        <v>237</v>
      </c>
      <c r="F133" s="229" t="s">
        <v>238</v>
      </c>
      <c r="G133" s="230" t="s">
        <v>160</v>
      </c>
      <c r="H133" s="231">
        <v>12</v>
      </c>
      <c r="I133" s="232"/>
      <c r="J133" s="233">
        <f>ROUND(I133*H133,2)</f>
        <v>0</v>
      </c>
      <c r="K133" s="229" t="s">
        <v>32</v>
      </c>
      <c r="L133" s="234"/>
      <c r="M133" s="235" t="s">
        <v>32</v>
      </c>
      <c r="N133" s="236" t="s">
        <v>48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155</v>
      </c>
      <c r="AT133" s="218" t="s">
        <v>151</v>
      </c>
      <c r="AU133" s="218" t="s">
        <v>87</v>
      </c>
      <c r="AY133" s="19" t="s">
        <v>137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85</v>
      </c>
      <c r="BK133" s="219">
        <f>ROUND(I133*H133,2)</f>
        <v>0</v>
      </c>
      <c r="BL133" s="19" t="s">
        <v>145</v>
      </c>
      <c r="BM133" s="218" t="s">
        <v>239</v>
      </c>
    </row>
    <row r="134" s="2" customFormat="1">
      <c r="A134" s="41"/>
      <c r="B134" s="42"/>
      <c r="C134" s="43"/>
      <c r="D134" s="220" t="s">
        <v>147</v>
      </c>
      <c r="E134" s="43"/>
      <c r="F134" s="221" t="s">
        <v>238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147</v>
      </c>
      <c r="AU134" s="19" t="s">
        <v>87</v>
      </c>
    </row>
    <row r="135" s="12" customFormat="1" ht="25.92" customHeight="1">
      <c r="A135" s="12"/>
      <c r="B135" s="191"/>
      <c r="C135" s="192"/>
      <c r="D135" s="193" t="s">
        <v>76</v>
      </c>
      <c r="E135" s="194" t="s">
        <v>151</v>
      </c>
      <c r="F135" s="194" t="s">
        <v>240</v>
      </c>
      <c r="G135" s="192"/>
      <c r="H135" s="192"/>
      <c r="I135" s="195"/>
      <c r="J135" s="196">
        <f>BK135</f>
        <v>0</v>
      </c>
      <c r="K135" s="192"/>
      <c r="L135" s="197"/>
      <c r="M135" s="198"/>
      <c r="N135" s="199"/>
      <c r="O135" s="199"/>
      <c r="P135" s="200">
        <f>P136+P146</f>
        <v>0</v>
      </c>
      <c r="Q135" s="199"/>
      <c r="R135" s="200">
        <f>R136+R146</f>
        <v>0.04777</v>
      </c>
      <c r="S135" s="199"/>
      <c r="T135" s="201">
        <f>T136+T146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157</v>
      </c>
      <c r="AT135" s="203" t="s">
        <v>76</v>
      </c>
      <c r="AU135" s="203" t="s">
        <v>77</v>
      </c>
      <c r="AY135" s="202" t="s">
        <v>137</v>
      </c>
      <c r="BK135" s="204">
        <f>BK136+BK146</f>
        <v>0</v>
      </c>
    </row>
    <row r="136" s="12" customFormat="1" ht="22.8" customHeight="1">
      <c r="A136" s="12"/>
      <c r="B136" s="191"/>
      <c r="C136" s="192"/>
      <c r="D136" s="193" t="s">
        <v>76</v>
      </c>
      <c r="E136" s="205" t="s">
        <v>241</v>
      </c>
      <c r="F136" s="205" t="s">
        <v>242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SUM(P137:P145)</f>
        <v>0</v>
      </c>
      <c r="Q136" s="199"/>
      <c r="R136" s="200">
        <f>SUM(R137:R145)</f>
        <v>0.04777</v>
      </c>
      <c r="S136" s="199"/>
      <c r="T136" s="201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157</v>
      </c>
      <c r="AT136" s="203" t="s">
        <v>76</v>
      </c>
      <c r="AU136" s="203" t="s">
        <v>85</v>
      </c>
      <c r="AY136" s="202" t="s">
        <v>137</v>
      </c>
      <c r="BK136" s="204">
        <f>SUM(BK137:BK145)</f>
        <v>0</v>
      </c>
    </row>
    <row r="137" s="2" customFormat="1" ht="16.5" customHeight="1">
      <c r="A137" s="41"/>
      <c r="B137" s="42"/>
      <c r="C137" s="207" t="s">
        <v>7</v>
      </c>
      <c r="D137" s="207" t="s">
        <v>140</v>
      </c>
      <c r="E137" s="208" t="s">
        <v>243</v>
      </c>
      <c r="F137" s="209" t="s">
        <v>244</v>
      </c>
      <c r="G137" s="210" t="s">
        <v>143</v>
      </c>
      <c r="H137" s="211">
        <v>85</v>
      </c>
      <c r="I137" s="212"/>
      <c r="J137" s="213">
        <f>ROUND(I137*H137,2)</f>
        <v>0</v>
      </c>
      <c r="K137" s="209" t="s">
        <v>144</v>
      </c>
      <c r="L137" s="47"/>
      <c r="M137" s="214" t="s">
        <v>32</v>
      </c>
      <c r="N137" s="215" t="s">
        <v>48</v>
      </c>
      <c r="O137" s="87"/>
      <c r="P137" s="216">
        <f>O137*H137</f>
        <v>0</v>
      </c>
      <c r="Q137" s="216">
        <v>0.000562</v>
      </c>
      <c r="R137" s="216">
        <f>Q137*H137</f>
        <v>0.04777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245</v>
      </c>
      <c r="AT137" s="218" t="s">
        <v>140</v>
      </c>
      <c r="AU137" s="218" t="s">
        <v>87</v>
      </c>
      <c r="AY137" s="19" t="s">
        <v>137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85</v>
      </c>
      <c r="BK137" s="219">
        <f>ROUND(I137*H137,2)</f>
        <v>0</v>
      </c>
      <c r="BL137" s="19" t="s">
        <v>245</v>
      </c>
      <c r="BM137" s="218" t="s">
        <v>246</v>
      </c>
    </row>
    <row r="138" s="2" customFormat="1">
      <c r="A138" s="41"/>
      <c r="B138" s="42"/>
      <c r="C138" s="43"/>
      <c r="D138" s="220" t="s">
        <v>147</v>
      </c>
      <c r="E138" s="43"/>
      <c r="F138" s="221" t="s">
        <v>247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147</v>
      </c>
      <c r="AU138" s="19" t="s">
        <v>87</v>
      </c>
    </row>
    <row r="139" s="2" customFormat="1">
      <c r="A139" s="41"/>
      <c r="B139" s="42"/>
      <c r="C139" s="43"/>
      <c r="D139" s="225" t="s">
        <v>149</v>
      </c>
      <c r="E139" s="43"/>
      <c r="F139" s="226" t="s">
        <v>248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149</v>
      </c>
      <c r="AU139" s="19" t="s">
        <v>87</v>
      </c>
    </row>
    <row r="140" s="2" customFormat="1" ht="16.5" customHeight="1">
      <c r="A140" s="41"/>
      <c r="B140" s="42"/>
      <c r="C140" s="207" t="s">
        <v>249</v>
      </c>
      <c r="D140" s="207" t="s">
        <v>140</v>
      </c>
      <c r="E140" s="208" t="s">
        <v>250</v>
      </c>
      <c r="F140" s="209" t="s">
        <v>251</v>
      </c>
      <c r="G140" s="210" t="s">
        <v>143</v>
      </c>
      <c r="H140" s="211">
        <v>85</v>
      </c>
      <c r="I140" s="212"/>
      <c r="J140" s="213">
        <f>ROUND(I140*H140,2)</f>
        <v>0</v>
      </c>
      <c r="K140" s="209" t="s">
        <v>144</v>
      </c>
      <c r="L140" s="47"/>
      <c r="M140" s="214" t="s">
        <v>32</v>
      </c>
      <c r="N140" s="215" t="s">
        <v>48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245</v>
      </c>
      <c r="AT140" s="218" t="s">
        <v>140</v>
      </c>
      <c r="AU140" s="218" t="s">
        <v>87</v>
      </c>
      <c r="AY140" s="19" t="s">
        <v>137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85</v>
      </c>
      <c r="BK140" s="219">
        <f>ROUND(I140*H140,2)</f>
        <v>0</v>
      </c>
      <c r="BL140" s="19" t="s">
        <v>245</v>
      </c>
      <c r="BM140" s="218" t="s">
        <v>252</v>
      </c>
    </row>
    <row r="141" s="2" customFormat="1">
      <c r="A141" s="41"/>
      <c r="B141" s="42"/>
      <c r="C141" s="43"/>
      <c r="D141" s="220" t="s">
        <v>147</v>
      </c>
      <c r="E141" s="43"/>
      <c r="F141" s="221" t="s">
        <v>253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147</v>
      </c>
      <c r="AU141" s="19" t="s">
        <v>87</v>
      </c>
    </row>
    <row r="142" s="2" customFormat="1">
      <c r="A142" s="41"/>
      <c r="B142" s="42"/>
      <c r="C142" s="43"/>
      <c r="D142" s="225" t="s">
        <v>149</v>
      </c>
      <c r="E142" s="43"/>
      <c r="F142" s="226" t="s">
        <v>254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149</v>
      </c>
      <c r="AU142" s="19" t="s">
        <v>87</v>
      </c>
    </row>
    <row r="143" s="2" customFormat="1" ht="16.5" customHeight="1">
      <c r="A143" s="41"/>
      <c r="B143" s="42"/>
      <c r="C143" s="207" t="s">
        <v>255</v>
      </c>
      <c r="D143" s="207" t="s">
        <v>140</v>
      </c>
      <c r="E143" s="208" t="s">
        <v>256</v>
      </c>
      <c r="F143" s="209" t="s">
        <v>257</v>
      </c>
      <c r="G143" s="210" t="s">
        <v>258</v>
      </c>
      <c r="H143" s="211">
        <v>18</v>
      </c>
      <c r="I143" s="212"/>
      <c r="J143" s="213">
        <f>ROUND(I143*H143,2)</f>
        <v>0</v>
      </c>
      <c r="K143" s="209" t="s">
        <v>144</v>
      </c>
      <c r="L143" s="47"/>
      <c r="M143" s="214" t="s">
        <v>32</v>
      </c>
      <c r="N143" s="215" t="s">
        <v>48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245</v>
      </c>
      <c r="AT143" s="218" t="s">
        <v>140</v>
      </c>
      <c r="AU143" s="218" t="s">
        <v>87</v>
      </c>
      <c r="AY143" s="19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85</v>
      </c>
      <c r="BK143" s="219">
        <f>ROUND(I143*H143,2)</f>
        <v>0</v>
      </c>
      <c r="BL143" s="19" t="s">
        <v>245</v>
      </c>
      <c r="BM143" s="218" t="s">
        <v>259</v>
      </c>
    </row>
    <row r="144" s="2" customFormat="1">
      <c r="A144" s="41"/>
      <c r="B144" s="42"/>
      <c r="C144" s="43"/>
      <c r="D144" s="220" t="s">
        <v>147</v>
      </c>
      <c r="E144" s="43"/>
      <c r="F144" s="221" t="s">
        <v>260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147</v>
      </c>
      <c r="AU144" s="19" t="s">
        <v>87</v>
      </c>
    </row>
    <row r="145" s="2" customFormat="1">
      <c r="A145" s="41"/>
      <c r="B145" s="42"/>
      <c r="C145" s="43"/>
      <c r="D145" s="225" t="s">
        <v>149</v>
      </c>
      <c r="E145" s="43"/>
      <c r="F145" s="226" t="s">
        <v>261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149</v>
      </c>
      <c r="AU145" s="19" t="s">
        <v>87</v>
      </c>
    </row>
    <row r="146" s="12" customFormat="1" ht="22.8" customHeight="1">
      <c r="A146" s="12"/>
      <c r="B146" s="191"/>
      <c r="C146" s="192"/>
      <c r="D146" s="193" t="s">
        <v>76</v>
      </c>
      <c r="E146" s="205" t="s">
        <v>262</v>
      </c>
      <c r="F146" s="205" t="s">
        <v>263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SUM(P147:P152)</f>
        <v>0</v>
      </c>
      <c r="Q146" s="199"/>
      <c r="R146" s="200">
        <f>SUM(R147:R152)</f>
        <v>0</v>
      </c>
      <c r="S146" s="199"/>
      <c r="T146" s="201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157</v>
      </c>
      <c r="AT146" s="203" t="s">
        <v>76</v>
      </c>
      <c r="AU146" s="203" t="s">
        <v>85</v>
      </c>
      <c r="AY146" s="202" t="s">
        <v>137</v>
      </c>
      <c r="BK146" s="204">
        <f>SUM(BK147:BK152)</f>
        <v>0</v>
      </c>
    </row>
    <row r="147" s="2" customFormat="1" ht="16.5" customHeight="1">
      <c r="A147" s="41"/>
      <c r="B147" s="42"/>
      <c r="C147" s="207" t="s">
        <v>264</v>
      </c>
      <c r="D147" s="207" t="s">
        <v>140</v>
      </c>
      <c r="E147" s="208" t="s">
        <v>265</v>
      </c>
      <c r="F147" s="209" t="s">
        <v>266</v>
      </c>
      <c r="G147" s="210" t="s">
        <v>267</v>
      </c>
      <c r="H147" s="211">
        <v>6</v>
      </c>
      <c r="I147" s="212"/>
      <c r="J147" s="213">
        <f>ROUND(I147*H147,2)</f>
        <v>0</v>
      </c>
      <c r="K147" s="209" t="s">
        <v>144</v>
      </c>
      <c r="L147" s="47"/>
      <c r="M147" s="214" t="s">
        <v>32</v>
      </c>
      <c r="N147" s="215" t="s">
        <v>48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245</v>
      </c>
      <c r="AT147" s="218" t="s">
        <v>140</v>
      </c>
      <c r="AU147" s="218" t="s">
        <v>87</v>
      </c>
      <c r="AY147" s="19" t="s">
        <v>137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85</v>
      </c>
      <c r="BK147" s="219">
        <f>ROUND(I147*H147,2)</f>
        <v>0</v>
      </c>
      <c r="BL147" s="19" t="s">
        <v>245</v>
      </c>
      <c r="BM147" s="218" t="s">
        <v>268</v>
      </c>
    </row>
    <row r="148" s="2" customFormat="1">
      <c r="A148" s="41"/>
      <c r="B148" s="42"/>
      <c r="C148" s="43"/>
      <c r="D148" s="220" t="s">
        <v>147</v>
      </c>
      <c r="E148" s="43"/>
      <c r="F148" s="221" t="s">
        <v>269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147</v>
      </c>
      <c r="AU148" s="19" t="s">
        <v>87</v>
      </c>
    </row>
    <row r="149" s="2" customFormat="1">
      <c r="A149" s="41"/>
      <c r="B149" s="42"/>
      <c r="C149" s="43"/>
      <c r="D149" s="225" t="s">
        <v>149</v>
      </c>
      <c r="E149" s="43"/>
      <c r="F149" s="226" t="s">
        <v>270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149</v>
      </c>
      <c r="AU149" s="19" t="s">
        <v>87</v>
      </c>
    </row>
    <row r="150" s="2" customFormat="1" ht="24.15" customHeight="1">
      <c r="A150" s="41"/>
      <c r="B150" s="42"/>
      <c r="C150" s="207" t="s">
        <v>271</v>
      </c>
      <c r="D150" s="207" t="s">
        <v>140</v>
      </c>
      <c r="E150" s="208" t="s">
        <v>272</v>
      </c>
      <c r="F150" s="209" t="s">
        <v>273</v>
      </c>
      <c r="G150" s="210" t="s">
        <v>274</v>
      </c>
      <c r="H150" s="211">
        <v>6</v>
      </c>
      <c r="I150" s="212"/>
      <c r="J150" s="213">
        <f>ROUND(I150*H150,2)</f>
        <v>0</v>
      </c>
      <c r="K150" s="209" t="s">
        <v>144</v>
      </c>
      <c r="L150" s="47"/>
      <c r="M150" s="214" t="s">
        <v>32</v>
      </c>
      <c r="N150" s="215" t="s">
        <v>48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245</v>
      </c>
      <c r="AT150" s="218" t="s">
        <v>140</v>
      </c>
      <c r="AU150" s="218" t="s">
        <v>87</v>
      </c>
      <c r="AY150" s="19" t="s">
        <v>137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85</v>
      </c>
      <c r="BK150" s="219">
        <f>ROUND(I150*H150,2)</f>
        <v>0</v>
      </c>
      <c r="BL150" s="19" t="s">
        <v>245</v>
      </c>
      <c r="BM150" s="218" t="s">
        <v>275</v>
      </c>
    </row>
    <row r="151" s="2" customFormat="1">
      <c r="A151" s="41"/>
      <c r="B151" s="42"/>
      <c r="C151" s="43"/>
      <c r="D151" s="220" t="s">
        <v>147</v>
      </c>
      <c r="E151" s="43"/>
      <c r="F151" s="221" t="s">
        <v>276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147</v>
      </c>
      <c r="AU151" s="19" t="s">
        <v>87</v>
      </c>
    </row>
    <row r="152" s="2" customFormat="1">
      <c r="A152" s="41"/>
      <c r="B152" s="42"/>
      <c r="C152" s="43"/>
      <c r="D152" s="225" t="s">
        <v>149</v>
      </c>
      <c r="E152" s="43"/>
      <c r="F152" s="226" t="s">
        <v>277</v>
      </c>
      <c r="G152" s="43"/>
      <c r="H152" s="43"/>
      <c r="I152" s="222"/>
      <c r="J152" s="43"/>
      <c r="K152" s="43"/>
      <c r="L152" s="47"/>
      <c r="M152" s="237"/>
      <c r="N152" s="238"/>
      <c r="O152" s="239"/>
      <c r="P152" s="239"/>
      <c r="Q152" s="239"/>
      <c r="R152" s="239"/>
      <c r="S152" s="239"/>
      <c r="T152" s="240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149</v>
      </c>
      <c r="AU152" s="19" t="s">
        <v>87</v>
      </c>
    </row>
    <row r="153" s="2" customFormat="1" ht="6.96" customHeight="1">
      <c r="A153" s="41"/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47"/>
      <c r="M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</sheetData>
  <sheetProtection sheet="1" autoFilter="0" formatColumns="0" formatRows="0" objects="1" scenarios="1" spinCount="100000" saltValue="cGjIrp2v227X7MwE2t+5UkxyKiFM6DSZwZ9BGiSE/xe5IVMjli+9SYiudMsa/oE72H5Q2scF4JNcHpwiVa7cpA==" hashValue="7PtQWyFdCr9L8tL+EfCWwqj9KIqL87KG1YI1aNZqsUOFFfUQq9TkmyRHjXg08W4oDQUviHuJ2eJSLMSamJdtSQ==" algorithmName="SHA-512" password="CC35"/>
  <autoFilter ref="C83:K15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2/741410041"/>
    <hyperlink ref="F94" r:id="rId2" display="https://podminky.urs.cz/item/CS_URS_2025_02/741410051"/>
    <hyperlink ref="F99" r:id="rId3" display="https://podminky.urs.cz/item/CS_URS_2025_02/741420001"/>
    <hyperlink ref="F106" r:id="rId4" display="https://podminky.urs.cz/item/CS_URS_2025_02/741420022"/>
    <hyperlink ref="F115" r:id="rId5" display="https://podminky.urs.cz/item/CS_URS_2025_02/741420051"/>
    <hyperlink ref="F120" r:id="rId6" display="https://podminky.urs.cz/item/CS_URS_2025_02/741420121"/>
    <hyperlink ref="F127" r:id="rId7" display="https://podminky.urs.cz/item/CS_URS_2025_02/741430003"/>
    <hyperlink ref="F132" r:id="rId8" display="https://podminky.urs.cz/item/CS_URS_2025_02/741440032"/>
    <hyperlink ref="F139" r:id="rId9" display="https://podminky.urs.cz/item/CS_URS_2025_02/460061171"/>
    <hyperlink ref="F142" r:id="rId10" display="https://podminky.urs.cz/item/CS_URS_2025_02/460161152"/>
    <hyperlink ref="F145" r:id="rId11" display="https://podminky.urs.cz/item/CS_URS_2025_02/460411122"/>
    <hyperlink ref="F149" r:id="rId12" display="https://podminky.urs.cz/item/CS_URS_2025_02/580105032"/>
    <hyperlink ref="F152" r:id="rId13" display="https://podminky.urs.cz/item/CS_URS_2025_02/5801050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87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278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ROUND((SUM(BE82:BE221)),  2)</f>
        <v>0</v>
      </c>
      <c r="G33" s="41"/>
      <c r="H33" s="41"/>
      <c r="I33" s="151">
        <v>0.20999999999999999</v>
      </c>
      <c r="J33" s="150">
        <f>ROUND(((SUM(BE82:BE221))*I33),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ROUND((SUM(BF82:BF221)),  2)</f>
        <v>0</v>
      </c>
      <c r="G34" s="41"/>
      <c r="H34" s="41"/>
      <c r="I34" s="151">
        <v>0.12</v>
      </c>
      <c r="J34" s="150">
        <f>ROUND(((SUM(BF82:BF221))*I34),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ROUND((SUM(BG82:BG221)),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ROUND((SUM(BH82:BH221)),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ROUND((SUM(BI82:BI221)),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D.1.4.02a - FVE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117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118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279</v>
      </c>
      <c r="E62" s="171"/>
      <c r="F62" s="171"/>
      <c r="G62" s="171"/>
      <c r="H62" s="171"/>
      <c r="I62" s="171"/>
      <c r="J62" s="172">
        <f>J215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5" t="s">
        <v>122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4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2024059 - Snížení energetické náročnosti budovy DOZP Radošov č.p.137</v>
      </c>
      <c r="F72" s="34"/>
      <c r="G72" s="34"/>
      <c r="H72" s="34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111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D.1.4.02a - FVE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22</v>
      </c>
      <c r="D76" s="43"/>
      <c r="E76" s="43"/>
      <c r="F76" s="29" t="str">
        <f>F12</f>
        <v xml:space="preserve"> </v>
      </c>
      <c r="G76" s="43"/>
      <c r="H76" s="43"/>
      <c r="I76" s="34" t="s">
        <v>24</v>
      </c>
      <c r="J76" s="75" t="str">
        <f>IF(J12="","",J12)</f>
        <v>6. 12. 2024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4" t="s">
        <v>30</v>
      </c>
      <c r="D78" s="43"/>
      <c r="E78" s="43"/>
      <c r="F78" s="29" t="str">
        <f>E15</f>
        <v>Karlovarský kraj</v>
      </c>
      <c r="G78" s="43"/>
      <c r="H78" s="43"/>
      <c r="I78" s="34" t="s">
        <v>37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4" t="s">
        <v>35</v>
      </c>
      <c r="D79" s="43"/>
      <c r="E79" s="43"/>
      <c r="F79" s="29" t="str">
        <f>IF(E18="","",E18)</f>
        <v>Vyplň údaj</v>
      </c>
      <c r="G79" s="43"/>
      <c r="H79" s="43"/>
      <c r="I79" s="34" t="s">
        <v>40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123</v>
      </c>
      <c r="D81" s="183" t="s">
        <v>62</v>
      </c>
      <c r="E81" s="183" t="s">
        <v>58</v>
      </c>
      <c r="F81" s="183" t="s">
        <v>59</v>
      </c>
      <c r="G81" s="183" t="s">
        <v>124</v>
      </c>
      <c r="H81" s="183" t="s">
        <v>125</v>
      </c>
      <c r="I81" s="183" t="s">
        <v>126</v>
      </c>
      <c r="J81" s="183" t="s">
        <v>115</v>
      </c>
      <c r="K81" s="184" t="s">
        <v>127</v>
      </c>
      <c r="L81" s="185"/>
      <c r="M81" s="95" t="s">
        <v>32</v>
      </c>
      <c r="N81" s="96" t="s">
        <v>47</v>
      </c>
      <c r="O81" s="96" t="s">
        <v>128</v>
      </c>
      <c r="P81" s="96" t="s">
        <v>129</v>
      </c>
      <c r="Q81" s="96" t="s">
        <v>130</v>
      </c>
      <c r="R81" s="96" t="s">
        <v>131</v>
      </c>
      <c r="S81" s="96" t="s">
        <v>132</v>
      </c>
      <c r="T81" s="97" t="s">
        <v>133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134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P83+P215</f>
        <v>0</v>
      </c>
      <c r="Q82" s="99"/>
      <c r="R82" s="188">
        <f>R83+R215</f>
        <v>3.2103200000000003</v>
      </c>
      <c r="S82" s="99"/>
      <c r="T82" s="189">
        <f>T83+T215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19" t="s">
        <v>76</v>
      </c>
      <c r="AU82" s="19" t="s">
        <v>116</v>
      </c>
      <c r="BK82" s="190">
        <f>BK83+BK215</f>
        <v>0</v>
      </c>
    </row>
    <row r="83" s="12" customFormat="1" ht="25.92" customHeight="1">
      <c r="A83" s="12"/>
      <c r="B83" s="191"/>
      <c r="C83" s="192"/>
      <c r="D83" s="193" t="s">
        <v>76</v>
      </c>
      <c r="E83" s="194" t="s">
        <v>135</v>
      </c>
      <c r="F83" s="194" t="s">
        <v>136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3.2103200000000003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87</v>
      </c>
      <c r="AT83" s="203" t="s">
        <v>76</v>
      </c>
      <c r="AU83" s="203" t="s">
        <v>77</v>
      </c>
      <c r="AY83" s="202" t="s">
        <v>137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76</v>
      </c>
      <c r="E84" s="205" t="s">
        <v>138</v>
      </c>
      <c r="F84" s="205" t="s">
        <v>139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SUM(P85:P214)</f>
        <v>0</v>
      </c>
      <c r="Q84" s="199"/>
      <c r="R84" s="200">
        <f>SUM(R85:R214)</f>
        <v>3.2103200000000003</v>
      </c>
      <c r="S84" s="199"/>
      <c r="T84" s="201">
        <f>SUM(T85:T214)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87</v>
      </c>
      <c r="AT84" s="203" t="s">
        <v>76</v>
      </c>
      <c r="AU84" s="203" t="s">
        <v>85</v>
      </c>
      <c r="AY84" s="202" t="s">
        <v>137</v>
      </c>
      <c r="BK84" s="204">
        <f>SUM(BK85:BK214)</f>
        <v>0</v>
      </c>
    </row>
    <row r="85" s="2" customFormat="1" ht="16.5" customHeight="1">
      <c r="A85" s="41"/>
      <c r="B85" s="42"/>
      <c r="C85" s="227" t="s">
        <v>85</v>
      </c>
      <c r="D85" s="227" t="s">
        <v>151</v>
      </c>
      <c r="E85" s="228" t="s">
        <v>280</v>
      </c>
      <c r="F85" s="229" t="s">
        <v>281</v>
      </c>
      <c r="G85" s="230" t="s">
        <v>160</v>
      </c>
      <c r="H85" s="231">
        <v>1</v>
      </c>
      <c r="I85" s="232"/>
      <c r="J85" s="233">
        <f>ROUND(I85*H85,2)</f>
        <v>0</v>
      </c>
      <c r="K85" s="229" t="s">
        <v>32</v>
      </c>
      <c r="L85" s="234"/>
      <c r="M85" s="235" t="s">
        <v>32</v>
      </c>
      <c r="N85" s="236" t="s">
        <v>48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155</v>
      </c>
      <c r="AT85" s="218" t="s">
        <v>151</v>
      </c>
      <c r="AU85" s="218" t="s">
        <v>87</v>
      </c>
      <c r="AY85" s="19" t="s">
        <v>137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85</v>
      </c>
      <c r="BK85" s="219">
        <f>ROUND(I85*H85,2)</f>
        <v>0</v>
      </c>
      <c r="BL85" s="19" t="s">
        <v>145</v>
      </c>
      <c r="BM85" s="218" t="s">
        <v>282</v>
      </c>
    </row>
    <row r="86" s="2" customFormat="1">
      <c r="A86" s="41"/>
      <c r="B86" s="42"/>
      <c r="C86" s="43"/>
      <c r="D86" s="220" t="s">
        <v>147</v>
      </c>
      <c r="E86" s="43"/>
      <c r="F86" s="221" t="s">
        <v>281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147</v>
      </c>
      <c r="AU86" s="19" t="s">
        <v>87</v>
      </c>
    </row>
    <row r="87" s="2" customFormat="1" ht="16.5" customHeight="1">
      <c r="A87" s="41"/>
      <c r="B87" s="42"/>
      <c r="C87" s="227" t="s">
        <v>87</v>
      </c>
      <c r="D87" s="227" t="s">
        <v>151</v>
      </c>
      <c r="E87" s="228" t="s">
        <v>283</v>
      </c>
      <c r="F87" s="229" t="s">
        <v>284</v>
      </c>
      <c r="G87" s="230" t="s">
        <v>160</v>
      </c>
      <c r="H87" s="231">
        <v>1</v>
      </c>
      <c r="I87" s="232"/>
      <c r="J87" s="233">
        <f>ROUND(I87*H87,2)</f>
        <v>0</v>
      </c>
      <c r="K87" s="229" t="s">
        <v>32</v>
      </c>
      <c r="L87" s="234"/>
      <c r="M87" s="235" t="s">
        <v>32</v>
      </c>
      <c r="N87" s="236" t="s">
        <v>48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155</v>
      </c>
      <c r="AT87" s="218" t="s">
        <v>151</v>
      </c>
      <c r="AU87" s="218" t="s">
        <v>87</v>
      </c>
      <c r="AY87" s="19" t="s">
        <v>137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85</v>
      </c>
      <c r="BK87" s="219">
        <f>ROUND(I87*H87,2)</f>
        <v>0</v>
      </c>
      <c r="BL87" s="19" t="s">
        <v>145</v>
      </c>
      <c r="BM87" s="218" t="s">
        <v>285</v>
      </c>
    </row>
    <row r="88" s="2" customFormat="1">
      <c r="A88" s="41"/>
      <c r="B88" s="42"/>
      <c r="C88" s="43"/>
      <c r="D88" s="220" t="s">
        <v>147</v>
      </c>
      <c r="E88" s="43"/>
      <c r="F88" s="221" t="s">
        <v>284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147</v>
      </c>
      <c r="AU88" s="19" t="s">
        <v>87</v>
      </c>
    </row>
    <row r="89" s="2" customFormat="1" ht="16.5" customHeight="1">
      <c r="A89" s="41"/>
      <c r="B89" s="42"/>
      <c r="C89" s="227" t="s">
        <v>157</v>
      </c>
      <c r="D89" s="227" t="s">
        <v>151</v>
      </c>
      <c r="E89" s="228" t="s">
        <v>286</v>
      </c>
      <c r="F89" s="229" t="s">
        <v>287</v>
      </c>
      <c r="G89" s="230" t="s">
        <v>160</v>
      </c>
      <c r="H89" s="231">
        <v>1</v>
      </c>
      <c r="I89" s="232"/>
      <c r="J89" s="233">
        <f>ROUND(I89*H89,2)</f>
        <v>0</v>
      </c>
      <c r="K89" s="229" t="s">
        <v>32</v>
      </c>
      <c r="L89" s="234"/>
      <c r="M89" s="235" t="s">
        <v>32</v>
      </c>
      <c r="N89" s="236" t="s">
        <v>48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155</v>
      </c>
      <c r="AT89" s="218" t="s">
        <v>151</v>
      </c>
      <c r="AU89" s="218" t="s">
        <v>87</v>
      </c>
      <c r="AY89" s="19" t="s">
        <v>137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85</v>
      </c>
      <c r="BK89" s="219">
        <f>ROUND(I89*H89,2)</f>
        <v>0</v>
      </c>
      <c r="BL89" s="19" t="s">
        <v>145</v>
      </c>
      <c r="BM89" s="218" t="s">
        <v>288</v>
      </c>
    </row>
    <row r="90" s="2" customFormat="1">
      <c r="A90" s="41"/>
      <c r="B90" s="42"/>
      <c r="C90" s="43"/>
      <c r="D90" s="220" t="s">
        <v>147</v>
      </c>
      <c r="E90" s="43"/>
      <c r="F90" s="221" t="s">
        <v>287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147</v>
      </c>
      <c r="AU90" s="19" t="s">
        <v>87</v>
      </c>
    </row>
    <row r="91" s="2" customFormat="1" ht="16.5" customHeight="1">
      <c r="A91" s="41"/>
      <c r="B91" s="42"/>
      <c r="C91" s="227" t="s">
        <v>164</v>
      </c>
      <c r="D91" s="227" t="s">
        <v>151</v>
      </c>
      <c r="E91" s="228" t="s">
        <v>289</v>
      </c>
      <c r="F91" s="229" t="s">
        <v>290</v>
      </c>
      <c r="G91" s="230" t="s">
        <v>160</v>
      </c>
      <c r="H91" s="231">
        <v>1</v>
      </c>
      <c r="I91" s="232"/>
      <c r="J91" s="233">
        <f>ROUND(I91*H91,2)</f>
        <v>0</v>
      </c>
      <c r="K91" s="229" t="s">
        <v>32</v>
      </c>
      <c r="L91" s="234"/>
      <c r="M91" s="235" t="s">
        <v>32</v>
      </c>
      <c r="N91" s="236" t="s">
        <v>48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155</v>
      </c>
      <c r="AT91" s="218" t="s">
        <v>151</v>
      </c>
      <c r="AU91" s="218" t="s">
        <v>87</v>
      </c>
      <c r="AY91" s="19" t="s">
        <v>137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85</v>
      </c>
      <c r="BK91" s="219">
        <f>ROUND(I91*H91,2)</f>
        <v>0</v>
      </c>
      <c r="BL91" s="19" t="s">
        <v>145</v>
      </c>
      <c r="BM91" s="218" t="s">
        <v>291</v>
      </c>
    </row>
    <row r="92" s="2" customFormat="1">
      <c r="A92" s="41"/>
      <c r="B92" s="42"/>
      <c r="C92" s="43"/>
      <c r="D92" s="220" t="s">
        <v>147</v>
      </c>
      <c r="E92" s="43"/>
      <c r="F92" s="221" t="s">
        <v>290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147</v>
      </c>
      <c r="AU92" s="19" t="s">
        <v>87</v>
      </c>
    </row>
    <row r="93" s="2" customFormat="1" ht="16.5" customHeight="1">
      <c r="A93" s="41"/>
      <c r="B93" s="42"/>
      <c r="C93" s="207" t="s">
        <v>168</v>
      </c>
      <c r="D93" s="207" t="s">
        <v>140</v>
      </c>
      <c r="E93" s="208" t="s">
        <v>292</v>
      </c>
      <c r="F93" s="209" t="s">
        <v>293</v>
      </c>
      <c r="G93" s="210" t="s">
        <v>143</v>
      </c>
      <c r="H93" s="211">
        <v>200</v>
      </c>
      <c r="I93" s="212"/>
      <c r="J93" s="213">
        <f>ROUND(I93*H93,2)</f>
        <v>0</v>
      </c>
      <c r="K93" s="209" t="s">
        <v>144</v>
      </c>
      <c r="L93" s="47"/>
      <c r="M93" s="214" t="s">
        <v>32</v>
      </c>
      <c r="N93" s="215" t="s">
        <v>48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145</v>
      </c>
      <c r="AT93" s="218" t="s">
        <v>140</v>
      </c>
      <c r="AU93" s="218" t="s">
        <v>87</v>
      </c>
      <c r="AY93" s="19" t="s">
        <v>137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85</v>
      </c>
      <c r="BK93" s="219">
        <f>ROUND(I93*H93,2)</f>
        <v>0</v>
      </c>
      <c r="BL93" s="19" t="s">
        <v>145</v>
      </c>
      <c r="BM93" s="218" t="s">
        <v>294</v>
      </c>
    </row>
    <row r="94" s="2" customFormat="1">
      <c r="A94" s="41"/>
      <c r="B94" s="42"/>
      <c r="C94" s="43"/>
      <c r="D94" s="220" t="s">
        <v>147</v>
      </c>
      <c r="E94" s="43"/>
      <c r="F94" s="221" t="s">
        <v>295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147</v>
      </c>
      <c r="AU94" s="19" t="s">
        <v>87</v>
      </c>
    </row>
    <row r="95" s="2" customFormat="1">
      <c r="A95" s="41"/>
      <c r="B95" s="42"/>
      <c r="C95" s="43"/>
      <c r="D95" s="225" t="s">
        <v>149</v>
      </c>
      <c r="E95" s="43"/>
      <c r="F95" s="226" t="s">
        <v>296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149</v>
      </c>
      <c r="AU95" s="19" t="s">
        <v>87</v>
      </c>
    </row>
    <row r="96" s="2" customFormat="1" ht="16.5" customHeight="1">
      <c r="A96" s="41"/>
      <c r="B96" s="42"/>
      <c r="C96" s="227" t="s">
        <v>174</v>
      </c>
      <c r="D96" s="227" t="s">
        <v>151</v>
      </c>
      <c r="E96" s="228" t="s">
        <v>297</v>
      </c>
      <c r="F96" s="229" t="s">
        <v>298</v>
      </c>
      <c r="G96" s="230" t="s">
        <v>143</v>
      </c>
      <c r="H96" s="231">
        <v>210</v>
      </c>
      <c r="I96" s="232"/>
      <c r="J96" s="233">
        <f>ROUND(I96*H96,2)</f>
        <v>0</v>
      </c>
      <c r="K96" s="229" t="s">
        <v>144</v>
      </c>
      <c r="L96" s="234"/>
      <c r="M96" s="235" t="s">
        <v>32</v>
      </c>
      <c r="N96" s="236" t="s">
        <v>48</v>
      </c>
      <c r="O96" s="87"/>
      <c r="P96" s="216">
        <f>O96*H96</f>
        <v>0</v>
      </c>
      <c r="Q96" s="216">
        <v>0.00018000000000000001</v>
      </c>
      <c r="R96" s="216">
        <f>Q96*H96</f>
        <v>0.0378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155</v>
      </c>
      <c r="AT96" s="218" t="s">
        <v>151</v>
      </c>
      <c r="AU96" s="218" t="s">
        <v>87</v>
      </c>
      <c r="AY96" s="19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85</v>
      </c>
      <c r="BK96" s="219">
        <f>ROUND(I96*H96,2)</f>
        <v>0</v>
      </c>
      <c r="BL96" s="19" t="s">
        <v>145</v>
      </c>
      <c r="BM96" s="218" t="s">
        <v>299</v>
      </c>
    </row>
    <row r="97" s="2" customFormat="1">
      <c r="A97" s="41"/>
      <c r="B97" s="42"/>
      <c r="C97" s="43"/>
      <c r="D97" s="220" t="s">
        <v>147</v>
      </c>
      <c r="E97" s="43"/>
      <c r="F97" s="221" t="s">
        <v>298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147</v>
      </c>
      <c r="AU97" s="19" t="s">
        <v>87</v>
      </c>
    </row>
    <row r="98" s="2" customFormat="1" ht="16.5" customHeight="1">
      <c r="A98" s="41"/>
      <c r="B98" s="42"/>
      <c r="C98" s="207" t="s">
        <v>178</v>
      </c>
      <c r="D98" s="207" t="s">
        <v>140</v>
      </c>
      <c r="E98" s="208" t="s">
        <v>300</v>
      </c>
      <c r="F98" s="209" t="s">
        <v>301</v>
      </c>
      <c r="G98" s="210" t="s">
        <v>143</v>
      </c>
      <c r="H98" s="211">
        <v>100</v>
      </c>
      <c r="I98" s="212"/>
      <c r="J98" s="213">
        <f>ROUND(I98*H98,2)</f>
        <v>0</v>
      </c>
      <c r="K98" s="209" t="s">
        <v>144</v>
      </c>
      <c r="L98" s="47"/>
      <c r="M98" s="214" t="s">
        <v>32</v>
      </c>
      <c r="N98" s="215" t="s">
        <v>48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145</v>
      </c>
      <c r="AT98" s="218" t="s">
        <v>140</v>
      </c>
      <c r="AU98" s="218" t="s">
        <v>87</v>
      </c>
      <c r="AY98" s="19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85</v>
      </c>
      <c r="BK98" s="219">
        <f>ROUND(I98*H98,2)</f>
        <v>0</v>
      </c>
      <c r="BL98" s="19" t="s">
        <v>145</v>
      </c>
      <c r="BM98" s="218" t="s">
        <v>302</v>
      </c>
    </row>
    <row r="99" s="2" customFormat="1">
      <c r="A99" s="41"/>
      <c r="B99" s="42"/>
      <c r="C99" s="43"/>
      <c r="D99" s="220" t="s">
        <v>147</v>
      </c>
      <c r="E99" s="43"/>
      <c r="F99" s="221" t="s">
        <v>303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147</v>
      </c>
      <c r="AU99" s="19" t="s">
        <v>87</v>
      </c>
    </row>
    <row r="100" s="2" customFormat="1">
      <c r="A100" s="41"/>
      <c r="B100" s="42"/>
      <c r="C100" s="43"/>
      <c r="D100" s="225" t="s">
        <v>149</v>
      </c>
      <c r="E100" s="43"/>
      <c r="F100" s="226" t="s">
        <v>304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149</v>
      </c>
      <c r="AU100" s="19" t="s">
        <v>87</v>
      </c>
    </row>
    <row r="101" s="2" customFormat="1" ht="16.5" customHeight="1">
      <c r="A101" s="41"/>
      <c r="B101" s="42"/>
      <c r="C101" s="227" t="s">
        <v>182</v>
      </c>
      <c r="D101" s="227" t="s">
        <v>151</v>
      </c>
      <c r="E101" s="228" t="s">
        <v>305</v>
      </c>
      <c r="F101" s="229" t="s">
        <v>306</v>
      </c>
      <c r="G101" s="230" t="s">
        <v>143</v>
      </c>
      <c r="H101" s="231">
        <v>100</v>
      </c>
      <c r="I101" s="232"/>
      <c r="J101" s="233">
        <f>ROUND(I101*H101,2)</f>
        <v>0</v>
      </c>
      <c r="K101" s="229" t="s">
        <v>144</v>
      </c>
      <c r="L101" s="234"/>
      <c r="M101" s="235" t="s">
        <v>32</v>
      </c>
      <c r="N101" s="236" t="s">
        <v>48</v>
      </c>
      <c r="O101" s="87"/>
      <c r="P101" s="216">
        <f>O101*H101</f>
        <v>0</v>
      </c>
      <c r="Q101" s="216">
        <v>0.00020000000000000001</v>
      </c>
      <c r="R101" s="216">
        <f>Q101*H101</f>
        <v>0.02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155</v>
      </c>
      <c r="AT101" s="218" t="s">
        <v>151</v>
      </c>
      <c r="AU101" s="218" t="s">
        <v>87</v>
      </c>
      <c r="AY101" s="19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85</v>
      </c>
      <c r="BK101" s="219">
        <f>ROUND(I101*H101,2)</f>
        <v>0</v>
      </c>
      <c r="BL101" s="19" t="s">
        <v>145</v>
      </c>
      <c r="BM101" s="218" t="s">
        <v>307</v>
      </c>
    </row>
    <row r="102" s="2" customFormat="1">
      <c r="A102" s="41"/>
      <c r="B102" s="42"/>
      <c r="C102" s="43"/>
      <c r="D102" s="220" t="s">
        <v>147</v>
      </c>
      <c r="E102" s="43"/>
      <c r="F102" s="221" t="s">
        <v>306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147</v>
      </c>
      <c r="AU102" s="19" t="s">
        <v>87</v>
      </c>
    </row>
    <row r="103" s="2" customFormat="1" ht="16.5" customHeight="1">
      <c r="A103" s="41"/>
      <c r="B103" s="42"/>
      <c r="C103" s="207" t="s">
        <v>188</v>
      </c>
      <c r="D103" s="207" t="s">
        <v>140</v>
      </c>
      <c r="E103" s="208" t="s">
        <v>308</v>
      </c>
      <c r="F103" s="209" t="s">
        <v>309</v>
      </c>
      <c r="G103" s="210" t="s">
        <v>160</v>
      </c>
      <c r="H103" s="211">
        <v>1</v>
      </c>
      <c r="I103" s="212"/>
      <c r="J103" s="213">
        <f>ROUND(I103*H103,2)</f>
        <v>0</v>
      </c>
      <c r="K103" s="209" t="s">
        <v>144</v>
      </c>
      <c r="L103" s="47"/>
      <c r="M103" s="214" t="s">
        <v>32</v>
      </c>
      <c r="N103" s="215" t="s">
        <v>48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145</v>
      </c>
      <c r="AT103" s="218" t="s">
        <v>140</v>
      </c>
      <c r="AU103" s="218" t="s">
        <v>87</v>
      </c>
      <c r="AY103" s="19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85</v>
      </c>
      <c r="BK103" s="219">
        <f>ROUND(I103*H103,2)</f>
        <v>0</v>
      </c>
      <c r="BL103" s="19" t="s">
        <v>145</v>
      </c>
      <c r="BM103" s="218" t="s">
        <v>310</v>
      </c>
    </row>
    <row r="104" s="2" customFormat="1">
      <c r="A104" s="41"/>
      <c r="B104" s="42"/>
      <c r="C104" s="43"/>
      <c r="D104" s="220" t="s">
        <v>147</v>
      </c>
      <c r="E104" s="43"/>
      <c r="F104" s="221" t="s">
        <v>311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147</v>
      </c>
      <c r="AU104" s="19" t="s">
        <v>87</v>
      </c>
    </row>
    <row r="105" s="2" customFormat="1">
      <c r="A105" s="41"/>
      <c r="B105" s="42"/>
      <c r="C105" s="43"/>
      <c r="D105" s="225" t="s">
        <v>149</v>
      </c>
      <c r="E105" s="43"/>
      <c r="F105" s="226" t="s">
        <v>312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149</v>
      </c>
      <c r="AU105" s="19" t="s">
        <v>87</v>
      </c>
    </row>
    <row r="106" s="2" customFormat="1" ht="16.5" customHeight="1">
      <c r="A106" s="41"/>
      <c r="B106" s="42"/>
      <c r="C106" s="227" t="s">
        <v>94</v>
      </c>
      <c r="D106" s="227" t="s">
        <v>151</v>
      </c>
      <c r="E106" s="228" t="s">
        <v>313</v>
      </c>
      <c r="F106" s="229" t="s">
        <v>314</v>
      </c>
      <c r="G106" s="230" t="s">
        <v>160</v>
      </c>
      <c r="H106" s="231">
        <v>1</v>
      </c>
      <c r="I106" s="232"/>
      <c r="J106" s="233">
        <f>ROUND(I106*H106,2)</f>
        <v>0</v>
      </c>
      <c r="K106" s="229" t="s">
        <v>32</v>
      </c>
      <c r="L106" s="234"/>
      <c r="M106" s="235" t="s">
        <v>32</v>
      </c>
      <c r="N106" s="236" t="s">
        <v>48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155</v>
      </c>
      <c r="AT106" s="218" t="s">
        <v>151</v>
      </c>
      <c r="AU106" s="218" t="s">
        <v>87</v>
      </c>
      <c r="AY106" s="19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85</v>
      </c>
      <c r="BK106" s="219">
        <f>ROUND(I106*H106,2)</f>
        <v>0</v>
      </c>
      <c r="BL106" s="19" t="s">
        <v>145</v>
      </c>
      <c r="BM106" s="218" t="s">
        <v>315</v>
      </c>
    </row>
    <row r="107" s="2" customFormat="1">
      <c r="A107" s="41"/>
      <c r="B107" s="42"/>
      <c r="C107" s="43"/>
      <c r="D107" s="220" t="s">
        <v>147</v>
      </c>
      <c r="E107" s="43"/>
      <c r="F107" s="221" t="s">
        <v>314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147</v>
      </c>
      <c r="AU107" s="19" t="s">
        <v>87</v>
      </c>
    </row>
    <row r="108" s="2" customFormat="1" ht="16.5" customHeight="1">
      <c r="A108" s="41"/>
      <c r="B108" s="42"/>
      <c r="C108" s="207" t="s">
        <v>195</v>
      </c>
      <c r="D108" s="207" t="s">
        <v>140</v>
      </c>
      <c r="E108" s="208" t="s">
        <v>316</v>
      </c>
      <c r="F108" s="209" t="s">
        <v>317</v>
      </c>
      <c r="G108" s="210" t="s">
        <v>143</v>
      </c>
      <c r="H108" s="211">
        <v>300</v>
      </c>
      <c r="I108" s="212"/>
      <c r="J108" s="213">
        <f>ROUND(I108*H108,2)</f>
        <v>0</v>
      </c>
      <c r="K108" s="209" t="s">
        <v>144</v>
      </c>
      <c r="L108" s="47"/>
      <c r="M108" s="214" t="s">
        <v>32</v>
      </c>
      <c r="N108" s="215" t="s">
        <v>48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145</v>
      </c>
      <c r="AT108" s="218" t="s">
        <v>140</v>
      </c>
      <c r="AU108" s="218" t="s">
        <v>87</v>
      </c>
      <c r="AY108" s="19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85</v>
      </c>
      <c r="BK108" s="219">
        <f>ROUND(I108*H108,2)</f>
        <v>0</v>
      </c>
      <c r="BL108" s="19" t="s">
        <v>145</v>
      </c>
      <c r="BM108" s="218" t="s">
        <v>318</v>
      </c>
    </row>
    <row r="109" s="2" customFormat="1">
      <c r="A109" s="41"/>
      <c r="B109" s="42"/>
      <c r="C109" s="43"/>
      <c r="D109" s="220" t="s">
        <v>147</v>
      </c>
      <c r="E109" s="43"/>
      <c r="F109" s="221" t="s">
        <v>319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147</v>
      </c>
      <c r="AU109" s="19" t="s">
        <v>87</v>
      </c>
    </row>
    <row r="110" s="2" customFormat="1">
      <c r="A110" s="41"/>
      <c r="B110" s="42"/>
      <c r="C110" s="43"/>
      <c r="D110" s="225" t="s">
        <v>149</v>
      </c>
      <c r="E110" s="43"/>
      <c r="F110" s="226" t="s">
        <v>320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149</v>
      </c>
      <c r="AU110" s="19" t="s">
        <v>87</v>
      </c>
    </row>
    <row r="111" s="2" customFormat="1" ht="16.5" customHeight="1">
      <c r="A111" s="41"/>
      <c r="B111" s="42"/>
      <c r="C111" s="227" t="s">
        <v>8</v>
      </c>
      <c r="D111" s="227" t="s">
        <v>151</v>
      </c>
      <c r="E111" s="228" t="s">
        <v>321</v>
      </c>
      <c r="F111" s="229" t="s">
        <v>322</v>
      </c>
      <c r="G111" s="230" t="s">
        <v>143</v>
      </c>
      <c r="H111" s="231">
        <v>360</v>
      </c>
      <c r="I111" s="232"/>
      <c r="J111" s="233">
        <f>ROUND(I111*H111,2)</f>
        <v>0</v>
      </c>
      <c r="K111" s="229" t="s">
        <v>144</v>
      </c>
      <c r="L111" s="234"/>
      <c r="M111" s="235" t="s">
        <v>32</v>
      </c>
      <c r="N111" s="236" t="s">
        <v>48</v>
      </c>
      <c r="O111" s="87"/>
      <c r="P111" s="216">
        <f>O111*H111</f>
        <v>0</v>
      </c>
      <c r="Q111" s="216">
        <v>0.00059999999999999995</v>
      </c>
      <c r="R111" s="216">
        <f>Q111*H111</f>
        <v>0.21599999999999997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155</v>
      </c>
      <c r="AT111" s="218" t="s">
        <v>151</v>
      </c>
      <c r="AU111" s="218" t="s">
        <v>87</v>
      </c>
      <c r="AY111" s="19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85</v>
      </c>
      <c r="BK111" s="219">
        <f>ROUND(I111*H111,2)</f>
        <v>0</v>
      </c>
      <c r="BL111" s="19" t="s">
        <v>145</v>
      </c>
      <c r="BM111" s="218" t="s">
        <v>323</v>
      </c>
    </row>
    <row r="112" s="2" customFormat="1">
      <c r="A112" s="41"/>
      <c r="B112" s="42"/>
      <c r="C112" s="43"/>
      <c r="D112" s="220" t="s">
        <v>147</v>
      </c>
      <c r="E112" s="43"/>
      <c r="F112" s="221" t="s">
        <v>322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147</v>
      </c>
      <c r="AU112" s="19" t="s">
        <v>87</v>
      </c>
    </row>
    <row r="113" s="2" customFormat="1" ht="16.5" customHeight="1">
      <c r="A113" s="41"/>
      <c r="B113" s="42"/>
      <c r="C113" s="207" t="s">
        <v>204</v>
      </c>
      <c r="D113" s="207" t="s">
        <v>140</v>
      </c>
      <c r="E113" s="208" t="s">
        <v>324</v>
      </c>
      <c r="F113" s="209" t="s">
        <v>325</v>
      </c>
      <c r="G113" s="210" t="s">
        <v>143</v>
      </c>
      <c r="H113" s="211">
        <v>240</v>
      </c>
      <c r="I113" s="212"/>
      <c r="J113" s="213">
        <f>ROUND(I113*H113,2)</f>
        <v>0</v>
      </c>
      <c r="K113" s="209" t="s">
        <v>144</v>
      </c>
      <c r="L113" s="47"/>
      <c r="M113" s="214" t="s">
        <v>32</v>
      </c>
      <c r="N113" s="215" t="s">
        <v>48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145</v>
      </c>
      <c r="AT113" s="218" t="s">
        <v>140</v>
      </c>
      <c r="AU113" s="218" t="s">
        <v>87</v>
      </c>
      <c r="AY113" s="19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85</v>
      </c>
      <c r="BK113" s="219">
        <f>ROUND(I113*H113,2)</f>
        <v>0</v>
      </c>
      <c r="BL113" s="19" t="s">
        <v>145</v>
      </c>
      <c r="BM113" s="218" t="s">
        <v>326</v>
      </c>
    </row>
    <row r="114" s="2" customFormat="1">
      <c r="A114" s="41"/>
      <c r="B114" s="42"/>
      <c r="C114" s="43"/>
      <c r="D114" s="220" t="s">
        <v>147</v>
      </c>
      <c r="E114" s="43"/>
      <c r="F114" s="221" t="s">
        <v>327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147</v>
      </c>
      <c r="AU114" s="19" t="s">
        <v>87</v>
      </c>
    </row>
    <row r="115" s="2" customFormat="1">
      <c r="A115" s="41"/>
      <c r="B115" s="42"/>
      <c r="C115" s="43"/>
      <c r="D115" s="225" t="s">
        <v>149</v>
      </c>
      <c r="E115" s="43"/>
      <c r="F115" s="226" t="s">
        <v>328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149</v>
      </c>
      <c r="AU115" s="19" t="s">
        <v>87</v>
      </c>
    </row>
    <row r="116" s="2" customFormat="1" ht="16.5" customHeight="1">
      <c r="A116" s="41"/>
      <c r="B116" s="42"/>
      <c r="C116" s="227" t="s">
        <v>208</v>
      </c>
      <c r="D116" s="227" t="s">
        <v>151</v>
      </c>
      <c r="E116" s="228" t="s">
        <v>329</v>
      </c>
      <c r="F116" s="229" t="s">
        <v>330</v>
      </c>
      <c r="G116" s="230" t="s">
        <v>143</v>
      </c>
      <c r="H116" s="231">
        <v>288</v>
      </c>
      <c r="I116" s="232"/>
      <c r="J116" s="233">
        <f>ROUND(I116*H116,2)</f>
        <v>0</v>
      </c>
      <c r="K116" s="229" t="s">
        <v>144</v>
      </c>
      <c r="L116" s="234"/>
      <c r="M116" s="235" t="s">
        <v>32</v>
      </c>
      <c r="N116" s="236" t="s">
        <v>48</v>
      </c>
      <c r="O116" s="87"/>
      <c r="P116" s="216">
        <f>O116*H116</f>
        <v>0</v>
      </c>
      <c r="Q116" s="216">
        <v>0.00059999999999999995</v>
      </c>
      <c r="R116" s="216">
        <f>Q116*H116</f>
        <v>0.17279999999999998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155</v>
      </c>
      <c r="AT116" s="218" t="s">
        <v>151</v>
      </c>
      <c r="AU116" s="218" t="s">
        <v>87</v>
      </c>
      <c r="AY116" s="19" t="s">
        <v>137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85</v>
      </c>
      <c r="BK116" s="219">
        <f>ROUND(I116*H116,2)</f>
        <v>0</v>
      </c>
      <c r="BL116" s="19" t="s">
        <v>145</v>
      </c>
      <c r="BM116" s="218" t="s">
        <v>331</v>
      </c>
    </row>
    <row r="117" s="2" customFormat="1">
      <c r="A117" s="41"/>
      <c r="B117" s="42"/>
      <c r="C117" s="43"/>
      <c r="D117" s="220" t="s">
        <v>147</v>
      </c>
      <c r="E117" s="43"/>
      <c r="F117" s="221" t="s">
        <v>330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147</v>
      </c>
      <c r="AU117" s="19" t="s">
        <v>87</v>
      </c>
    </row>
    <row r="118" s="2" customFormat="1" ht="21.75" customHeight="1">
      <c r="A118" s="41"/>
      <c r="B118" s="42"/>
      <c r="C118" s="207" t="s">
        <v>214</v>
      </c>
      <c r="D118" s="207" t="s">
        <v>140</v>
      </c>
      <c r="E118" s="208" t="s">
        <v>332</v>
      </c>
      <c r="F118" s="209" t="s">
        <v>333</v>
      </c>
      <c r="G118" s="210" t="s">
        <v>143</v>
      </c>
      <c r="H118" s="211">
        <v>200</v>
      </c>
      <c r="I118" s="212"/>
      <c r="J118" s="213">
        <f>ROUND(I118*H118,2)</f>
        <v>0</v>
      </c>
      <c r="K118" s="209" t="s">
        <v>144</v>
      </c>
      <c r="L118" s="47"/>
      <c r="M118" s="214" t="s">
        <v>32</v>
      </c>
      <c r="N118" s="215" t="s">
        <v>48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145</v>
      </c>
      <c r="AT118" s="218" t="s">
        <v>140</v>
      </c>
      <c r="AU118" s="218" t="s">
        <v>87</v>
      </c>
      <c r="AY118" s="19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85</v>
      </c>
      <c r="BK118" s="219">
        <f>ROUND(I118*H118,2)</f>
        <v>0</v>
      </c>
      <c r="BL118" s="19" t="s">
        <v>145</v>
      </c>
      <c r="BM118" s="218" t="s">
        <v>334</v>
      </c>
    </row>
    <row r="119" s="2" customFormat="1">
      <c r="A119" s="41"/>
      <c r="B119" s="42"/>
      <c r="C119" s="43"/>
      <c r="D119" s="220" t="s">
        <v>147</v>
      </c>
      <c r="E119" s="43"/>
      <c r="F119" s="221" t="s">
        <v>335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147</v>
      </c>
      <c r="AU119" s="19" t="s">
        <v>87</v>
      </c>
    </row>
    <row r="120" s="2" customFormat="1">
      <c r="A120" s="41"/>
      <c r="B120" s="42"/>
      <c r="C120" s="43"/>
      <c r="D120" s="225" t="s">
        <v>149</v>
      </c>
      <c r="E120" s="43"/>
      <c r="F120" s="226" t="s">
        <v>336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149</v>
      </c>
      <c r="AU120" s="19" t="s">
        <v>87</v>
      </c>
    </row>
    <row r="121" s="2" customFormat="1" ht="16.5" customHeight="1">
      <c r="A121" s="41"/>
      <c r="B121" s="42"/>
      <c r="C121" s="227" t="s">
        <v>145</v>
      </c>
      <c r="D121" s="227" t="s">
        <v>151</v>
      </c>
      <c r="E121" s="228" t="s">
        <v>337</v>
      </c>
      <c r="F121" s="229" t="s">
        <v>338</v>
      </c>
      <c r="G121" s="230" t="s">
        <v>143</v>
      </c>
      <c r="H121" s="231">
        <v>230</v>
      </c>
      <c r="I121" s="232"/>
      <c r="J121" s="233">
        <f>ROUND(I121*H121,2)</f>
        <v>0</v>
      </c>
      <c r="K121" s="229" t="s">
        <v>144</v>
      </c>
      <c r="L121" s="234"/>
      <c r="M121" s="235" t="s">
        <v>32</v>
      </c>
      <c r="N121" s="236" t="s">
        <v>48</v>
      </c>
      <c r="O121" s="87"/>
      <c r="P121" s="216">
        <f>O121*H121</f>
        <v>0</v>
      </c>
      <c r="Q121" s="216">
        <v>0.00017000000000000001</v>
      </c>
      <c r="R121" s="216">
        <f>Q121*H121</f>
        <v>0.039100000000000003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155</v>
      </c>
      <c r="AT121" s="218" t="s">
        <v>151</v>
      </c>
      <c r="AU121" s="218" t="s">
        <v>87</v>
      </c>
      <c r="AY121" s="19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85</v>
      </c>
      <c r="BK121" s="219">
        <f>ROUND(I121*H121,2)</f>
        <v>0</v>
      </c>
      <c r="BL121" s="19" t="s">
        <v>145</v>
      </c>
      <c r="BM121" s="218" t="s">
        <v>339</v>
      </c>
    </row>
    <row r="122" s="2" customFormat="1">
      <c r="A122" s="41"/>
      <c r="B122" s="42"/>
      <c r="C122" s="43"/>
      <c r="D122" s="220" t="s">
        <v>147</v>
      </c>
      <c r="E122" s="43"/>
      <c r="F122" s="221" t="s">
        <v>338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147</v>
      </c>
      <c r="AU122" s="19" t="s">
        <v>87</v>
      </c>
    </row>
    <row r="123" s="2" customFormat="1" ht="21.75" customHeight="1">
      <c r="A123" s="41"/>
      <c r="B123" s="42"/>
      <c r="C123" s="207" t="s">
        <v>221</v>
      </c>
      <c r="D123" s="207" t="s">
        <v>140</v>
      </c>
      <c r="E123" s="208" t="s">
        <v>340</v>
      </c>
      <c r="F123" s="209" t="s">
        <v>341</v>
      </c>
      <c r="G123" s="210" t="s">
        <v>143</v>
      </c>
      <c r="H123" s="211">
        <v>50</v>
      </c>
      <c r="I123" s="212"/>
      <c r="J123" s="213">
        <f>ROUND(I123*H123,2)</f>
        <v>0</v>
      </c>
      <c r="K123" s="209" t="s">
        <v>144</v>
      </c>
      <c r="L123" s="47"/>
      <c r="M123" s="214" t="s">
        <v>32</v>
      </c>
      <c r="N123" s="215" t="s">
        <v>48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145</v>
      </c>
      <c r="AT123" s="218" t="s">
        <v>140</v>
      </c>
      <c r="AU123" s="218" t="s">
        <v>87</v>
      </c>
      <c r="AY123" s="19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85</v>
      </c>
      <c r="BK123" s="219">
        <f>ROUND(I123*H123,2)</f>
        <v>0</v>
      </c>
      <c r="BL123" s="19" t="s">
        <v>145</v>
      </c>
      <c r="BM123" s="218" t="s">
        <v>342</v>
      </c>
    </row>
    <row r="124" s="2" customFormat="1">
      <c r="A124" s="41"/>
      <c r="B124" s="42"/>
      <c r="C124" s="43"/>
      <c r="D124" s="220" t="s">
        <v>147</v>
      </c>
      <c r="E124" s="43"/>
      <c r="F124" s="221" t="s">
        <v>343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147</v>
      </c>
      <c r="AU124" s="19" t="s">
        <v>87</v>
      </c>
    </row>
    <row r="125" s="2" customFormat="1">
      <c r="A125" s="41"/>
      <c r="B125" s="42"/>
      <c r="C125" s="43"/>
      <c r="D125" s="225" t="s">
        <v>149</v>
      </c>
      <c r="E125" s="43"/>
      <c r="F125" s="226" t="s">
        <v>344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149</v>
      </c>
      <c r="AU125" s="19" t="s">
        <v>87</v>
      </c>
    </row>
    <row r="126" s="2" customFormat="1" ht="16.5" customHeight="1">
      <c r="A126" s="41"/>
      <c r="B126" s="42"/>
      <c r="C126" s="227" t="s">
        <v>227</v>
      </c>
      <c r="D126" s="227" t="s">
        <v>151</v>
      </c>
      <c r="E126" s="228" t="s">
        <v>345</v>
      </c>
      <c r="F126" s="229" t="s">
        <v>346</v>
      </c>
      <c r="G126" s="230" t="s">
        <v>143</v>
      </c>
      <c r="H126" s="231">
        <v>57.5</v>
      </c>
      <c r="I126" s="232"/>
      <c r="J126" s="233">
        <f>ROUND(I126*H126,2)</f>
        <v>0</v>
      </c>
      <c r="K126" s="229" t="s">
        <v>144</v>
      </c>
      <c r="L126" s="234"/>
      <c r="M126" s="235" t="s">
        <v>32</v>
      </c>
      <c r="N126" s="236" t="s">
        <v>48</v>
      </c>
      <c r="O126" s="87"/>
      <c r="P126" s="216">
        <f>O126*H126</f>
        <v>0</v>
      </c>
      <c r="Q126" s="216">
        <v>0.00025000000000000001</v>
      </c>
      <c r="R126" s="216">
        <f>Q126*H126</f>
        <v>0.014375000000000001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155</v>
      </c>
      <c r="AT126" s="218" t="s">
        <v>151</v>
      </c>
      <c r="AU126" s="218" t="s">
        <v>87</v>
      </c>
      <c r="AY126" s="19" t="s">
        <v>137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85</v>
      </c>
      <c r="BK126" s="219">
        <f>ROUND(I126*H126,2)</f>
        <v>0</v>
      </c>
      <c r="BL126" s="19" t="s">
        <v>145</v>
      </c>
      <c r="BM126" s="218" t="s">
        <v>347</v>
      </c>
    </row>
    <row r="127" s="2" customFormat="1">
      <c r="A127" s="41"/>
      <c r="B127" s="42"/>
      <c r="C127" s="43"/>
      <c r="D127" s="220" t="s">
        <v>147</v>
      </c>
      <c r="E127" s="43"/>
      <c r="F127" s="221" t="s">
        <v>346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147</v>
      </c>
      <c r="AU127" s="19" t="s">
        <v>87</v>
      </c>
    </row>
    <row r="128" s="2" customFormat="1" ht="16.5" customHeight="1">
      <c r="A128" s="41"/>
      <c r="B128" s="42"/>
      <c r="C128" s="207" t="s">
        <v>231</v>
      </c>
      <c r="D128" s="207" t="s">
        <v>140</v>
      </c>
      <c r="E128" s="208" t="s">
        <v>348</v>
      </c>
      <c r="F128" s="209" t="s">
        <v>349</v>
      </c>
      <c r="G128" s="210" t="s">
        <v>143</v>
      </c>
      <c r="H128" s="211">
        <v>30</v>
      </c>
      <c r="I128" s="212"/>
      <c r="J128" s="213">
        <f>ROUND(I128*H128,2)</f>
        <v>0</v>
      </c>
      <c r="K128" s="209" t="s">
        <v>144</v>
      </c>
      <c r="L128" s="47"/>
      <c r="M128" s="214" t="s">
        <v>32</v>
      </c>
      <c r="N128" s="215" t="s">
        <v>48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145</v>
      </c>
      <c r="AT128" s="218" t="s">
        <v>140</v>
      </c>
      <c r="AU128" s="218" t="s">
        <v>87</v>
      </c>
      <c r="AY128" s="19" t="s">
        <v>137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85</v>
      </c>
      <c r="BK128" s="219">
        <f>ROUND(I128*H128,2)</f>
        <v>0</v>
      </c>
      <c r="BL128" s="19" t="s">
        <v>145</v>
      </c>
      <c r="BM128" s="218" t="s">
        <v>350</v>
      </c>
    </row>
    <row r="129" s="2" customFormat="1">
      <c r="A129" s="41"/>
      <c r="B129" s="42"/>
      <c r="C129" s="43"/>
      <c r="D129" s="220" t="s">
        <v>147</v>
      </c>
      <c r="E129" s="43"/>
      <c r="F129" s="221" t="s">
        <v>351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147</v>
      </c>
      <c r="AU129" s="19" t="s">
        <v>87</v>
      </c>
    </row>
    <row r="130" s="2" customFormat="1">
      <c r="A130" s="41"/>
      <c r="B130" s="42"/>
      <c r="C130" s="43"/>
      <c r="D130" s="225" t="s">
        <v>149</v>
      </c>
      <c r="E130" s="43"/>
      <c r="F130" s="226" t="s">
        <v>352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149</v>
      </c>
      <c r="AU130" s="19" t="s">
        <v>87</v>
      </c>
    </row>
    <row r="131" s="2" customFormat="1" ht="24.15" customHeight="1">
      <c r="A131" s="41"/>
      <c r="B131" s="42"/>
      <c r="C131" s="227" t="s">
        <v>97</v>
      </c>
      <c r="D131" s="227" t="s">
        <v>151</v>
      </c>
      <c r="E131" s="228" t="s">
        <v>353</v>
      </c>
      <c r="F131" s="229" t="s">
        <v>354</v>
      </c>
      <c r="G131" s="230" t="s">
        <v>143</v>
      </c>
      <c r="H131" s="231">
        <v>34.5</v>
      </c>
      <c r="I131" s="232"/>
      <c r="J131" s="233">
        <f>ROUND(I131*H131,2)</f>
        <v>0</v>
      </c>
      <c r="K131" s="229" t="s">
        <v>144</v>
      </c>
      <c r="L131" s="234"/>
      <c r="M131" s="235" t="s">
        <v>32</v>
      </c>
      <c r="N131" s="236" t="s">
        <v>48</v>
      </c>
      <c r="O131" s="87"/>
      <c r="P131" s="216">
        <f>O131*H131</f>
        <v>0</v>
      </c>
      <c r="Q131" s="216">
        <v>0.00012999999999999999</v>
      </c>
      <c r="R131" s="216">
        <f>Q131*H131</f>
        <v>0.0044849999999999994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155</v>
      </c>
      <c r="AT131" s="218" t="s">
        <v>151</v>
      </c>
      <c r="AU131" s="218" t="s">
        <v>87</v>
      </c>
      <c r="AY131" s="19" t="s">
        <v>137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85</v>
      </c>
      <c r="BK131" s="219">
        <f>ROUND(I131*H131,2)</f>
        <v>0</v>
      </c>
      <c r="BL131" s="19" t="s">
        <v>145</v>
      </c>
      <c r="BM131" s="218" t="s">
        <v>355</v>
      </c>
    </row>
    <row r="132" s="2" customFormat="1">
      <c r="A132" s="41"/>
      <c r="B132" s="42"/>
      <c r="C132" s="43"/>
      <c r="D132" s="220" t="s">
        <v>147</v>
      </c>
      <c r="E132" s="43"/>
      <c r="F132" s="221" t="s">
        <v>354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147</v>
      </c>
      <c r="AU132" s="19" t="s">
        <v>87</v>
      </c>
    </row>
    <row r="133" s="2" customFormat="1" ht="16.5" customHeight="1">
      <c r="A133" s="41"/>
      <c r="B133" s="42"/>
      <c r="C133" s="207" t="s">
        <v>7</v>
      </c>
      <c r="D133" s="207" t="s">
        <v>140</v>
      </c>
      <c r="E133" s="208" t="s">
        <v>356</v>
      </c>
      <c r="F133" s="209" t="s">
        <v>357</v>
      </c>
      <c r="G133" s="210" t="s">
        <v>143</v>
      </c>
      <c r="H133" s="211">
        <v>230</v>
      </c>
      <c r="I133" s="212"/>
      <c r="J133" s="213">
        <f>ROUND(I133*H133,2)</f>
        <v>0</v>
      </c>
      <c r="K133" s="209" t="s">
        <v>144</v>
      </c>
      <c r="L133" s="47"/>
      <c r="M133" s="214" t="s">
        <v>32</v>
      </c>
      <c r="N133" s="215" t="s">
        <v>48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145</v>
      </c>
      <c r="AT133" s="218" t="s">
        <v>140</v>
      </c>
      <c r="AU133" s="218" t="s">
        <v>87</v>
      </c>
      <c r="AY133" s="19" t="s">
        <v>137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85</v>
      </c>
      <c r="BK133" s="219">
        <f>ROUND(I133*H133,2)</f>
        <v>0</v>
      </c>
      <c r="BL133" s="19" t="s">
        <v>145</v>
      </c>
      <c r="BM133" s="218" t="s">
        <v>358</v>
      </c>
    </row>
    <row r="134" s="2" customFormat="1">
      <c r="A134" s="41"/>
      <c r="B134" s="42"/>
      <c r="C134" s="43"/>
      <c r="D134" s="220" t="s">
        <v>147</v>
      </c>
      <c r="E134" s="43"/>
      <c r="F134" s="221" t="s">
        <v>359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147</v>
      </c>
      <c r="AU134" s="19" t="s">
        <v>87</v>
      </c>
    </row>
    <row r="135" s="2" customFormat="1">
      <c r="A135" s="41"/>
      <c r="B135" s="42"/>
      <c r="C135" s="43"/>
      <c r="D135" s="225" t="s">
        <v>149</v>
      </c>
      <c r="E135" s="43"/>
      <c r="F135" s="226" t="s">
        <v>360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149</v>
      </c>
      <c r="AU135" s="19" t="s">
        <v>87</v>
      </c>
    </row>
    <row r="136" s="2" customFormat="1" ht="16.5" customHeight="1">
      <c r="A136" s="41"/>
      <c r="B136" s="42"/>
      <c r="C136" s="227" t="s">
        <v>249</v>
      </c>
      <c r="D136" s="227" t="s">
        <v>151</v>
      </c>
      <c r="E136" s="228" t="s">
        <v>361</v>
      </c>
      <c r="F136" s="229" t="s">
        <v>362</v>
      </c>
      <c r="G136" s="230" t="s">
        <v>143</v>
      </c>
      <c r="H136" s="231">
        <v>264.5</v>
      </c>
      <c r="I136" s="232"/>
      <c r="J136" s="233">
        <f>ROUND(I136*H136,2)</f>
        <v>0</v>
      </c>
      <c r="K136" s="229" t="s">
        <v>144</v>
      </c>
      <c r="L136" s="234"/>
      <c r="M136" s="235" t="s">
        <v>32</v>
      </c>
      <c r="N136" s="236" t="s">
        <v>48</v>
      </c>
      <c r="O136" s="87"/>
      <c r="P136" s="216">
        <f>O136*H136</f>
        <v>0</v>
      </c>
      <c r="Q136" s="216">
        <v>0.00010000000000000001</v>
      </c>
      <c r="R136" s="216">
        <f>Q136*H136</f>
        <v>0.026450000000000001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155</v>
      </c>
      <c r="AT136" s="218" t="s">
        <v>151</v>
      </c>
      <c r="AU136" s="218" t="s">
        <v>87</v>
      </c>
      <c r="AY136" s="19" t="s">
        <v>137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85</v>
      </c>
      <c r="BK136" s="219">
        <f>ROUND(I136*H136,2)</f>
        <v>0</v>
      </c>
      <c r="BL136" s="19" t="s">
        <v>145</v>
      </c>
      <c r="BM136" s="218" t="s">
        <v>363</v>
      </c>
    </row>
    <row r="137" s="2" customFormat="1">
      <c r="A137" s="41"/>
      <c r="B137" s="42"/>
      <c r="C137" s="43"/>
      <c r="D137" s="220" t="s">
        <v>147</v>
      </c>
      <c r="E137" s="43"/>
      <c r="F137" s="221" t="s">
        <v>362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147</v>
      </c>
      <c r="AU137" s="19" t="s">
        <v>87</v>
      </c>
    </row>
    <row r="138" s="2" customFormat="1" ht="16.5" customHeight="1">
      <c r="A138" s="41"/>
      <c r="B138" s="42"/>
      <c r="C138" s="207" t="s">
        <v>255</v>
      </c>
      <c r="D138" s="207" t="s">
        <v>140</v>
      </c>
      <c r="E138" s="208" t="s">
        <v>364</v>
      </c>
      <c r="F138" s="209" t="s">
        <v>365</v>
      </c>
      <c r="G138" s="210" t="s">
        <v>143</v>
      </c>
      <c r="H138" s="211">
        <v>30</v>
      </c>
      <c r="I138" s="212"/>
      <c r="J138" s="213">
        <f>ROUND(I138*H138,2)</f>
        <v>0</v>
      </c>
      <c r="K138" s="209" t="s">
        <v>144</v>
      </c>
      <c r="L138" s="47"/>
      <c r="M138" s="214" t="s">
        <v>32</v>
      </c>
      <c r="N138" s="215" t="s">
        <v>48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145</v>
      </c>
      <c r="AT138" s="218" t="s">
        <v>140</v>
      </c>
      <c r="AU138" s="218" t="s">
        <v>87</v>
      </c>
      <c r="AY138" s="19" t="s">
        <v>137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85</v>
      </c>
      <c r="BK138" s="219">
        <f>ROUND(I138*H138,2)</f>
        <v>0</v>
      </c>
      <c r="BL138" s="19" t="s">
        <v>145</v>
      </c>
      <c r="BM138" s="218" t="s">
        <v>366</v>
      </c>
    </row>
    <row r="139" s="2" customFormat="1">
      <c r="A139" s="41"/>
      <c r="B139" s="42"/>
      <c r="C139" s="43"/>
      <c r="D139" s="220" t="s">
        <v>147</v>
      </c>
      <c r="E139" s="43"/>
      <c r="F139" s="221" t="s">
        <v>367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147</v>
      </c>
      <c r="AU139" s="19" t="s">
        <v>87</v>
      </c>
    </row>
    <row r="140" s="2" customFormat="1">
      <c r="A140" s="41"/>
      <c r="B140" s="42"/>
      <c r="C140" s="43"/>
      <c r="D140" s="225" t="s">
        <v>149</v>
      </c>
      <c r="E140" s="43"/>
      <c r="F140" s="226" t="s">
        <v>368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149</v>
      </c>
      <c r="AU140" s="19" t="s">
        <v>87</v>
      </c>
    </row>
    <row r="141" s="2" customFormat="1" ht="16.5" customHeight="1">
      <c r="A141" s="41"/>
      <c r="B141" s="42"/>
      <c r="C141" s="227" t="s">
        <v>264</v>
      </c>
      <c r="D141" s="227" t="s">
        <v>151</v>
      </c>
      <c r="E141" s="228" t="s">
        <v>369</v>
      </c>
      <c r="F141" s="229" t="s">
        <v>370</v>
      </c>
      <c r="G141" s="230" t="s">
        <v>143</v>
      </c>
      <c r="H141" s="231">
        <v>34.5</v>
      </c>
      <c r="I141" s="232"/>
      <c r="J141" s="233">
        <f>ROUND(I141*H141,2)</f>
        <v>0</v>
      </c>
      <c r="K141" s="229" t="s">
        <v>144</v>
      </c>
      <c r="L141" s="234"/>
      <c r="M141" s="235" t="s">
        <v>32</v>
      </c>
      <c r="N141" s="236" t="s">
        <v>48</v>
      </c>
      <c r="O141" s="87"/>
      <c r="P141" s="216">
        <f>O141*H141</f>
        <v>0</v>
      </c>
      <c r="Q141" s="216">
        <v>0.00076999999999999996</v>
      </c>
      <c r="R141" s="216">
        <f>Q141*H141</f>
        <v>0.026564999999999998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155</v>
      </c>
      <c r="AT141" s="218" t="s">
        <v>151</v>
      </c>
      <c r="AU141" s="218" t="s">
        <v>87</v>
      </c>
      <c r="AY141" s="19" t="s">
        <v>137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85</v>
      </c>
      <c r="BK141" s="219">
        <f>ROUND(I141*H141,2)</f>
        <v>0</v>
      </c>
      <c r="BL141" s="19" t="s">
        <v>145</v>
      </c>
      <c r="BM141" s="218" t="s">
        <v>371</v>
      </c>
    </row>
    <row r="142" s="2" customFormat="1">
      <c r="A142" s="41"/>
      <c r="B142" s="42"/>
      <c r="C142" s="43"/>
      <c r="D142" s="220" t="s">
        <v>147</v>
      </c>
      <c r="E142" s="43"/>
      <c r="F142" s="221" t="s">
        <v>370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147</v>
      </c>
      <c r="AU142" s="19" t="s">
        <v>87</v>
      </c>
    </row>
    <row r="143" s="2" customFormat="1" ht="16.5" customHeight="1">
      <c r="A143" s="41"/>
      <c r="B143" s="42"/>
      <c r="C143" s="207" t="s">
        <v>271</v>
      </c>
      <c r="D143" s="207" t="s">
        <v>140</v>
      </c>
      <c r="E143" s="208" t="s">
        <v>372</v>
      </c>
      <c r="F143" s="209" t="s">
        <v>373</v>
      </c>
      <c r="G143" s="210" t="s">
        <v>160</v>
      </c>
      <c r="H143" s="211">
        <v>20</v>
      </c>
      <c r="I143" s="212"/>
      <c r="J143" s="213">
        <f>ROUND(I143*H143,2)</f>
        <v>0</v>
      </c>
      <c r="K143" s="209" t="s">
        <v>144</v>
      </c>
      <c r="L143" s="47"/>
      <c r="M143" s="214" t="s">
        <v>32</v>
      </c>
      <c r="N143" s="215" t="s">
        <v>48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145</v>
      </c>
      <c r="AT143" s="218" t="s">
        <v>140</v>
      </c>
      <c r="AU143" s="218" t="s">
        <v>87</v>
      </c>
      <c r="AY143" s="19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85</v>
      </c>
      <c r="BK143" s="219">
        <f>ROUND(I143*H143,2)</f>
        <v>0</v>
      </c>
      <c r="BL143" s="19" t="s">
        <v>145</v>
      </c>
      <c r="BM143" s="218" t="s">
        <v>374</v>
      </c>
    </row>
    <row r="144" s="2" customFormat="1">
      <c r="A144" s="41"/>
      <c r="B144" s="42"/>
      <c r="C144" s="43"/>
      <c r="D144" s="220" t="s">
        <v>147</v>
      </c>
      <c r="E144" s="43"/>
      <c r="F144" s="221" t="s">
        <v>375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147</v>
      </c>
      <c r="AU144" s="19" t="s">
        <v>87</v>
      </c>
    </row>
    <row r="145" s="2" customFormat="1">
      <c r="A145" s="41"/>
      <c r="B145" s="42"/>
      <c r="C145" s="43"/>
      <c r="D145" s="225" t="s">
        <v>149</v>
      </c>
      <c r="E145" s="43"/>
      <c r="F145" s="226" t="s">
        <v>376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149</v>
      </c>
      <c r="AU145" s="19" t="s">
        <v>87</v>
      </c>
    </row>
    <row r="146" s="2" customFormat="1" ht="16.5" customHeight="1">
      <c r="A146" s="41"/>
      <c r="B146" s="42"/>
      <c r="C146" s="207" t="s">
        <v>377</v>
      </c>
      <c r="D146" s="207" t="s">
        <v>140</v>
      </c>
      <c r="E146" s="208" t="s">
        <v>378</v>
      </c>
      <c r="F146" s="209" t="s">
        <v>379</v>
      </c>
      <c r="G146" s="210" t="s">
        <v>160</v>
      </c>
      <c r="H146" s="211">
        <v>30</v>
      </c>
      <c r="I146" s="212"/>
      <c r="J146" s="213">
        <f>ROUND(I146*H146,2)</f>
        <v>0</v>
      </c>
      <c r="K146" s="209" t="s">
        <v>144</v>
      </c>
      <c r="L146" s="47"/>
      <c r="M146" s="214" t="s">
        <v>32</v>
      </c>
      <c r="N146" s="215" t="s">
        <v>48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145</v>
      </c>
      <c r="AT146" s="218" t="s">
        <v>140</v>
      </c>
      <c r="AU146" s="218" t="s">
        <v>87</v>
      </c>
      <c r="AY146" s="19" t="s">
        <v>137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85</v>
      </c>
      <c r="BK146" s="219">
        <f>ROUND(I146*H146,2)</f>
        <v>0</v>
      </c>
      <c r="BL146" s="19" t="s">
        <v>145</v>
      </c>
      <c r="BM146" s="218" t="s">
        <v>380</v>
      </c>
    </row>
    <row r="147" s="2" customFormat="1">
      <c r="A147" s="41"/>
      <c r="B147" s="42"/>
      <c r="C147" s="43"/>
      <c r="D147" s="220" t="s">
        <v>147</v>
      </c>
      <c r="E147" s="43"/>
      <c r="F147" s="221" t="s">
        <v>381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147</v>
      </c>
      <c r="AU147" s="19" t="s">
        <v>87</v>
      </c>
    </row>
    <row r="148" s="2" customFormat="1">
      <c r="A148" s="41"/>
      <c r="B148" s="42"/>
      <c r="C148" s="43"/>
      <c r="D148" s="225" t="s">
        <v>149</v>
      </c>
      <c r="E148" s="43"/>
      <c r="F148" s="226" t="s">
        <v>382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149</v>
      </c>
      <c r="AU148" s="19" t="s">
        <v>87</v>
      </c>
    </row>
    <row r="149" s="2" customFormat="1" ht="16.5" customHeight="1">
      <c r="A149" s="41"/>
      <c r="B149" s="42"/>
      <c r="C149" s="207" t="s">
        <v>383</v>
      </c>
      <c r="D149" s="207" t="s">
        <v>140</v>
      </c>
      <c r="E149" s="208" t="s">
        <v>384</v>
      </c>
      <c r="F149" s="209" t="s">
        <v>385</v>
      </c>
      <c r="G149" s="210" t="s">
        <v>160</v>
      </c>
      <c r="H149" s="211">
        <v>34</v>
      </c>
      <c r="I149" s="212"/>
      <c r="J149" s="213">
        <f>ROUND(I149*H149,2)</f>
        <v>0</v>
      </c>
      <c r="K149" s="209" t="s">
        <v>144</v>
      </c>
      <c r="L149" s="47"/>
      <c r="M149" s="214" t="s">
        <v>32</v>
      </c>
      <c r="N149" s="215" t="s">
        <v>48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145</v>
      </c>
      <c r="AT149" s="218" t="s">
        <v>140</v>
      </c>
      <c r="AU149" s="218" t="s">
        <v>87</v>
      </c>
      <c r="AY149" s="19" t="s">
        <v>137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85</v>
      </c>
      <c r="BK149" s="219">
        <f>ROUND(I149*H149,2)</f>
        <v>0</v>
      </c>
      <c r="BL149" s="19" t="s">
        <v>145</v>
      </c>
      <c r="BM149" s="218" t="s">
        <v>386</v>
      </c>
    </row>
    <row r="150" s="2" customFormat="1">
      <c r="A150" s="41"/>
      <c r="B150" s="42"/>
      <c r="C150" s="43"/>
      <c r="D150" s="220" t="s">
        <v>147</v>
      </c>
      <c r="E150" s="43"/>
      <c r="F150" s="221" t="s">
        <v>387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147</v>
      </c>
      <c r="AU150" s="19" t="s">
        <v>87</v>
      </c>
    </row>
    <row r="151" s="2" customFormat="1">
      <c r="A151" s="41"/>
      <c r="B151" s="42"/>
      <c r="C151" s="43"/>
      <c r="D151" s="225" t="s">
        <v>149</v>
      </c>
      <c r="E151" s="43"/>
      <c r="F151" s="226" t="s">
        <v>388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149</v>
      </c>
      <c r="AU151" s="19" t="s">
        <v>87</v>
      </c>
    </row>
    <row r="152" s="2" customFormat="1" ht="16.5" customHeight="1">
      <c r="A152" s="41"/>
      <c r="B152" s="42"/>
      <c r="C152" s="207" t="s">
        <v>389</v>
      </c>
      <c r="D152" s="207" t="s">
        <v>140</v>
      </c>
      <c r="E152" s="208" t="s">
        <v>390</v>
      </c>
      <c r="F152" s="209" t="s">
        <v>391</v>
      </c>
      <c r="G152" s="210" t="s">
        <v>160</v>
      </c>
      <c r="H152" s="211">
        <v>2</v>
      </c>
      <c r="I152" s="212"/>
      <c r="J152" s="213">
        <f>ROUND(I152*H152,2)</f>
        <v>0</v>
      </c>
      <c r="K152" s="209" t="s">
        <v>144</v>
      </c>
      <c r="L152" s="47"/>
      <c r="M152" s="214" t="s">
        <v>32</v>
      </c>
      <c r="N152" s="215" t="s">
        <v>48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145</v>
      </c>
      <c r="AT152" s="218" t="s">
        <v>140</v>
      </c>
      <c r="AU152" s="218" t="s">
        <v>87</v>
      </c>
      <c r="AY152" s="19" t="s">
        <v>137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85</v>
      </c>
      <c r="BK152" s="219">
        <f>ROUND(I152*H152,2)</f>
        <v>0</v>
      </c>
      <c r="BL152" s="19" t="s">
        <v>145</v>
      </c>
      <c r="BM152" s="218" t="s">
        <v>392</v>
      </c>
    </row>
    <row r="153" s="2" customFormat="1">
      <c r="A153" s="41"/>
      <c r="B153" s="42"/>
      <c r="C153" s="43"/>
      <c r="D153" s="220" t="s">
        <v>147</v>
      </c>
      <c r="E153" s="43"/>
      <c r="F153" s="221" t="s">
        <v>393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147</v>
      </c>
      <c r="AU153" s="19" t="s">
        <v>87</v>
      </c>
    </row>
    <row r="154" s="2" customFormat="1">
      <c r="A154" s="41"/>
      <c r="B154" s="42"/>
      <c r="C154" s="43"/>
      <c r="D154" s="225" t="s">
        <v>149</v>
      </c>
      <c r="E154" s="43"/>
      <c r="F154" s="226" t="s">
        <v>394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149</v>
      </c>
      <c r="AU154" s="19" t="s">
        <v>87</v>
      </c>
    </row>
    <row r="155" s="2" customFormat="1" ht="16.5" customHeight="1">
      <c r="A155" s="41"/>
      <c r="B155" s="42"/>
      <c r="C155" s="207" t="s">
        <v>395</v>
      </c>
      <c r="D155" s="207" t="s">
        <v>140</v>
      </c>
      <c r="E155" s="208" t="s">
        <v>396</v>
      </c>
      <c r="F155" s="209" t="s">
        <v>397</v>
      </c>
      <c r="G155" s="210" t="s">
        <v>160</v>
      </c>
      <c r="H155" s="211">
        <v>24</v>
      </c>
      <c r="I155" s="212"/>
      <c r="J155" s="213">
        <f>ROUND(I155*H155,2)</f>
        <v>0</v>
      </c>
      <c r="K155" s="209" t="s">
        <v>144</v>
      </c>
      <c r="L155" s="47"/>
      <c r="M155" s="214" t="s">
        <v>32</v>
      </c>
      <c r="N155" s="215" t="s">
        <v>48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145</v>
      </c>
      <c r="AT155" s="218" t="s">
        <v>140</v>
      </c>
      <c r="AU155" s="218" t="s">
        <v>87</v>
      </c>
      <c r="AY155" s="19" t="s">
        <v>137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85</v>
      </c>
      <c r="BK155" s="219">
        <f>ROUND(I155*H155,2)</f>
        <v>0</v>
      </c>
      <c r="BL155" s="19" t="s">
        <v>145</v>
      </c>
      <c r="BM155" s="218" t="s">
        <v>398</v>
      </c>
    </row>
    <row r="156" s="2" customFormat="1">
      <c r="A156" s="41"/>
      <c r="B156" s="42"/>
      <c r="C156" s="43"/>
      <c r="D156" s="220" t="s">
        <v>147</v>
      </c>
      <c r="E156" s="43"/>
      <c r="F156" s="221" t="s">
        <v>399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147</v>
      </c>
      <c r="AU156" s="19" t="s">
        <v>87</v>
      </c>
    </row>
    <row r="157" s="2" customFormat="1">
      <c r="A157" s="41"/>
      <c r="B157" s="42"/>
      <c r="C157" s="43"/>
      <c r="D157" s="225" t="s">
        <v>149</v>
      </c>
      <c r="E157" s="43"/>
      <c r="F157" s="226" t="s">
        <v>400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149</v>
      </c>
      <c r="AU157" s="19" t="s">
        <v>87</v>
      </c>
    </row>
    <row r="158" s="2" customFormat="1" ht="16.5" customHeight="1">
      <c r="A158" s="41"/>
      <c r="B158" s="42"/>
      <c r="C158" s="227" t="s">
        <v>401</v>
      </c>
      <c r="D158" s="227" t="s">
        <v>151</v>
      </c>
      <c r="E158" s="228" t="s">
        <v>402</v>
      </c>
      <c r="F158" s="229" t="s">
        <v>403</v>
      </c>
      <c r="G158" s="230" t="s">
        <v>160</v>
      </c>
      <c r="H158" s="231">
        <v>24</v>
      </c>
      <c r="I158" s="232"/>
      <c r="J158" s="233">
        <f>ROUND(I158*H158,2)</f>
        <v>0</v>
      </c>
      <c r="K158" s="229" t="s">
        <v>144</v>
      </c>
      <c r="L158" s="234"/>
      <c r="M158" s="235" t="s">
        <v>32</v>
      </c>
      <c r="N158" s="236" t="s">
        <v>48</v>
      </c>
      <c r="O158" s="87"/>
      <c r="P158" s="216">
        <f>O158*H158</f>
        <v>0</v>
      </c>
      <c r="Q158" s="216">
        <v>2.0000000000000002E-05</v>
      </c>
      <c r="R158" s="216">
        <f>Q158*H158</f>
        <v>0.00048000000000000007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155</v>
      </c>
      <c r="AT158" s="218" t="s">
        <v>151</v>
      </c>
      <c r="AU158" s="218" t="s">
        <v>87</v>
      </c>
      <c r="AY158" s="19" t="s">
        <v>137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85</v>
      </c>
      <c r="BK158" s="219">
        <f>ROUND(I158*H158,2)</f>
        <v>0</v>
      </c>
      <c r="BL158" s="19" t="s">
        <v>145</v>
      </c>
      <c r="BM158" s="218" t="s">
        <v>404</v>
      </c>
    </row>
    <row r="159" s="2" customFormat="1">
      <c r="A159" s="41"/>
      <c r="B159" s="42"/>
      <c r="C159" s="43"/>
      <c r="D159" s="220" t="s">
        <v>147</v>
      </c>
      <c r="E159" s="43"/>
      <c r="F159" s="221" t="s">
        <v>403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147</v>
      </c>
      <c r="AU159" s="19" t="s">
        <v>87</v>
      </c>
    </row>
    <row r="160" s="2" customFormat="1" ht="21.75" customHeight="1">
      <c r="A160" s="41"/>
      <c r="B160" s="42"/>
      <c r="C160" s="207" t="s">
        <v>405</v>
      </c>
      <c r="D160" s="207" t="s">
        <v>140</v>
      </c>
      <c r="E160" s="208" t="s">
        <v>406</v>
      </c>
      <c r="F160" s="209" t="s">
        <v>407</v>
      </c>
      <c r="G160" s="210" t="s">
        <v>160</v>
      </c>
      <c r="H160" s="211">
        <v>1</v>
      </c>
      <c r="I160" s="212"/>
      <c r="J160" s="213">
        <f>ROUND(I160*H160,2)</f>
        <v>0</v>
      </c>
      <c r="K160" s="209" t="s">
        <v>144</v>
      </c>
      <c r="L160" s="47"/>
      <c r="M160" s="214" t="s">
        <v>32</v>
      </c>
      <c r="N160" s="215" t="s">
        <v>48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145</v>
      </c>
      <c r="AT160" s="218" t="s">
        <v>140</v>
      </c>
      <c r="AU160" s="218" t="s">
        <v>87</v>
      </c>
      <c r="AY160" s="19" t="s">
        <v>137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85</v>
      </c>
      <c r="BK160" s="219">
        <f>ROUND(I160*H160,2)</f>
        <v>0</v>
      </c>
      <c r="BL160" s="19" t="s">
        <v>145</v>
      </c>
      <c r="BM160" s="218" t="s">
        <v>408</v>
      </c>
    </row>
    <row r="161" s="2" customFormat="1">
      <c r="A161" s="41"/>
      <c r="B161" s="42"/>
      <c r="C161" s="43"/>
      <c r="D161" s="220" t="s">
        <v>147</v>
      </c>
      <c r="E161" s="43"/>
      <c r="F161" s="221" t="s">
        <v>409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147</v>
      </c>
      <c r="AU161" s="19" t="s">
        <v>87</v>
      </c>
    </row>
    <row r="162" s="2" customFormat="1">
      <c r="A162" s="41"/>
      <c r="B162" s="42"/>
      <c r="C162" s="43"/>
      <c r="D162" s="225" t="s">
        <v>149</v>
      </c>
      <c r="E162" s="43"/>
      <c r="F162" s="226" t="s">
        <v>410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149</v>
      </c>
      <c r="AU162" s="19" t="s">
        <v>87</v>
      </c>
    </row>
    <row r="163" s="2" customFormat="1" ht="16.5" customHeight="1">
      <c r="A163" s="41"/>
      <c r="B163" s="42"/>
      <c r="C163" s="227" t="s">
        <v>155</v>
      </c>
      <c r="D163" s="227" t="s">
        <v>151</v>
      </c>
      <c r="E163" s="228" t="s">
        <v>411</v>
      </c>
      <c r="F163" s="229" t="s">
        <v>412</v>
      </c>
      <c r="G163" s="230" t="s">
        <v>160</v>
      </c>
      <c r="H163" s="231">
        <v>1</v>
      </c>
      <c r="I163" s="232"/>
      <c r="J163" s="233">
        <f>ROUND(I163*H163,2)</f>
        <v>0</v>
      </c>
      <c r="K163" s="229" t="s">
        <v>144</v>
      </c>
      <c r="L163" s="234"/>
      <c r="M163" s="235" t="s">
        <v>32</v>
      </c>
      <c r="N163" s="236" t="s">
        <v>48</v>
      </c>
      <c r="O163" s="87"/>
      <c r="P163" s="216">
        <f>O163*H163</f>
        <v>0</v>
      </c>
      <c r="Q163" s="216">
        <v>0.00017000000000000001</v>
      </c>
      <c r="R163" s="216">
        <f>Q163*H163</f>
        <v>0.00017000000000000001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155</v>
      </c>
      <c r="AT163" s="218" t="s">
        <v>151</v>
      </c>
      <c r="AU163" s="218" t="s">
        <v>87</v>
      </c>
      <c r="AY163" s="19" t="s">
        <v>137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85</v>
      </c>
      <c r="BK163" s="219">
        <f>ROUND(I163*H163,2)</f>
        <v>0</v>
      </c>
      <c r="BL163" s="19" t="s">
        <v>145</v>
      </c>
      <c r="BM163" s="218" t="s">
        <v>413</v>
      </c>
    </row>
    <row r="164" s="2" customFormat="1">
      <c r="A164" s="41"/>
      <c r="B164" s="42"/>
      <c r="C164" s="43"/>
      <c r="D164" s="220" t="s">
        <v>147</v>
      </c>
      <c r="E164" s="43"/>
      <c r="F164" s="221" t="s">
        <v>412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147</v>
      </c>
      <c r="AU164" s="19" t="s">
        <v>87</v>
      </c>
    </row>
    <row r="165" s="2" customFormat="1" ht="16.5" customHeight="1">
      <c r="A165" s="41"/>
      <c r="B165" s="42"/>
      <c r="C165" s="207" t="s">
        <v>414</v>
      </c>
      <c r="D165" s="207" t="s">
        <v>140</v>
      </c>
      <c r="E165" s="208" t="s">
        <v>415</v>
      </c>
      <c r="F165" s="209" t="s">
        <v>416</v>
      </c>
      <c r="G165" s="210" t="s">
        <v>160</v>
      </c>
      <c r="H165" s="211">
        <v>1</v>
      </c>
      <c r="I165" s="212"/>
      <c r="J165" s="213">
        <f>ROUND(I165*H165,2)</f>
        <v>0</v>
      </c>
      <c r="K165" s="209" t="s">
        <v>144</v>
      </c>
      <c r="L165" s="47"/>
      <c r="M165" s="214" t="s">
        <v>32</v>
      </c>
      <c r="N165" s="215" t="s">
        <v>48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145</v>
      </c>
      <c r="AT165" s="218" t="s">
        <v>140</v>
      </c>
      <c r="AU165" s="218" t="s">
        <v>87</v>
      </c>
      <c r="AY165" s="19" t="s">
        <v>137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85</v>
      </c>
      <c r="BK165" s="219">
        <f>ROUND(I165*H165,2)</f>
        <v>0</v>
      </c>
      <c r="BL165" s="19" t="s">
        <v>145</v>
      </c>
      <c r="BM165" s="218" t="s">
        <v>417</v>
      </c>
    </row>
    <row r="166" s="2" customFormat="1">
      <c r="A166" s="41"/>
      <c r="B166" s="42"/>
      <c r="C166" s="43"/>
      <c r="D166" s="220" t="s">
        <v>147</v>
      </c>
      <c r="E166" s="43"/>
      <c r="F166" s="221" t="s">
        <v>418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147</v>
      </c>
      <c r="AU166" s="19" t="s">
        <v>87</v>
      </c>
    </row>
    <row r="167" s="2" customFormat="1">
      <c r="A167" s="41"/>
      <c r="B167" s="42"/>
      <c r="C167" s="43"/>
      <c r="D167" s="225" t="s">
        <v>149</v>
      </c>
      <c r="E167" s="43"/>
      <c r="F167" s="226" t="s">
        <v>419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149</v>
      </c>
      <c r="AU167" s="19" t="s">
        <v>87</v>
      </c>
    </row>
    <row r="168" s="2" customFormat="1" ht="16.5" customHeight="1">
      <c r="A168" s="41"/>
      <c r="B168" s="42"/>
      <c r="C168" s="227" t="s">
        <v>420</v>
      </c>
      <c r="D168" s="227" t="s">
        <v>151</v>
      </c>
      <c r="E168" s="228" t="s">
        <v>421</v>
      </c>
      <c r="F168" s="229" t="s">
        <v>422</v>
      </c>
      <c r="G168" s="230" t="s">
        <v>160</v>
      </c>
      <c r="H168" s="231">
        <v>1</v>
      </c>
      <c r="I168" s="232"/>
      <c r="J168" s="233">
        <f>ROUND(I168*H168,2)</f>
        <v>0</v>
      </c>
      <c r="K168" s="229" t="s">
        <v>144</v>
      </c>
      <c r="L168" s="234"/>
      <c r="M168" s="235" t="s">
        <v>32</v>
      </c>
      <c r="N168" s="236" t="s">
        <v>48</v>
      </c>
      <c r="O168" s="87"/>
      <c r="P168" s="216">
        <f>O168*H168</f>
        <v>0</v>
      </c>
      <c r="Q168" s="216">
        <v>0.0010499999999999999</v>
      </c>
      <c r="R168" s="216">
        <f>Q168*H168</f>
        <v>0.0010499999999999999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155</v>
      </c>
      <c r="AT168" s="218" t="s">
        <v>151</v>
      </c>
      <c r="AU168" s="218" t="s">
        <v>87</v>
      </c>
      <c r="AY168" s="19" t="s">
        <v>137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85</v>
      </c>
      <c r="BK168" s="219">
        <f>ROUND(I168*H168,2)</f>
        <v>0</v>
      </c>
      <c r="BL168" s="19" t="s">
        <v>145</v>
      </c>
      <c r="BM168" s="218" t="s">
        <v>423</v>
      </c>
    </row>
    <row r="169" s="2" customFormat="1">
      <c r="A169" s="41"/>
      <c r="B169" s="42"/>
      <c r="C169" s="43"/>
      <c r="D169" s="220" t="s">
        <v>147</v>
      </c>
      <c r="E169" s="43"/>
      <c r="F169" s="221" t="s">
        <v>422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147</v>
      </c>
      <c r="AU169" s="19" t="s">
        <v>87</v>
      </c>
    </row>
    <row r="170" s="2" customFormat="1" ht="21.75" customHeight="1">
      <c r="A170" s="41"/>
      <c r="B170" s="42"/>
      <c r="C170" s="207" t="s">
        <v>424</v>
      </c>
      <c r="D170" s="207" t="s">
        <v>140</v>
      </c>
      <c r="E170" s="208" t="s">
        <v>425</v>
      </c>
      <c r="F170" s="209" t="s">
        <v>426</v>
      </c>
      <c r="G170" s="210" t="s">
        <v>160</v>
      </c>
      <c r="H170" s="211">
        <v>1</v>
      </c>
      <c r="I170" s="212"/>
      <c r="J170" s="213">
        <f>ROUND(I170*H170,2)</f>
        <v>0</v>
      </c>
      <c r="K170" s="209" t="s">
        <v>144</v>
      </c>
      <c r="L170" s="47"/>
      <c r="M170" s="214" t="s">
        <v>32</v>
      </c>
      <c r="N170" s="215" t="s">
        <v>48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145</v>
      </c>
      <c r="AT170" s="218" t="s">
        <v>140</v>
      </c>
      <c r="AU170" s="218" t="s">
        <v>87</v>
      </c>
      <c r="AY170" s="19" t="s">
        <v>137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85</v>
      </c>
      <c r="BK170" s="219">
        <f>ROUND(I170*H170,2)</f>
        <v>0</v>
      </c>
      <c r="BL170" s="19" t="s">
        <v>145</v>
      </c>
      <c r="BM170" s="218" t="s">
        <v>427</v>
      </c>
    </row>
    <row r="171" s="2" customFormat="1">
      <c r="A171" s="41"/>
      <c r="B171" s="42"/>
      <c r="C171" s="43"/>
      <c r="D171" s="220" t="s">
        <v>147</v>
      </c>
      <c r="E171" s="43"/>
      <c r="F171" s="221" t="s">
        <v>428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147</v>
      </c>
      <c r="AU171" s="19" t="s">
        <v>87</v>
      </c>
    </row>
    <row r="172" s="2" customFormat="1">
      <c r="A172" s="41"/>
      <c r="B172" s="42"/>
      <c r="C172" s="43"/>
      <c r="D172" s="225" t="s">
        <v>149</v>
      </c>
      <c r="E172" s="43"/>
      <c r="F172" s="226" t="s">
        <v>429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149</v>
      </c>
      <c r="AU172" s="19" t="s">
        <v>87</v>
      </c>
    </row>
    <row r="173" s="2" customFormat="1" ht="16.5" customHeight="1">
      <c r="A173" s="41"/>
      <c r="B173" s="42"/>
      <c r="C173" s="227" t="s">
        <v>430</v>
      </c>
      <c r="D173" s="227" t="s">
        <v>151</v>
      </c>
      <c r="E173" s="228" t="s">
        <v>431</v>
      </c>
      <c r="F173" s="229" t="s">
        <v>432</v>
      </c>
      <c r="G173" s="230" t="s">
        <v>160</v>
      </c>
      <c r="H173" s="231">
        <v>1</v>
      </c>
      <c r="I173" s="232"/>
      <c r="J173" s="233">
        <f>ROUND(I173*H173,2)</f>
        <v>0</v>
      </c>
      <c r="K173" s="229" t="s">
        <v>32</v>
      </c>
      <c r="L173" s="234"/>
      <c r="M173" s="235" t="s">
        <v>32</v>
      </c>
      <c r="N173" s="236" t="s">
        <v>48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155</v>
      </c>
      <c r="AT173" s="218" t="s">
        <v>151</v>
      </c>
      <c r="AU173" s="218" t="s">
        <v>87</v>
      </c>
      <c r="AY173" s="19" t="s">
        <v>137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85</v>
      </c>
      <c r="BK173" s="219">
        <f>ROUND(I173*H173,2)</f>
        <v>0</v>
      </c>
      <c r="BL173" s="19" t="s">
        <v>145</v>
      </c>
      <c r="BM173" s="218" t="s">
        <v>433</v>
      </c>
    </row>
    <row r="174" s="2" customFormat="1">
      <c r="A174" s="41"/>
      <c r="B174" s="42"/>
      <c r="C174" s="43"/>
      <c r="D174" s="220" t="s">
        <v>147</v>
      </c>
      <c r="E174" s="43"/>
      <c r="F174" s="221" t="s">
        <v>432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147</v>
      </c>
      <c r="AU174" s="19" t="s">
        <v>87</v>
      </c>
    </row>
    <row r="175" s="2" customFormat="1" ht="16.5" customHeight="1">
      <c r="A175" s="41"/>
      <c r="B175" s="42"/>
      <c r="C175" s="207" t="s">
        <v>434</v>
      </c>
      <c r="D175" s="207" t="s">
        <v>140</v>
      </c>
      <c r="E175" s="208" t="s">
        <v>435</v>
      </c>
      <c r="F175" s="209" t="s">
        <v>436</v>
      </c>
      <c r="G175" s="210" t="s">
        <v>160</v>
      </c>
      <c r="H175" s="211">
        <v>64</v>
      </c>
      <c r="I175" s="212"/>
      <c r="J175" s="213">
        <f>ROUND(I175*H175,2)</f>
        <v>0</v>
      </c>
      <c r="K175" s="209" t="s">
        <v>144</v>
      </c>
      <c r="L175" s="47"/>
      <c r="M175" s="214" t="s">
        <v>32</v>
      </c>
      <c r="N175" s="215" t="s">
        <v>48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145</v>
      </c>
      <c r="AT175" s="218" t="s">
        <v>140</v>
      </c>
      <c r="AU175" s="218" t="s">
        <v>87</v>
      </c>
      <c r="AY175" s="19" t="s">
        <v>137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85</v>
      </c>
      <c r="BK175" s="219">
        <f>ROUND(I175*H175,2)</f>
        <v>0</v>
      </c>
      <c r="BL175" s="19" t="s">
        <v>145</v>
      </c>
      <c r="BM175" s="218" t="s">
        <v>437</v>
      </c>
    </row>
    <row r="176" s="2" customFormat="1">
      <c r="A176" s="41"/>
      <c r="B176" s="42"/>
      <c r="C176" s="43"/>
      <c r="D176" s="220" t="s">
        <v>147</v>
      </c>
      <c r="E176" s="43"/>
      <c r="F176" s="221" t="s">
        <v>438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147</v>
      </c>
      <c r="AU176" s="19" t="s">
        <v>87</v>
      </c>
    </row>
    <row r="177" s="2" customFormat="1">
      <c r="A177" s="41"/>
      <c r="B177" s="42"/>
      <c r="C177" s="43"/>
      <c r="D177" s="225" t="s">
        <v>149</v>
      </c>
      <c r="E177" s="43"/>
      <c r="F177" s="226" t="s">
        <v>439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149</v>
      </c>
      <c r="AU177" s="19" t="s">
        <v>87</v>
      </c>
    </row>
    <row r="178" s="2" customFormat="1" ht="16.5" customHeight="1">
      <c r="A178" s="41"/>
      <c r="B178" s="42"/>
      <c r="C178" s="227" t="s">
        <v>440</v>
      </c>
      <c r="D178" s="227" t="s">
        <v>151</v>
      </c>
      <c r="E178" s="228" t="s">
        <v>441</v>
      </c>
      <c r="F178" s="229" t="s">
        <v>442</v>
      </c>
      <c r="G178" s="230" t="s">
        <v>443</v>
      </c>
      <c r="H178" s="231">
        <v>64</v>
      </c>
      <c r="I178" s="232"/>
      <c r="J178" s="233">
        <f>ROUND(I178*H178,2)</f>
        <v>0</v>
      </c>
      <c r="K178" s="229" t="s">
        <v>144</v>
      </c>
      <c r="L178" s="234"/>
      <c r="M178" s="235" t="s">
        <v>32</v>
      </c>
      <c r="N178" s="236" t="s">
        <v>48</v>
      </c>
      <c r="O178" s="87"/>
      <c r="P178" s="216">
        <f>O178*H178</f>
        <v>0</v>
      </c>
      <c r="Q178" s="216">
        <v>0.01</v>
      </c>
      <c r="R178" s="216">
        <f>Q178*H178</f>
        <v>0.64000000000000001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155</v>
      </c>
      <c r="AT178" s="218" t="s">
        <v>151</v>
      </c>
      <c r="AU178" s="218" t="s">
        <v>87</v>
      </c>
      <c r="AY178" s="19" t="s">
        <v>137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85</v>
      </c>
      <c r="BK178" s="219">
        <f>ROUND(I178*H178,2)</f>
        <v>0</v>
      </c>
      <c r="BL178" s="19" t="s">
        <v>145</v>
      </c>
      <c r="BM178" s="218" t="s">
        <v>444</v>
      </c>
    </row>
    <row r="179" s="2" customFormat="1">
      <c r="A179" s="41"/>
      <c r="B179" s="42"/>
      <c r="C179" s="43"/>
      <c r="D179" s="220" t="s">
        <v>147</v>
      </c>
      <c r="E179" s="43"/>
      <c r="F179" s="221" t="s">
        <v>442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147</v>
      </c>
      <c r="AU179" s="19" t="s">
        <v>87</v>
      </c>
    </row>
    <row r="180" s="2" customFormat="1" ht="16.5" customHeight="1">
      <c r="A180" s="41"/>
      <c r="B180" s="42"/>
      <c r="C180" s="207" t="s">
        <v>445</v>
      </c>
      <c r="D180" s="207" t="s">
        <v>140</v>
      </c>
      <c r="E180" s="208" t="s">
        <v>446</v>
      </c>
      <c r="F180" s="209" t="s">
        <v>447</v>
      </c>
      <c r="G180" s="210" t="s">
        <v>160</v>
      </c>
      <c r="H180" s="211">
        <v>64</v>
      </c>
      <c r="I180" s="212"/>
      <c r="J180" s="213">
        <f>ROUND(I180*H180,2)</f>
        <v>0</v>
      </c>
      <c r="K180" s="209" t="s">
        <v>144</v>
      </c>
      <c r="L180" s="47"/>
      <c r="M180" s="214" t="s">
        <v>32</v>
      </c>
      <c r="N180" s="215" t="s">
        <v>48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145</v>
      </c>
      <c r="AT180" s="218" t="s">
        <v>140</v>
      </c>
      <c r="AU180" s="218" t="s">
        <v>87</v>
      </c>
      <c r="AY180" s="19" t="s">
        <v>137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85</v>
      </c>
      <c r="BK180" s="219">
        <f>ROUND(I180*H180,2)</f>
        <v>0</v>
      </c>
      <c r="BL180" s="19" t="s">
        <v>145</v>
      </c>
      <c r="BM180" s="218" t="s">
        <v>448</v>
      </c>
    </row>
    <row r="181" s="2" customFormat="1">
      <c r="A181" s="41"/>
      <c r="B181" s="42"/>
      <c r="C181" s="43"/>
      <c r="D181" s="220" t="s">
        <v>147</v>
      </c>
      <c r="E181" s="43"/>
      <c r="F181" s="221" t="s">
        <v>449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147</v>
      </c>
      <c r="AU181" s="19" t="s">
        <v>87</v>
      </c>
    </row>
    <row r="182" s="2" customFormat="1">
      <c r="A182" s="41"/>
      <c r="B182" s="42"/>
      <c r="C182" s="43"/>
      <c r="D182" s="225" t="s">
        <v>149</v>
      </c>
      <c r="E182" s="43"/>
      <c r="F182" s="226" t="s">
        <v>450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149</v>
      </c>
      <c r="AU182" s="19" t="s">
        <v>87</v>
      </c>
    </row>
    <row r="183" s="2" customFormat="1" ht="16.5" customHeight="1">
      <c r="A183" s="41"/>
      <c r="B183" s="42"/>
      <c r="C183" s="227" t="s">
        <v>451</v>
      </c>
      <c r="D183" s="227" t="s">
        <v>151</v>
      </c>
      <c r="E183" s="228" t="s">
        <v>452</v>
      </c>
      <c r="F183" s="229" t="s">
        <v>453</v>
      </c>
      <c r="G183" s="230" t="s">
        <v>160</v>
      </c>
      <c r="H183" s="231">
        <v>64</v>
      </c>
      <c r="I183" s="232"/>
      <c r="J183" s="233">
        <f>ROUND(I183*H183,2)</f>
        <v>0</v>
      </c>
      <c r="K183" s="229" t="s">
        <v>144</v>
      </c>
      <c r="L183" s="234"/>
      <c r="M183" s="235" t="s">
        <v>32</v>
      </c>
      <c r="N183" s="236" t="s">
        <v>48</v>
      </c>
      <c r="O183" s="87"/>
      <c r="P183" s="216">
        <f>O183*H183</f>
        <v>0</v>
      </c>
      <c r="Q183" s="216">
        <v>0.025999999999999999</v>
      </c>
      <c r="R183" s="216">
        <f>Q183*H183</f>
        <v>1.6639999999999999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155</v>
      </c>
      <c r="AT183" s="218" t="s">
        <v>151</v>
      </c>
      <c r="AU183" s="218" t="s">
        <v>87</v>
      </c>
      <c r="AY183" s="19" t="s">
        <v>137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85</v>
      </c>
      <c r="BK183" s="219">
        <f>ROUND(I183*H183,2)</f>
        <v>0</v>
      </c>
      <c r="BL183" s="19" t="s">
        <v>145</v>
      </c>
      <c r="BM183" s="218" t="s">
        <v>454</v>
      </c>
    </row>
    <row r="184" s="2" customFormat="1">
      <c r="A184" s="41"/>
      <c r="B184" s="42"/>
      <c r="C184" s="43"/>
      <c r="D184" s="220" t="s">
        <v>147</v>
      </c>
      <c r="E184" s="43"/>
      <c r="F184" s="221" t="s">
        <v>453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147</v>
      </c>
      <c r="AU184" s="19" t="s">
        <v>87</v>
      </c>
    </row>
    <row r="185" s="2" customFormat="1" ht="24.15" customHeight="1">
      <c r="A185" s="41"/>
      <c r="B185" s="42"/>
      <c r="C185" s="207" t="s">
        <v>455</v>
      </c>
      <c r="D185" s="207" t="s">
        <v>140</v>
      </c>
      <c r="E185" s="208" t="s">
        <v>456</v>
      </c>
      <c r="F185" s="209" t="s">
        <v>457</v>
      </c>
      <c r="G185" s="210" t="s">
        <v>160</v>
      </c>
      <c r="H185" s="211">
        <v>1</v>
      </c>
      <c r="I185" s="212"/>
      <c r="J185" s="213">
        <f>ROUND(I185*H185,2)</f>
        <v>0</v>
      </c>
      <c r="K185" s="209" t="s">
        <v>144</v>
      </c>
      <c r="L185" s="47"/>
      <c r="M185" s="214" t="s">
        <v>32</v>
      </c>
      <c r="N185" s="215" t="s">
        <v>48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145</v>
      </c>
      <c r="AT185" s="218" t="s">
        <v>140</v>
      </c>
      <c r="AU185" s="218" t="s">
        <v>87</v>
      </c>
      <c r="AY185" s="19" t="s">
        <v>137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85</v>
      </c>
      <c r="BK185" s="219">
        <f>ROUND(I185*H185,2)</f>
        <v>0</v>
      </c>
      <c r="BL185" s="19" t="s">
        <v>145</v>
      </c>
      <c r="BM185" s="218" t="s">
        <v>458</v>
      </c>
    </row>
    <row r="186" s="2" customFormat="1">
      <c r="A186" s="41"/>
      <c r="B186" s="42"/>
      <c r="C186" s="43"/>
      <c r="D186" s="220" t="s">
        <v>147</v>
      </c>
      <c r="E186" s="43"/>
      <c r="F186" s="221" t="s">
        <v>459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147</v>
      </c>
      <c r="AU186" s="19" t="s">
        <v>87</v>
      </c>
    </row>
    <row r="187" s="2" customFormat="1">
      <c r="A187" s="41"/>
      <c r="B187" s="42"/>
      <c r="C187" s="43"/>
      <c r="D187" s="225" t="s">
        <v>149</v>
      </c>
      <c r="E187" s="43"/>
      <c r="F187" s="226" t="s">
        <v>460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149</v>
      </c>
      <c r="AU187" s="19" t="s">
        <v>87</v>
      </c>
    </row>
    <row r="188" s="2" customFormat="1" ht="24.15" customHeight="1">
      <c r="A188" s="41"/>
      <c r="B188" s="42"/>
      <c r="C188" s="227" t="s">
        <v>461</v>
      </c>
      <c r="D188" s="227" t="s">
        <v>151</v>
      </c>
      <c r="E188" s="228" t="s">
        <v>462</v>
      </c>
      <c r="F188" s="229" t="s">
        <v>463</v>
      </c>
      <c r="G188" s="230" t="s">
        <v>160</v>
      </c>
      <c r="H188" s="231">
        <v>1</v>
      </c>
      <c r="I188" s="232"/>
      <c r="J188" s="233">
        <f>ROUND(I188*H188,2)</f>
        <v>0</v>
      </c>
      <c r="K188" s="229" t="s">
        <v>144</v>
      </c>
      <c r="L188" s="234"/>
      <c r="M188" s="235" t="s">
        <v>32</v>
      </c>
      <c r="N188" s="236" t="s">
        <v>48</v>
      </c>
      <c r="O188" s="87"/>
      <c r="P188" s="216">
        <f>O188*H188</f>
        <v>0</v>
      </c>
      <c r="Q188" s="216">
        <v>0.055</v>
      </c>
      <c r="R188" s="216">
        <f>Q188*H188</f>
        <v>0.055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155</v>
      </c>
      <c r="AT188" s="218" t="s">
        <v>151</v>
      </c>
      <c r="AU188" s="218" t="s">
        <v>87</v>
      </c>
      <c r="AY188" s="19" t="s">
        <v>137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85</v>
      </c>
      <c r="BK188" s="219">
        <f>ROUND(I188*H188,2)</f>
        <v>0</v>
      </c>
      <c r="BL188" s="19" t="s">
        <v>145</v>
      </c>
      <c r="BM188" s="218" t="s">
        <v>464</v>
      </c>
    </row>
    <row r="189" s="2" customFormat="1">
      <c r="A189" s="41"/>
      <c r="B189" s="42"/>
      <c r="C189" s="43"/>
      <c r="D189" s="220" t="s">
        <v>147</v>
      </c>
      <c r="E189" s="43"/>
      <c r="F189" s="221" t="s">
        <v>463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147</v>
      </c>
      <c r="AU189" s="19" t="s">
        <v>87</v>
      </c>
    </row>
    <row r="190" s="2" customFormat="1" ht="16.5" customHeight="1">
      <c r="A190" s="41"/>
      <c r="B190" s="42"/>
      <c r="C190" s="207" t="s">
        <v>465</v>
      </c>
      <c r="D190" s="207" t="s">
        <v>140</v>
      </c>
      <c r="E190" s="208" t="s">
        <v>466</v>
      </c>
      <c r="F190" s="209" t="s">
        <v>467</v>
      </c>
      <c r="G190" s="210" t="s">
        <v>160</v>
      </c>
      <c r="H190" s="211">
        <v>64</v>
      </c>
      <c r="I190" s="212"/>
      <c r="J190" s="213">
        <f>ROUND(I190*H190,2)</f>
        <v>0</v>
      </c>
      <c r="K190" s="209" t="s">
        <v>144</v>
      </c>
      <c r="L190" s="47"/>
      <c r="M190" s="214" t="s">
        <v>32</v>
      </c>
      <c r="N190" s="215" t="s">
        <v>48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145</v>
      </c>
      <c r="AT190" s="218" t="s">
        <v>140</v>
      </c>
      <c r="AU190" s="218" t="s">
        <v>87</v>
      </c>
      <c r="AY190" s="19" t="s">
        <v>137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85</v>
      </c>
      <c r="BK190" s="219">
        <f>ROUND(I190*H190,2)</f>
        <v>0</v>
      </c>
      <c r="BL190" s="19" t="s">
        <v>145</v>
      </c>
      <c r="BM190" s="218" t="s">
        <v>468</v>
      </c>
    </row>
    <row r="191" s="2" customFormat="1">
      <c r="A191" s="41"/>
      <c r="B191" s="42"/>
      <c r="C191" s="43"/>
      <c r="D191" s="220" t="s">
        <v>147</v>
      </c>
      <c r="E191" s="43"/>
      <c r="F191" s="221" t="s">
        <v>469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147</v>
      </c>
      <c r="AU191" s="19" t="s">
        <v>87</v>
      </c>
    </row>
    <row r="192" s="2" customFormat="1">
      <c r="A192" s="41"/>
      <c r="B192" s="42"/>
      <c r="C192" s="43"/>
      <c r="D192" s="225" t="s">
        <v>149</v>
      </c>
      <c r="E192" s="43"/>
      <c r="F192" s="226" t="s">
        <v>470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149</v>
      </c>
      <c r="AU192" s="19" t="s">
        <v>87</v>
      </c>
    </row>
    <row r="193" s="2" customFormat="1" ht="16.5" customHeight="1">
      <c r="A193" s="41"/>
      <c r="B193" s="42"/>
      <c r="C193" s="227" t="s">
        <v>471</v>
      </c>
      <c r="D193" s="227" t="s">
        <v>151</v>
      </c>
      <c r="E193" s="228" t="s">
        <v>472</v>
      </c>
      <c r="F193" s="229" t="s">
        <v>473</v>
      </c>
      <c r="G193" s="230" t="s">
        <v>160</v>
      </c>
      <c r="H193" s="231">
        <v>64</v>
      </c>
      <c r="I193" s="232"/>
      <c r="J193" s="233">
        <f>ROUND(I193*H193,2)</f>
        <v>0</v>
      </c>
      <c r="K193" s="229" t="s">
        <v>144</v>
      </c>
      <c r="L193" s="234"/>
      <c r="M193" s="235" t="s">
        <v>32</v>
      </c>
      <c r="N193" s="236" t="s">
        <v>48</v>
      </c>
      <c r="O193" s="87"/>
      <c r="P193" s="216">
        <f>O193*H193</f>
        <v>0</v>
      </c>
      <c r="Q193" s="216">
        <v>0.001</v>
      </c>
      <c r="R193" s="216">
        <f>Q193*H193</f>
        <v>0.064000000000000001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155</v>
      </c>
      <c r="AT193" s="218" t="s">
        <v>151</v>
      </c>
      <c r="AU193" s="218" t="s">
        <v>87</v>
      </c>
      <c r="AY193" s="19" t="s">
        <v>137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85</v>
      </c>
      <c r="BK193" s="219">
        <f>ROUND(I193*H193,2)</f>
        <v>0</v>
      </c>
      <c r="BL193" s="19" t="s">
        <v>145</v>
      </c>
      <c r="BM193" s="218" t="s">
        <v>474</v>
      </c>
    </row>
    <row r="194" s="2" customFormat="1">
      <c r="A194" s="41"/>
      <c r="B194" s="42"/>
      <c r="C194" s="43"/>
      <c r="D194" s="220" t="s">
        <v>147</v>
      </c>
      <c r="E194" s="43"/>
      <c r="F194" s="221" t="s">
        <v>473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147</v>
      </c>
      <c r="AU194" s="19" t="s">
        <v>87</v>
      </c>
    </row>
    <row r="195" s="2" customFormat="1" ht="16.5" customHeight="1">
      <c r="A195" s="41"/>
      <c r="B195" s="42"/>
      <c r="C195" s="207" t="s">
        <v>475</v>
      </c>
      <c r="D195" s="207" t="s">
        <v>140</v>
      </c>
      <c r="E195" s="208" t="s">
        <v>476</v>
      </c>
      <c r="F195" s="209" t="s">
        <v>477</v>
      </c>
      <c r="G195" s="210" t="s">
        <v>160</v>
      </c>
      <c r="H195" s="211">
        <v>1</v>
      </c>
      <c r="I195" s="212"/>
      <c r="J195" s="213">
        <f>ROUND(I195*H195,2)</f>
        <v>0</v>
      </c>
      <c r="K195" s="209" t="s">
        <v>144</v>
      </c>
      <c r="L195" s="47"/>
      <c r="M195" s="214" t="s">
        <v>32</v>
      </c>
      <c r="N195" s="215" t="s">
        <v>48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145</v>
      </c>
      <c r="AT195" s="218" t="s">
        <v>140</v>
      </c>
      <c r="AU195" s="218" t="s">
        <v>87</v>
      </c>
      <c r="AY195" s="19" t="s">
        <v>137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85</v>
      </c>
      <c r="BK195" s="219">
        <f>ROUND(I195*H195,2)</f>
        <v>0</v>
      </c>
      <c r="BL195" s="19" t="s">
        <v>145</v>
      </c>
      <c r="BM195" s="218" t="s">
        <v>478</v>
      </c>
    </row>
    <row r="196" s="2" customFormat="1">
      <c r="A196" s="41"/>
      <c r="B196" s="42"/>
      <c r="C196" s="43"/>
      <c r="D196" s="220" t="s">
        <v>147</v>
      </c>
      <c r="E196" s="43"/>
      <c r="F196" s="221" t="s">
        <v>479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147</v>
      </c>
      <c r="AU196" s="19" t="s">
        <v>87</v>
      </c>
    </row>
    <row r="197" s="2" customFormat="1">
      <c r="A197" s="41"/>
      <c r="B197" s="42"/>
      <c r="C197" s="43"/>
      <c r="D197" s="225" t="s">
        <v>149</v>
      </c>
      <c r="E197" s="43"/>
      <c r="F197" s="226" t="s">
        <v>480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149</v>
      </c>
      <c r="AU197" s="19" t="s">
        <v>87</v>
      </c>
    </row>
    <row r="198" s="2" customFormat="1" ht="16.5" customHeight="1">
      <c r="A198" s="41"/>
      <c r="B198" s="42"/>
      <c r="C198" s="227" t="s">
        <v>481</v>
      </c>
      <c r="D198" s="227" t="s">
        <v>151</v>
      </c>
      <c r="E198" s="228" t="s">
        <v>482</v>
      </c>
      <c r="F198" s="229" t="s">
        <v>483</v>
      </c>
      <c r="G198" s="230" t="s">
        <v>160</v>
      </c>
      <c r="H198" s="231">
        <v>1</v>
      </c>
      <c r="I198" s="232"/>
      <c r="J198" s="233">
        <f>ROUND(I198*H198,2)</f>
        <v>0</v>
      </c>
      <c r="K198" s="229" t="s">
        <v>144</v>
      </c>
      <c r="L198" s="234"/>
      <c r="M198" s="235" t="s">
        <v>32</v>
      </c>
      <c r="N198" s="236" t="s">
        <v>48</v>
      </c>
      <c r="O198" s="87"/>
      <c r="P198" s="216">
        <f>O198*H198</f>
        <v>0</v>
      </c>
      <c r="Q198" s="216">
        <v>0.001</v>
      </c>
      <c r="R198" s="216">
        <f>Q198*H198</f>
        <v>0.001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155</v>
      </c>
      <c r="AT198" s="218" t="s">
        <v>151</v>
      </c>
      <c r="AU198" s="218" t="s">
        <v>87</v>
      </c>
      <c r="AY198" s="19" t="s">
        <v>137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85</v>
      </c>
      <c r="BK198" s="219">
        <f>ROUND(I198*H198,2)</f>
        <v>0</v>
      </c>
      <c r="BL198" s="19" t="s">
        <v>145</v>
      </c>
      <c r="BM198" s="218" t="s">
        <v>484</v>
      </c>
    </row>
    <row r="199" s="2" customFormat="1">
      <c r="A199" s="41"/>
      <c r="B199" s="42"/>
      <c r="C199" s="43"/>
      <c r="D199" s="220" t="s">
        <v>147</v>
      </c>
      <c r="E199" s="43"/>
      <c r="F199" s="221" t="s">
        <v>483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147</v>
      </c>
      <c r="AU199" s="19" t="s">
        <v>87</v>
      </c>
    </row>
    <row r="200" s="2" customFormat="1" ht="16.5" customHeight="1">
      <c r="A200" s="41"/>
      <c r="B200" s="42"/>
      <c r="C200" s="207" t="s">
        <v>485</v>
      </c>
      <c r="D200" s="207" t="s">
        <v>140</v>
      </c>
      <c r="E200" s="208" t="s">
        <v>486</v>
      </c>
      <c r="F200" s="209" t="s">
        <v>487</v>
      </c>
      <c r="G200" s="210" t="s">
        <v>143</v>
      </c>
      <c r="H200" s="211">
        <v>100</v>
      </c>
      <c r="I200" s="212"/>
      <c r="J200" s="213">
        <f>ROUND(I200*H200,2)</f>
        <v>0</v>
      </c>
      <c r="K200" s="209" t="s">
        <v>144</v>
      </c>
      <c r="L200" s="47"/>
      <c r="M200" s="214" t="s">
        <v>32</v>
      </c>
      <c r="N200" s="215" t="s">
        <v>48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145</v>
      </c>
      <c r="AT200" s="218" t="s">
        <v>140</v>
      </c>
      <c r="AU200" s="218" t="s">
        <v>87</v>
      </c>
      <c r="AY200" s="19" t="s">
        <v>137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85</v>
      </c>
      <c r="BK200" s="219">
        <f>ROUND(I200*H200,2)</f>
        <v>0</v>
      </c>
      <c r="BL200" s="19" t="s">
        <v>145</v>
      </c>
      <c r="BM200" s="218" t="s">
        <v>488</v>
      </c>
    </row>
    <row r="201" s="2" customFormat="1">
      <c r="A201" s="41"/>
      <c r="B201" s="42"/>
      <c r="C201" s="43"/>
      <c r="D201" s="220" t="s">
        <v>147</v>
      </c>
      <c r="E201" s="43"/>
      <c r="F201" s="221" t="s">
        <v>489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147</v>
      </c>
      <c r="AU201" s="19" t="s">
        <v>87</v>
      </c>
    </row>
    <row r="202" s="2" customFormat="1">
      <c r="A202" s="41"/>
      <c r="B202" s="42"/>
      <c r="C202" s="43"/>
      <c r="D202" s="225" t="s">
        <v>149</v>
      </c>
      <c r="E202" s="43"/>
      <c r="F202" s="226" t="s">
        <v>490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149</v>
      </c>
      <c r="AU202" s="19" t="s">
        <v>87</v>
      </c>
    </row>
    <row r="203" s="2" customFormat="1" ht="16.5" customHeight="1">
      <c r="A203" s="41"/>
      <c r="B203" s="42"/>
      <c r="C203" s="227" t="s">
        <v>491</v>
      </c>
      <c r="D203" s="227" t="s">
        <v>151</v>
      </c>
      <c r="E203" s="228" t="s">
        <v>492</v>
      </c>
      <c r="F203" s="229" t="s">
        <v>493</v>
      </c>
      <c r="G203" s="230" t="s">
        <v>143</v>
      </c>
      <c r="H203" s="231">
        <v>105</v>
      </c>
      <c r="I203" s="232"/>
      <c r="J203" s="233">
        <f>ROUND(I203*H203,2)</f>
        <v>0</v>
      </c>
      <c r="K203" s="229" t="s">
        <v>144</v>
      </c>
      <c r="L203" s="234"/>
      <c r="M203" s="235" t="s">
        <v>32</v>
      </c>
      <c r="N203" s="236" t="s">
        <v>48</v>
      </c>
      <c r="O203" s="87"/>
      <c r="P203" s="216">
        <f>O203*H203</f>
        <v>0</v>
      </c>
      <c r="Q203" s="216">
        <v>0.00010000000000000001</v>
      </c>
      <c r="R203" s="216">
        <f>Q203*H203</f>
        <v>0.010500000000000001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155</v>
      </c>
      <c r="AT203" s="218" t="s">
        <v>151</v>
      </c>
      <c r="AU203" s="218" t="s">
        <v>87</v>
      </c>
      <c r="AY203" s="19" t="s">
        <v>137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85</v>
      </c>
      <c r="BK203" s="219">
        <f>ROUND(I203*H203,2)</f>
        <v>0</v>
      </c>
      <c r="BL203" s="19" t="s">
        <v>145</v>
      </c>
      <c r="BM203" s="218" t="s">
        <v>494</v>
      </c>
    </row>
    <row r="204" s="2" customFormat="1">
      <c r="A204" s="41"/>
      <c r="B204" s="42"/>
      <c r="C204" s="43"/>
      <c r="D204" s="220" t="s">
        <v>147</v>
      </c>
      <c r="E204" s="43"/>
      <c r="F204" s="221" t="s">
        <v>493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147</v>
      </c>
      <c r="AU204" s="19" t="s">
        <v>87</v>
      </c>
    </row>
    <row r="205" s="2" customFormat="1" ht="16.5" customHeight="1">
      <c r="A205" s="41"/>
      <c r="B205" s="42"/>
      <c r="C205" s="207" t="s">
        <v>495</v>
      </c>
      <c r="D205" s="207" t="s">
        <v>140</v>
      </c>
      <c r="E205" s="208" t="s">
        <v>496</v>
      </c>
      <c r="F205" s="209" t="s">
        <v>497</v>
      </c>
      <c r="G205" s="210" t="s">
        <v>143</v>
      </c>
      <c r="H205" s="211">
        <v>70</v>
      </c>
      <c r="I205" s="212"/>
      <c r="J205" s="213">
        <f>ROUND(I205*H205,2)</f>
        <v>0</v>
      </c>
      <c r="K205" s="209" t="s">
        <v>144</v>
      </c>
      <c r="L205" s="47"/>
      <c r="M205" s="214" t="s">
        <v>32</v>
      </c>
      <c r="N205" s="215" t="s">
        <v>48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145</v>
      </c>
      <c r="AT205" s="218" t="s">
        <v>140</v>
      </c>
      <c r="AU205" s="218" t="s">
        <v>87</v>
      </c>
      <c r="AY205" s="19" t="s">
        <v>137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85</v>
      </c>
      <c r="BK205" s="219">
        <f>ROUND(I205*H205,2)</f>
        <v>0</v>
      </c>
      <c r="BL205" s="19" t="s">
        <v>145</v>
      </c>
      <c r="BM205" s="218" t="s">
        <v>498</v>
      </c>
    </row>
    <row r="206" s="2" customFormat="1">
      <c r="A206" s="41"/>
      <c r="B206" s="42"/>
      <c r="C206" s="43"/>
      <c r="D206" s="220" t="s">
        <v>147</v>
      </c>
      <c r="E206" s="43"/>
      <c r="F206" s="221" t="s">
        <v>499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147</v>
      </c>
      <c r="AU206" s="19" t="s">
        <v>87</v>
      </c>
    </row>
    <row r="207" s="2" customFormat="1">
      <c r="A207" s="41"/>
      <c r="B207" s="42"/>
      <c r="C207" s="43"/>
      <c r="D207" s="225" t="s">
        <v>149</v>
      </c>
      <c r="E207" s="43"/>
      <c r="F207" s="226" t="s">
        <v>500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149</v>
      </c>
      <c r="AU207" s="19" t="s">
        <v>87</v>
      </c>
    </row>
    <row r="208" s="2" customFormat="1" ht="16.5" customHeight="1">
      <c r="A208" s="41"/>
      <c r="B208" s="42"/>
      <c r="C208" s="227" t="s">
        <v>501</v>
      </c>
      <c r="D208" s="227" t="s">
        <v>151</v>
      </c>
      <c r="E208" s="228" t="s">
        <v>502</v>
      </c>
      <c r="F208" s="229" t="s">
        <v>503</v>
      </c>
      <c r="G208" s="230" t="s">
        <v>143</v>
      </c>
      <c r="H208" s="231">
        <v>80.5</v>
      </c>
      <c r="I208" s="232"/>
      <c r="J208" s="233">
        <f>ROUND(I208*H208,2)</f>
        <v>0</v>
      </c>
      <c r="K208" s="229" t="s">
        <v>144</v>
      </c>
      <c r="L208" s="234"/>
      <c r="M208" s="235" t="s">
        <v>32</v>
      </c>
      <c r="N208" s="236" t="s">
        <v>48</v>
      </c>
      <c r="O208" s="87"/>
      <c r="P208" s="216">
        <f>O208*H208</f>
        <v>0</v>
      </c>
      <c r="Q208" s="216">
        <v>0.0020400000000000001</v>
      </c>
      <c r="R208" s="216">
        <f>Q208*H208</f>
        <v>0.16422000000000001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155</v>
      </c>
      <c r="AT208" s="218" t="s">
        <v>151</v>
      </c>
      <c r="AU208" s="218" t="s">
        <v>87</v>
      </c>
      <c r="AY208" s="19" t="s">
        <v>137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85</v>
      </c>
      <c r="BK208" s="219">
        <f>ROUND(I208*H208,2)</f>
        <v>0</v>
      </c>
      <c r="BL208" s="19" t="s">
        <v>145</v>
      </c>
      <c r="BM208" s="218" t="s">
        <v>504</v>
      </c>
    </row>
    <row r="209" s="2" customFormat="1">
      <c r="A209" s="41"/>
      <c r="B209" s="42"/>
      <c r="C209" s="43"/>
      <c r="D209" s="220" t="s">
        <v>147</v>
      </c>
      <c r="E209" s="43"/>
      <c r="F209" s="221" t="s">
        <v>503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147</v>
      </c>
      <c r="AU209" s="19" t="s">
        <v>87</v>
      </c>
    </row>
    <row r="210" s="2" customFormat="1" ht="16.5" customHeight="1">
      <c r="A210" s="41"/>
      <c r="B210" s="42"/>
      <c r="C210" s="207" t="s">
        <v>505</v>
      </c>
      <c r="D210" s="207" t="s">
        <v>140</v>
      </c>
      <c r="E210" s="208" t="s">
        <v>506</v>
      </c>
      <c r="F210" s="209" t="s">
        <v>507</v>
      </c>
      <c r="G210" s="210" t="s">
        <v>143</v>
      </c>
      <c r="H210" s="211">
        <v>70</v>
      </c>
      <c r="I210" s="212"/>
      <c r="J210" s="213">
        <f>ROUND(I210*H210,2)</f>
        <v>0</v>
      </c>
      <c r="K210" s="209" t="s">
        <v>144</v>
      </c>
      <c r="L210" s="47"/>
      <c r="M210" s="214" t="s">
        <v>32</v>
      </c>
      <c r="N210" s="215" t="s">
        <v>48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145</v>
      </c>
      <c r="AT210" s="218" t="s">
        <v>140</v>
      </c>
      <c r="AU210" s="218" t="s">
        <v>87</v>
      </c>
      <c r="AY210" s="19" t="s">
        <v>137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85</v>
      </c>
      <c r="BK210" s="219">
        <f>ROUND(I210*H210,2)</f>
        <v>0</v>
      </c>
      <c r="BL210" s="19" t="s">
        <v>145</v>
      </c>
      <c r="BM210" s="218" t="s">
        <v>508</v>
      </c>
    </row>
    <row r="211" s="2" customFormat="1">
      <c r="A211" s="41"/>
      <c r="B211" s="42"/>
      <c r="C211" s="43"/>
      <c r="D211" s="220" t="s">
        <v>147</v>
      </c>
      <c r="E211" s="43"/>
      <c r="F211" s="221" t="s">
        <v>509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147</v>
      </c>
      <c r="AU211" s="19" t="s">
        <v>87</v>
      </c>
    </row>
    <row r="212" s="2" customFormat="1">
      <c r="A212" s="41"/>
      <c r="B212" s="42"/>
      <c r="C212" s="43"/>
      <c r="D212" s="225" t="s">
        <v>149</v>
      </c>
      <c r="E212" s="43"/>
      <c r="F212" s="226" t="s">
        <v>510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149</v>
      </c>
      <c r="AU212" s="19" t="s">
        <v>87</v>
      </c>
    </row>
    <row r="213" s="2" customFormat="1" ht="16.5" customHeight="1">
      <c r="A213" s="41"/>
      <c r="B213" s="42"/>
      <c r="C213" s="227" t="s">
        <v>511</v>
      </c>
      <c r="D213" s="227" t="s">
        <v>151</v>
      </c>
      <c r="E213" s="228" t="s">
        <v>512</v>
      </c>
      <c r="F213" s="229" t="s">
        <v>513</v>
      </c>
      <c r="G213" s="230" t="s">
        <v>143</v>
      </c>
      <c r="H213" s="231">
        <v>80.5</v>
      </c>
      <c r="I213" s="232"/>
      <c r="J213" s="233">
        <f>ROUND(I213*H213,2)</f>
        <v>0</v>
      </c>
      <c r="K213" s="229" t="s">
        <v>144</v>
      </c>
      <c r="L213" s="234"/>
      <c r="M213" s="235" t="s">
        <v>32</v>
      </c>
      <c r="N213" s="236" t="s">
        <v>48</v>
      </c>
      <c r="O213" s="87"/>
      <c r="P213" s="216">
        <f>O213*H213</f>
        <v>0</v>
      </c>
      <c r="Q213" s="216">
        <v>0.00064999999999999997</v>
      </c>
      <c r="R213" s="216">
        <f>Q213*H213</f>
        <v>0.052324999999999997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155</v>
      </c>
      <c r="AT213" s="218" t="s">
        <v>151</v>
      </c>
      <c r="AU213" s="218" t="s">
        <v>87</v>
      </c>
      <c r="AY213" s="19" t="s">
        <v>137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85</v>
      </c>
      <c r="BK213" s="219">
        <f>ROUND(I213*H213,2)</f>
        <v>0</v>
      </c>
      <c r="BL213" s="19" t="s">
        <v>145</v>
      </c>
      <c r="BM213" s="218" t="s">
        <v>514</v>
      </c>
    </row>
    <row r="214" s="2" customFormat="1">
      <c r="A214" s="41"/>
      <c r="B214" s="42"/>
      <c r="C214" s="43"/>
      <c r="D214" s="220" t="s">
        <v>147</v>
      </c>
      <c r="E214" s="43"/>
      <c r="F214" s="221" t="s">
        <v>513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147</v>
      </c>
      <c r="AU214" s="19" t="s">
        <v>87</v>
      </c>
    </row>
    <row r="215" s="12" customFormat="1" ht="25.92" customHeight="1">
      <c r="A215" s="12"/>
      <c r="B215" s="191"/>
      <c r="C215" s="192"/>
      <c r="D215" s="193" t="s">
        <v>76</v>
      </c>
      <c r="E215" s="194" t="s">
        <v>515</v>
      </c>
      <c r="F215" s="194" t="s">
        <v>516</v>
      </c>
      <c r="G215" s="192"/>
      <c r="H215" s="192"/>
      <c r="I215" s="195"/>
      <c r="J215" s="196">
        <f>BK215</f>
        <v>0</v>
      </c>
      <c r="K215" s="192"/>
      <c r="L215" s="197"/>
      <c r="M215" s="198"/>
      <c r="N215" s="199"/>
      <c r="O215" s="199"/>
      <c r="P215" s="200">
        <f>SUM(P216:P221)</f>
        <v>0</v>
      </c>
      <c r="Q215" s="199"/>
      <c r="R215" s="200">
        <f>SUM(R216:R221)</f>
        <v>0</v>
      </c>
      <c r="S215" s="199"/>
      <c r="T215" s="201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164</v>
      </c>
      <c r="AT215" s="203" t="s">
        <v>76</v>
      </c>
      <c r="AU215" s="203" t="s">
        <v>77</v>
      </c>
      <c r="AY215" s="202" t="s">
        <v>137</v>
      </c>
      <c r="BK215" s="204">
        <f>SUM(BK216:BK221)</f>
        <v>0</v>
      </c>
    </row>
    <row r="216" s="2" customFormat="1" ht="16.5" customHeight="1">
      <c r="A216" s="41"/>
      <c r="B216" s="42"/>
      <c r="C216" s="207" t="s">
        <v>517</v>
      </c>
      <c r="D216" s="207" t="s">
        <v>140</v>
      </c>
      <c r="E216" s="208" t="s">
        <v>518</v>
      </c>
      <c r="F216" s="209" t="s">
        <v>519</v>
      </c>
      <c r="G216" s="210" t="s">
        <v>520</v>
      </c>
      <c r="H216" s="211">
        <v>1</v>
      </c>
      <c r="I216" s="212"/>
      <c r="J216" s="213">
        <f>ROUND(I216*H216,2)</f>
        <v>0</v>
      </c>
      <c r="K216" s="209" t="s">
        <v>144</v>
      </c>
      <c r="L216" s="47"/>
      <c r="M216" s="214" t="s">
        <v>32</v>
      </c>
      <c r="N216" s="215" t="s">
        <v>48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521</v>
      </c>
      <c r="AT216" s="218" t="s">
        <v>140</v>
      </c>
      <c r="AU216" s="218" t="s">
        <v>85</v>
      </c>
      <c r="AY216" s="19" t="s">
        <v>137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85</v>
      </c>
      <c r="BK216" s="219">
        <f>ROUND(I216*H216,2)</f>
        <v>0</v>
      </c>
      <c r="BL216" s="19" t="s">
        <v>521</v>
      </c>
      <c r="BM216" s="218" t="s">
        <v>522</v>
      </c>
    </row>
    <row r="217" s="2" customFormat="1">
      <c r="A217" s="41"/>
      <c r="B217" s="42"/>
      <c r="C217" s="43"/>
      <c r="D217" s="220" t="s">
        <v>147</v>
      </c>
      <c r="E217" s="43"/>
      <c r="F217" s="221" t="s">
        <v>519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147</v>
      </c>
      <c r="AU217" s="19" t="s">
        <v>85</v>
      </c>
    </row>
    <row r="218" s="2" customFormat="1">
      <c r="A218" s="41"/>
      <c r="B218" s="42"/>
      <c r="C218" s="43"/>
      <c r="D218" s="225" t="s">
        <v>149</v>
      </c>
      <c r="E218" s="43"/>
      <c r="F218" s="226" t="s">
        <v>523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149</v>
      </c>
      <c r="AU218" s="19" t="s">
        <v>85</v>
      </c>
    </row>
    <row r="219" s="2" customFormat="1" ht="16.5" customHeight="1">
      <c r="A219" s="41"/>
      <c r="B219" s="42"/>
      <c r="C219" s="207" t="s">
        <v>524</v>
      </c>
      <c r="D219" s="207" t="s">
        <v>140</v>
      </c>
      <c r="E219" s="208" t="s">
        <v>525</v>
      </c>
      <c r="F219" s="209" t="s">
        <v>526</v>
      </c>
      <c r="G219" s="210" t="s">
        <v>520</v>
      </c>
      <c r="H219" s="211">
        <v>1</v>
      </c>
      <c r="I219" s="212"/>
      <c r="J219" s="213">
        <f>ROUND(I219*H219,2)</f>
        <v>0</v>
      </c>
      <c r="K219" s="209" t="s">
        <v>144</v>
      </c>
      <c r="L219" s="47"/>
      <c r="M219" s="214" t="s">
        <v>32</v>
      </c>
      <c r="N219" s="215" t="s">
        <v>48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521</v>
      </c>
      <c r="AT219" s="218" t="s">
        <v>140</v>
      </c>
      <c r="AU219" s="218" t="s">
        <v>85</v>
      </c>
      <c r="AY219" s="19" t="s">
        <v>137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85</v>
      </c>
      <c r="BK219" s="219">
        <f>ROUND(I219*H219,2)</f>
        <v>0</v>
      </c>
      <c r="BL219" s="19" t="s">
        <v>521</v>
      </c>
      <c r="BM219" s="218" t="s">
        <v>527</v>
      </c>
    </row>
    <row r="220" s="2" customFormat="1">
      <c r="A220" s="41"/>
      <c r="B220" s="42"/>
      <c r="C220" s="43"/>
      <c r="D220" s="220" t="s">
        <v>147</v>
      </c>
      <c r="E220" s="43"/>
      <c r="F220" s="221" t="s">
        <v>526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147</v>
      </c>
      <c r="AU220" s="19" t="s">
        <v>85</v>
      </c>
    </row>
    <row r="221" s="2" customFormat="1">
      <c r="A221" s="41"/>
      <c r="B221" s="42"/>
      <c r="C221" s="43"/>
      <c r="D221" s="225" t="s">
        <v>149</v>
      </c>
      <c r="E221" s="43"/>
      <c r="F221" s="226" t="s">
        <v>528</v>
      </c>
      <c r="G221" s="43"/>
      <c r="H221" s="43"/>
      <c r="I221" s="222"/>
      <c r="J221" s="43"/>
      <c r="K221" s="43"/>
      <c r="L221" s="47"/>
      <c r="M221" s="237"/>
      <c r="N221" s="238"/>
      <c r="O221" s="239"/>
      <c r="P221" s="239"/>
      <c r="Q221" s="239"/>
      <c r="R221" s="239"/>
      <c r="S221" s="239"/>
      <c r="T221" s="240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149</v>
      </c>
      <c r="AU221" s="19" t="s">
        <v>85</v>
      </c>
    </row>
    <row r="222" s="2" customFormat="1" ht="6.96" customHeight="1">
      <c r="A222" s="41"/>
      <c r="B222" s="62"/>
      <c r="C222" s="63"/>
      <c r="D222" s="63"/>
      <c r="E222" s="63"/>
      <c r="F222" s="63"/>
      <c r="G222" s="63"/>
      <c r="H222" s="63"/>
      <c r="I222" s="63"/>
      <c r="J222" s="63"/>
      <c r="K222" s="63"/>
      <c r="L222" s="47"/>
      <c r="M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</sheetData>
  <sheetProtection sheet="1" autoFilter="0" formatColumns="0" formatRows="0" objects="1" scenarios="1" spinCount="100000" saltValue="wtHC9yeAOfRy3zTCHsVYxHP5BeCj14iCrtVpyqLObRh7My6I5dFWXsRLJd+TUvIdxQzkV1J76lMR3QqNlrg8hw==" hashValue="IFtz7AMs5K7cl5yhEhHSGSKc7HmIqUcU3XwmsRfboQRRzvG9GN3odhbkHMoMGpYRAJ8qln6R0VXdV4MihQRqvQ==" algorithmName="SHA-512" password="CC35"/>
  <autoFilter ref="C81:K22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5" r:id="rId1" display="https://podminky.urs.cz/item/CS_URS_2025_02/741110002"/>
    <hyperlink ref="F100" r:id="rId2" display="https://podminky.urs.cz/item/CS_URS_2025_02/741110042"/>
    <hyperlink ref="F105" r:id="rId3" display="https://podminky.urs.cz/item/CS_URS_2025_02/741112042"/>
    <hyperlink ref="F110" r:id="rId4" display="https://podminky.urs.cz/item/CS_URS_2025_02/741120124"/>
    <hyperlink ref="F115" r:id="rId5" display="https://podminky.urs.cz/item/CS_URS_2025_02/741120125"/>
    <hyperlink ref="F120" r:id="rId6" display="https://podminky.urs.cz/item/CS_URS_2025_02/741120201"/>
    <hyperlink ref="F125" r:id="rId7" display="https://podminky.urs.cz/item/CS_URS_2025_02/741120203"/>
    <hyperlink ref="F130" r:id="rId8" display="https://podminky.urs.cz/item/CS_URS_2025_02/741122003"/>
    <hyperlink ref="F135" r:id="rId9" display="https://podminky.urs.cz/item/CS_URS_2025_02/741122201"/>
    <hyperlink ref="F140" r:id="rId10" display="https://podminky.urs.cz/item/CS_URS_2025_02/741122233"/>
    <hyperlink ref="F145" r:id="rId11" display="https://podminky.urs.cz/item/CS_URS_2025_02/741130004"/>
    <hyperlink ref="F148" r:id="rId12" display="https://podminky.urs.cz/item/CS_URS_2025_02/741130005"/>
    <hyperlink ref="F151" r:id="rId13" display="https://podminky.urs.cz/item/CS_URS_2025_02/741130006"/>
    <hyperlink ref="F154" r:id="rId14" display="https://podminky.urs.cz/item/CS_URS_2025_02/741130007"/>
    <hyperlink ref="F157" r:id="rId15" display="https://podminky.urs.cz/item/CS_URS_2025_02/741130420"/>
    <hyperlink ref="F162" r:id="rId16" display="https://podminky.urs.cz/item/CS_URS_2025_02/741311071"/>
    <hyperlink ref="F167" r:id="rId17" display="https://podminky.urs.cz/item/CS_URS_2025_02/741320115"/>
    <hyperlink ref="F172" r:id="rId18" display="https://podminky.urs.cz/item/CS_URS_2025_02/741322012"/>
    <hyperlink ref="F177" r:id="rId19" display="https://podminky.urs.cz/item/CS_URS_2025_02/741711011"/>
    <hyperlink ref="F182" r:id="rId20" display="https://podminky.urs.cz/item/CS_URS_2025_02/741721211"/>
    <hyperlink ref="F187" r:id="rId21" display="https://podminky.urs.cz/item/CS_URS_2025_02/741730018"/>
    <hyperlink ref="F192" r:id="rId22" display="https://podminky.urs.cz/item/CS_URS_2025_02/741732062"/>
    <hyperlink ref="F197" r:id="rId23" display="https://podminky.urs.cz/item/CS_URS_2025_02/741761001"/>
    <hyperlink ref="F202" r:id="rId24" display="https://podminky.urs.cz/item/CS_URS_2025_02/741761072"/>
    <hyperlink ref="F207" r:id="rId25" display="https://podminky.urs.cz/item/CS_URS_2025_02/741910413"/>
    <hyperlink ref="F212" r:id="rId26" display="https://podminky.urs.cz/item/CS_URS_2025_02/741910421"/>
    <hyperlink ref="F218" r:id="rId27" display="https://podminky.urs.cz/item/CS_URS_2025_02/065002000"/>
    <hyperlink ref="F221" r:id="rId28" display="https://podminky.urs.cz/item/CS_URS_2025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85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529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ROUND(J110,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ROUND((SUM(BE110:BE2641)),  2)</f>
        <v>0</v>
      </c>
      <c r="G33" s="41"/>
      <c r="H33" s="41"/>
      <c r="I33" s="151">
        <v>0.20999999999999999</v>
      </c>
      <c r="J33" s="150">
        <f>ROUND(((SUM(BE110:BE2641))*I33),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ROUND((SUM(BF110:BF2641)),  2)</f>
        <v>0</v>
      </c>
      <c r="G34" s="41"/>
      <c r="H34" s="41"/>
      <c r="I34" s="151">
        <v>0.12</v>
      </c>
      <c r="J34" s="150">
        <f>ROUND(((SUM(BF110:BF2641))*I34),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ROUND((SUM(BG110:BG2641)),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ROUND((SUM(BH110:BH2641)),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ROUND((SUM(BI110:BI2641)),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Architektonicko -...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J110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530</v>
      </c>
      <c r="E60" s="171"/>
      <c r="F60" s="171"/>
      <c r="G60" s="171"/>
      <c r="H60" s="171"/>
      <c r="I60" s="171"/>
      <c r="J60" s="172">
        <f>J111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531</v>
      </c>
      <c r="E61" s="177"/>
      <c r="F61" s="177"/>
      <c r="G61" s="177"/>
      <c r="H61" s="177"/>
      <c r="I61" s="177"/>
      <c r="J61" s="178">
        <f>J112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532</v>
      </c>
      <c r="E62" s="177"/>
      <c r="F62" s="177"/>
      <c r="G62" s="177"/>
      <c r="H62" s="177"/>
      <c r="I62" s="177"/>
      <c r="J62" s="178">
        <f>J258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533</v>
      </c>
      <c r="E63" s="177"/>
      <c r="F63" s="177"/>
      <c r="G63" s="177"/>
      <c r="H63" s="177"/>
      <c r="I63" s="177"/>
      <c r="J63" s="178">
        <f>J282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534</v>
      </c>
      <c r="E64" s="177"/>
      <c r="F64" s="177"/>
      <c r="G64" s="177"/>
      <c r="H64" s="177"/>
      <c r="I64" s="177"/>
      <c r="J64" s="178">
        <f>J350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535</v>
      </c>
      <c r="E65" s="177"/>
      <c r="F65" s="177"/>
      <c r="G65" s="177"/>
      <c r="H65" s="177"/>
      <c r="I65" s="177"/>
      <c r="J65" s="178">
        <f>J402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536</v>
      </c>
      <c r="E66" s="177"/>
      <c r="F66" s="177"/>
      <c r="G66" s="177"/>
      <c r="H66" s="177"/>
      <c r="I66" s="177"/>
      <c r="J66" s="178">
        <f>J403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537</v>
      </c>
      <c r="E67" s="177"/>
      <c r="F67" s="177"/>
      <c r="G67" s="177"/>
      <c r="H67" s="177"/>
      <c r="I67" s="177"/>
      <c r="J67" s="178">
        <f>J604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538</v>
      </c>
      <c r="E68" s="177"/>
      <c r="F68" s="177"/>
      <c r="G68" s="177"/>
      <c r="H68" s="177"/>
      <c r="I68" s="177"/>
      <c r="J68" s="178">
        <f>J1068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539</v>
      </c>
      <c r="E69" s="177"/>
      <c r="F69" s="177"/>
      <c r="G69" s="177"/>
      <c r="H69" s="177"/>
      <c r="I69" s="177"/>
      <c r="J69" s="178">
        <f>J1094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540</v>
      </c>
      <c r="E70" s="177"/>
      <c r="F70" s="177"/>
      <c r="G70" s="177"/>
      <c r="H70" s="177"/>
      <c r="I70" s="177"/>
      <c r="J70" s="178">
        <f>J1104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541</v>
      </c>
      <c r="E71" s="177"/>
      <c r="F71" s="177"/>
      <c r="G71" s="177"/>
      <c r="H71" s="177"/>
      <c r="I71" s="177"/>
      <c r="J71" s="178">
        <f>J1105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542</v>
      </c>
      <c r="E72" s="177"/>
      <c r="F72" s="177"/>
      <c r="G72" s="177"/>
      <c r="H72" s="177"/>
      <c r="I72" s="177"/>
      <c r="J72" s="178">
        <f>J1141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543</v>
      </c>
      <c r="E73" s="177"/>
      <c r="F73" s="177"/>
      <c r="G73" s="177"/>
      <c r="H73" s="177"/>
      <c r="I73" s="177"/>
      <c r="J73" s="178">
        <f>J1153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544</v>
      </c>
      <c r="E74" s="177"/>
      <c r="F74" s="177"/>
      <c r="G74" s="177"/>
      <c r="H74" s="177"/>
      <c r="I74" s="177"/>
      <c r="J74" s="178">
        <f>J1256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545</v>
      </c>
      <c r="E75" s="177"/>
      <c r="F75" s="177"/>
      <c r="G75" s="177"/>
      <c r="H75" s="177"/>
      <c r="I75" s="177"/>
      <c r="J75" s="178">
        <f>J1298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8"/>
      <c r="C76" s="169"/>
      <c r="D76" s="170" t="s">
        <v>117</v>
      </c>
      <c r="E76" s="171"/>
      <c r="F76" s="171"/>
      <c r="G76" s="171"/>
      <c r="H76" s="171"/>
      <c r="I76" s="171"/>
      <c r="J76" s="172">
        <f>J1302</f>
        <v>0</v>
      </c>
      <c r="K76" s="169"/>
      <c r="L76" s="17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4"/>
      <c r="C77" s="175"/>
      <c r="D77" s="176" t="s">
        <v>546</v>
      </c>
      <c r="E77" s="177"/>
      <c r="F77" s="177"/>
      <c r="G77" s="177"/>
      <c r="H77" s="177"/>
      <c r="I77" s="177"/>
      <c r="J77" s="178">
        <f>J1303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547</v>
      </c>
      <c r="E78" s="177"/>
      <c r="F78" s="177"/>
      <c r="G78" s="177"/>
      <c r="H78" s="177"/>
      <c r="I78" s="177"/>
      <c r="J78" s="178">
        <f>J1351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548</v>
      </c>
      <c r="E79" s="177"/>
      <c r="F79" s="177"/>
      <c r="G79" s="177"/>
      <c r="H79" s="177"/>
      <c r="I79" s="177"/>
      <c r="J79" s="178">
        <f>J1493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549</v>
      </c>
      <c r="E80" s="177"/>
      <c r="F80" s="177"/>
      <c r="G80" s="177"/>
      <c r="H80" s="177"/>
      <c r="I80" s="177"/>
      <c r="J80" s="178">
        <f>J1598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550</v>
      </c>
      <c r="E81" s="177"/>
      <c r="F81" s="177"/>
      <c r="G81" s="177"/>
      <c r="H81" s="177"/>
      <c r="I81" s="177"/>
      <c r="J81" s="178">
        <f>J1602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551</v>
      </c>
      <c r="E82" s="177"/>
      <c r="F82" s="177"/>
      <c r="G82" s="177"/>
      <c r="H82" s="177"/>
      <c r="I82" s="177"/>
      <c r="J82" s="178">
        <f>J1646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552</v>
      </c>
      <c r="E83" s="177"/>
      <c r="F83" s="177"/>
      <c r="G83" s="177"/>
      <c r="H83" s="177"/>
      <c r="I83" s="177"/>
      <c r="J83" s="178">
        <f>J1660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553</v>
      </c>
      <c r="E84" s="177"/>
      <c r="F84" s="177"/>
      <c r="G84" s="177"/>
      <c r="H84" s="177"/>
      <c r="I84" s="177"/>
      <c r="J84" s="178">
        <f>J1779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554</v>
      </c>
      <c r="E85" s="177"/>
      <c r="F85" s="177"/>
      <c r="G85" s="177"/>
      <c r="H85" s="177"/>
      <c r="I85" s="177"/>
      <c r="J85" s="178">
        <f>J2050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555</v>
      </c>
      <c r="E86" s="177"/>
      <c r="F86" s="177"/>
      <c r="G86" s="177"/>
      <c r="H86" s="177"/>
      <c r="I86" s="177"/>
      <c r="J86" s="178">
        <f>J2326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556</v>
      </c>
      <c r="E87" s="177"/>
      <c r="F87" s="177"/>
      <c r="G87" s="177"/>
      <c r="H87" s="177"/>
      <c r="I87" s="177"/>
      <c r="J87" s="178">
        <f>J2430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557</v>
      </c>
      <c r="E88" s="177"/>
      <c r="F88" s="177"/>
      <c r="G88" s="177"/>
      <c r="H88" s="177"/>
      <c r="I88" s="177"/>
      <c r="J88" s="178">
        <f>J2481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4"/>
      <c r="C89" s="175"/>
      <c r="D89" s="176" t="s">
        <v>558</v>
      </c>
      <c r="E89" s="177"/>
      <c r="F89" s="177"/>
      <c r="G89" s="177"/>
      <c r="H89" s="177"/>
      <c r="I89" s="177"/>
      <c r="J89" s="178">
        <f>J2529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8"/>
      <c r="C90" s="169"/>
      <c r="D90" s="170" t="s">
        <v>559</v>
      </c>
      <c r="E90" s="171"/>
      <c r="F90" s="171"/>
      <c r="G90" s="171"/>
      <c r="H90" s="171"/>
      <c r="I90" s="171"/>
      <c r="J90" s="172">
        <f>J2631</f>
        <v>0</v>
      </c>
      <c r="K90" s="169"/>
      <c r="L90" s="17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5" t="s">
        <v>122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4" t="s">
        <v>16</v>
      </c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63" t="str">
        <f>E7</f>
        <v>2024059 - Snížení energetické náročnosti budovy DOZP Radošov č.p.137</v>
      </c>
      <c r="F100" s="34"/>
      <c r="G100" s="34"/>
      <c r="H100" s="34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4" t="s">
        <v>111</v>
      </c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E9</f>
        <v>SO 01 - Architektonicko -...</v>
      </c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4" t="s">
        <v>22</v>
      </c>
      <c r="D104" s="43"/>
      <c r="E104" s="43"/>
      <c r="F104" s="29" t="str">
        <f>F12</f>
        <v xml:space="preserve"> </v>
      </c>
      <c r="G104" s="43"/>
      <c r="H104" s="43"/>
      <c r="I104" s="34" t="s">
        <v>24</v>
      </c>
      <c r="J104" s="75" t="str">
        <f>IF(J12="","",J12)</f>
        <v>6. 12. 2024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4" t="s">
        <v>30</v>
      </c>
      <c r="D106" s="43"/>
      <c r="E106" s="43"/>
      <c r="F106" s="29" t="str">
        <f>E15</f>
        <v>Karlovarský kraj</v>
      </c>
      <c r="G106" s="43"/>
      <c r="H106" s="43"/>
      <c r="I106" s="34" t="s">
        <v>37</v>
      </c>
      <c r="J106" s="39" t="str">
        <f>E21</f>
        <v xml:space="preserve"> </v>
      </c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4" t="s">
        <v>35</v>
      </c>
      <c r="D107" s="43"/>
      <c r="E107" s="43"/>
      <c r="F107" s="29" t="str">
        <f>IF(E18="","",E18)</f>
        <v>Vyplň údaj</v>
      </c>
      <c r="G107" s="43"/>
      <c r="H107" s="43"/>
      <c r="I107" s="34" t="s">
        <v>40</v>
      </c>
      <c r="J107" s="39" t="str">
        <f>E24</f>
        <v xml:space="preserve"> </v>
      </c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0"/>
      <c r="B109" s="181"/>
      <c r="C109" s="182" t="s">
        <v>123</v>
      </c>
      <c r="D109" s="183" t="s">
        <v>62</v>
      </c>
      <c r="E109" s="183" t="s">
        <v>58</v>
      </c>
      <c r="F109" s="183" t="s">
        <v>59</v>
      </c>
      <c r="G109" s="183" t="s">
        <v>124</v>
      </c>
      <c r="H109" s="183" t="s">
        <v>125</v>
      </c>
      <c r="I109" s="183" t="s">
        <v>126</v>
      </c>
      <c r="J109" s="183" t="s">
        <v>115</v>
      </c>
      <c r="K109" s="184" t="s">
        <v>127</v>
      </c>
      <c r="L109" s="185"/>
      <c r="M109" s="95" t="s">
        <v>32</v>
      </c>
      <c r="N109" s="96" t="s">
        <v>47</v>
      </c>
      <c r="O109" s="96" t="s">
        <v>128</v>
      </c>
      <c r="P109" s="96" t="s">
        <v>129</v>
      </c>
      <c r="Q109" s="96" t="s">
        <v>130</v>
      </c>
      <c r="R109" s="96" t="s">
        <v>131</v>
      </c>
      <c r="S109" s="96" t="s">
        <v>132</v>
      </c>
      <c r="T109" s="97" t="s">
        <v>133</v>
      </c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</row>
    <row r="110" s="2" customFormat="1" ht="22.8" customHeight="1">
      <c r="A110" s="41"/>
      <c r="B110" s="42"/>
      <c r="C110" s="102" t="s">
        <v>134</v>
      </c>
      <c r="D110" s="43"/>
      <c r="E110" s="43"/>
      <c r="F110" s="43"/>
      <c r="G110" s="43"/>
      <c r="H110" s="43"/>
      <c r="I110" s="43"/>
      <c r="J110" s="186">
        <f>BK110</f>
        <v>0</v>
      </c>
      <c r="K110" s="43"/>
      <c r="L110" s="47"/>
      <c r="M110" s="98"/>
      <c r="N110" s="187"/>
      <c r="O110" s="99"/>
      <c r="P110" s="188">
        <f>P111+P1302+P2631</f>
        <v>0</v>
      </c>
      <c r="Q110" s="99"/>
      <c r="R110" s="188">
        <f>R111+R1302+R2631</f>
        <v>277.08351889301775</v>
      </c>
      <c r="S110" s="99"/>
      <c r="T110" s="189">
        <f>T111+T1302+T2631</f>
        <v>117.87972206999999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76</v>
      </c>
      <c r="AU110" s="19" t="s">
        <v>116</v>
      </c>
      <c r="BK110" s="190">
        <f>BK111+BK1302+BK2631</f>
        <v>0</v>
      </c>
    </row>
    <row r="111" s="12" customFormat="1" ht="25.92" customHeight="1">
      <c r="A111" s="12"/>
      <c r="B111" s="191"/>
      <c r="C111" s="192"/>
      <c r="D111" s="193" t="s">
        <v>76</v>
      </c>
      <c r="E111" s="194" t="s">
        <v>560</v>
      </c>
      <c r="F111" s="194" t="s">
        <v>561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P112+P258+P282+P350+P402+P403+P604+P1068+P1094+P1104+P1105+P1141+P1153+P1256+P1298</f>
        <v>0</v>
      </c>
      <c r="Q111" s="199"/>
      <c r="R111" s="200">
        <f>R112+R258+R282+R350+R402+R403+R604+R1068+R1094+R1104+R1105+R1141+R1153+R1256+R1298</f>
        <v>220.62358897758398</v>
      </c>
      <c r="S111" s="199"/>
      <c r="T111" s="201">
        <f>T112+T258+T282+T350+T402+T403+T604+T1068+T1094+T1104+T1105+T1141+T1153+T1256+T1298</f>
        <v>101.67343036999999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85</v>
      </c>
      <c r="AT111" s="203" t="s">
        <v>76</v>
      </c>
      <c r="AU111" s="203" t="s">
        <v>77</v>
      </c>
      <c r="AY111" s="202" t="s">
        <v>137</v>
      </c>
      <c r="BK111" s="204">
        <f>BK112+BK258+BK282+BK350+BK402+BK403+BK604+BK1068+BK1094+BK1104+BK1105+BK1141+BK1153+BK1256+BK1298</f>
        <v>0</v>
      </c>
    </row>
    <row r="112" s="12" customFormat="1" ht="22.8" customHeight="1">
      <c r="A112" s="12"/>
      <c r="B112" s="191"/>
      <c r="C112" s="192"/>
      <c r="D112" s="193" t="s">
        <v>76</v>
      </c>
      <c r="E112" s="205" t="s">
        <v>85</v>
      </c>
      <c r="F112" s="205" t="s">
        <v>562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SUM(P113:P257)</f>
        <v>0</v>
      </c>
      <c r="Q112" s="199"/>
      <c r="R112" s="200">
        <f>SUM(R113:R257)</f>
        <v>83.888455000000008</v>
      </c>
      <c r="S112" s="199"/>
      <c r="T112" s="201">
        <f>SUM(T113:T257)</f>
        <v>76.461500000000001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85</v>
      </c>
      <c r="AT112" s="203" t="s">
        <v>76</v>
      </c>
      <c r="AU112" s="203" t="s">
        <v>85</v>
      </c>
      <c r="AY112" s="202" t="s">
        <v>137</v>
      </c>
      <c r="BK112" s="204">
        <f>SUM(BK113:BK257)</f>
        <v>0</v>
      </c>
    </row>
    <row r="113" s="2" customFormat="1" ht="21.75" customHeight="1">
      <c r="A113" s="41"/>
      <c r="B113" s="42"/>
      <c r="C113" s="207" t="s">
        <v>85</v>
      </c>
      <c r="D113" s="207" t="s">
        <v>140</v>
      </c>
      <c r="E113" s="208" t="s">
        <v>563</v>
      </c>
      <c r="F113" s="209" t="s">
        <v>564</v>
      </c>
      <c r="G113" s="210" t="s">
        <v>565</v>
      </c>
      <c r="H113" s="211">
        <v>9.3499999999999996</v>
      </c>
      <c r="I113" s="212"/>
      <c r="J113" s="213">
        <f>ROUND(I113*H113,2)</f>
        <v>0</v>
      </c>
      <c r="K113" s="209" t="s">
        <v>144</v>
      </c>
      <c r="L113" s="47"/>
      <c r="M113" s="214" t="s">
        <v>32</v>
      </c>
      <c r="N113" s="215" t="s">
        <v>49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0.255</v>
      </c>
      <c r="T113" s="217">
        <f>S113*H113</f>
        <v>2.3842499999999998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164</v>
      </c>
      <c r="AT113" s="218" t="s">
        <v>140</v>
      </c>
      <c r="AU113" s="218" t="s">
        <v>87</v>
      </c>
      <c r="AY113" s="19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87</v>
      </c>
      <c r="BK113" s="219">
        <f>ROUND(I113*H113,2)</f>
        <v>0</v>
      </c>
      <c r="BL113" s="19" t="s">
        <v>164</v>
      </c>
      <c r="BM113" s="218" t="s">
        <v>566</v>
      </c>
    </row>
    <row r="114" s="2" customFormat="1">
      <c r="A114" s="41"/>
      <c r="B114" s="42"/>
      <c r="C114" s="43"/>
      <c r="D114" s="220" t="s">
        <v>147</v>
      </c>
      <c r="E114" s="43"/>
      <c r="F114" s="221" t="s">
        <v>567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147</v>
      </c>
      <c r="AU114" s="19" t="s">
        <v>87</v>
      </c>
    </row>
    <row r="115" s="2" customFormat="1">
      <c r="A115" s="41"/>
      <c r="B115" s="42"/>
      <c r="C115" s="43"/>
      <c r="D115" s="225" t="s">
        <v>149</v>
      </c>
      <c r="E115" s="43"/>
      <c r="F115" s="226" t="s">
        <v>568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149</v>
      </c>
      <c r="AU115" s="19" t="s">
        <v>87</v>
      </c>
    </row>
    <row r="116" s="13" customFormat="1">
      <c r="A116" s="13"/>
      <c r="B116" s="241"/>
      <c r="C116" s="242"/>
      <c r="D116" s="220" t="s">
        <v>569</v>
      </c>
      <c r="E116" s="243" t="s">
        <v>32</v>
      </c>
      <c r="F116" s="244" t="s">
        <v>570</v>
      </c>
      <c r="G116" s="242"/>
      <c r="H116" s="245">
        <v>9.3499999999999996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1" t="s">
        <v>569</v>
      </c>
      <c r="AU116" s="251" t="s">
        <v>87</v>
      </c>
      <c r="AV116" s="13" t="s">
        <v>87</v>
      </c>
      <c r="AW116" s="13" t="s">
        <v>39</v>
      </c>
      <c r="AX116" s="13" t="s">
        <v>77</v>
      </c>
      <c r="AY116" s="251" t="s">
        <v>137</v>
      </c>
    </row>
    <row r="117" s="14" customFormat="1">
      <c r="A117" s="14"/>
      <c r="B117" s="252"/>
      <c r="C117" s="253"/>
      <c r="D117" s="220" t="s">
        <v>569</v>
      </c>
      <c r="E117" s="254" t="s">
        <v>32</v>
      </c>
      <c r="F117" s="255" t="s">
        <v>571</v>
      </c>
      <c r="G117" s="253"/>
      <c r="H117" s="256">
        <v>9.3499999999999996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2" t="s">
        <v>569</v>
      </c>
      <c r="AU117" s="262" t="s">
        <v>87</v>
      </c>
      <c r="AV117" s="14" t="s">
        <v>164</v>
      </c>
      <c r="AW117" s="14" t="s">
        <v>39</v>
      </c>
      <c r="AX117" s="14" t="s">
        <v>85</v>
      </c>
      <c r="AY117" s="262" t="s">
        <v>137</v>
      </c>
    </row>
    <row r="118" s="2" customFormat="1" ht="16.5" customHeight="1">
      <c r="A118" s="41"/>
      <c r="B118" s="42"/>
      <c r="C118" s="207" t="s">
        <v>87</v>
      </c>
      <c r="D118" s="207" t="s">
        <v>140</v>
      </c>
      <c r="E118" s="208" t="s">
        <v>572</v>
      </c>
      <c r="F118" s="209" t="s">
        <v>573</v>
      </c>
      <c r="G118" s="210" t="s">
        <v>565</v>
      </c>
      <c r="H118" s="211">
        <v>119.105</v>
      </c>
      <c r="I118" s="212"/>
      <c r="J118" s="213">
        <f>ROUND(I118*H118,2)</f>
        <v>0</v>
      </c>
      <c r="K118" s="209" t="s">
        <v>144</v>
      </c>
      <c r="L118" s="47"/>
      <c r="M118" s="214" t="s">
        <v>32</v>
      </c>
      <c r="N118" s="215" t="s">
        <v>49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0.26000000000000001</v>
      </c>
      <c r="T118" s="217">
        <f>S118*H118</f>
        <v>30.967300000000002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164</v>
      </c>
      <c r="AT118" s="218" t="s">
        <v>140</v>
      </c>
      <c r="AU118" s="218" t="s">
        <v>87</v>
      </c>
      <c r="AY118" s="19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87</v>
      </c>
      <c r="BK118" s="219">
        <f>ROUND(I118*H118,2)</f>
        <v>0</v>
      </c>
      <c r="BL118" s="19" t="s">
        <v>164</v>
      </c>
      <c r="BM118" s="218" t="s">
        <v>574</v>
      </c>
    </row>
    <row r="119" s="2" customFormat="1">
      <c r="A119" s="41"/>
      <c r="B119" s="42"/>
      <c r="C119" s="43"/>
      <c r="D119" s="220" t="s">
        <v>147</v>
      </c>
      <c r="E119" s="43"/>
      <c r="F119" s="221" t="s">
        <v>575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147</v>
      </c>
      <c r="AU119" s="19" t="s">
        <v>87</v>
      </c>
    </row>
    <row r="120" s="2" customFormat="1">
      <c r="A120" s="41"/>
      <c r="B120" s="42"/>
      <c r="C120" s="43"/>
      <c r="D120" s="225" t="s">
        <v>149</v>
      </c>
      <c r="E120" s="43"/>
      <c r="F120" s="226" t="s">
        <v>576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149</v>
      </c>
      <c r="AU120" s="19" t="s">
        <v>87</v>
      </c>
    </row>
    <row r="121" s="13" customFormat="1">
      <c r="A121" s="13"/>
      <c r="B121" s="241"/>
      <c r="C121" s="242"/>
      <c r="D121" s="220" t="s">
        <v>569</v>
      </c>
      <c r="E121" s="243" t="s">
        <v>32</v>
      </c>
      <c r="F121" s="244" t="s">
        <v>577</v>
      </c>
      <c r="G121" s="242"/>
      <c r="H121" s="245">
        <v>16.859999999999999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569</v>
      </c>
      <c r="AU121" s="251" t="s">
        <v>87</v>
      </c>
      <c r="AV121" s="13" t="s">
        <v>87</v>
      </c>
      <c r="AW121" s="13" t="s">
        <v>39</v>
      </c>
      <c r="AX121" s="13" t="s">
        <v>77</v>
      </c>
      <c r="AY121" s="251" t="s">
        <v>137</v>
      </c>
    </row>
    <row r="122" s="13" customFormat="1">
      <c r="A122" s="13"/>
      <c r="B122" s="241"/>
      <c r="C122" s="242"/>
      <c r="D122" s="220" t="s">
        <v>569</v>
      </c>
      <c r="E122" s="243" t="s">
        <v>32</v>
      </c>
      <c r="F122" s="244" t="s">
        <v>578</v>
      </c>
      <c r="G122" s="242"/>
      <c r="H122" s="245">
        <v>8.1600000000000001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569</v>
      </c>
      <c r="AU122" s="251" t="s">
        <v>87</v>
      </c>
      <c r="AV122" s="13" t="s">
        <v>87</v>
      </c>
      <c r="AW122" s="13" t="s">
        <v>39</v>
      </c>
      <c r="AX122" s="13" t="s">
        <v>77</v>
      </c>
      <c r="AY122" s="251" t="s">
        <v>137</v>
      </c>
    </row>
    <row r="123" s="13" customFormat="1">
      <c r="A123" s="13"/>
      <c r="B123" s="241"/>
      <c r="C123" s="242"/>
      <c r="D123" s="220" t="s">
        <v>569</v>
      </c>
      <c r="E123" s="243" t="s">
        <v>32</v>
      </c>
      <c r="F123" s="244" t="s">
        <v>579</v>
      </c>
      <c r="G123" s="242"/>
      <c r="H123" s="245">
        <v>18.899999999999999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569</v>
      </c>
      <c r="AU123" s="251" t="s">
        <v>87</v>
      </c>
      <c r="AV123" s="13" t="s">
        <v>87</v>
      </c>
      <c r="AW123" s="13" t="s">
        <v>39</v>
      </c>
      <c r="AX123" s="13" t="s">
        <v>77</v>
      </c>
      <c r="AY123" s="251" t="s">
        <v>137</v>
      </c>
    </row>
    <row r="124" s="13" customFormat="1">
      <c r="A124" s="13"/>
      <c r="B124" s="241"/>
      <c r="C124" s="242"/>
      <c r="D124" s="220" t="s">
        <v>569</v>
      </c>
      <c r="E124" s="243" t="s">
        <v>32</v>
      </c>
      <c r="F124" s="244" t="s">
        <v>580</v>
      </c>
      <c r="G124" s="242"/>
      <c r="H124" s="245">
        <v>7.4249999999999998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569</v>
      </c>
      <c r="AU124" s="251" t="s">
        <v>87</v>
      </c>
      <c r="AV124" s="13" t="s">
        <v>87</v>
      </c>
      <c r="AW124" s="13" t="s">
        <v>39</v>
      </c>
      <c r="AX124" s="13" t="s">
        <v>77</v>
      </c>
      <c r="AY124" s="251" t="s">
        <v>137</v>
      </c>
    </row>
    <row r="125" s="13" customFormat="1">
      <c r="A125" s="13"/>
      <c r="B125" s="241"/>
      <c r="C125" s="242"/>
      <c r="D125" s="220" t="s">
        <v>569</v>
      </c>
      <c r="E125" s="243" t="s">
        <v>32</v>
      </c>
      <c r="F125" s="244" t="s">
        <v>581</v>
      </c>
      <c r="G125" s="242"/>
      <c r="H125" s="245">
        <v>22.199999999999999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569</v>
      </c>
      <c r="AU125" s="251" t="s">
        <v>87</v>
      </c>
      <c r="AV125" s="13" t="s">
        <v>87</v>
      </c>
      <c r="AW125" s="13" t="s">
        <v>39</v>
      </c>
      <c r="AX125" s="13" t="s">
        <v>77</v>
      </c>
      <c r="AY125" s="251" t="s">
        <v>137</v>
      </c>
    </row>
    <row r="126" s="13" customFormat="1">
      <c r="A126" s="13"/>
      <c r="B126" s="241"/>
      <c r="C126" s="242"/>
      <c r="D126" s="220" t="s">
        <v>569</v>
      </c>
      <c r="E126" s="243" t="s">
        <v>32</v>
      </c>
      <c r="F126" s="244" t="s">
        <v>582</v>
      </c>
      <c r="G126" s="242"/>
      <c r="H126" s="245">
        <v>29.760000000000002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569</v>
      </c>
      <c r="AU126" s="251" t="s">
        <v>87</v>
      </c>
      <c r="AV126" s="13" t="s">
        <v>87</v>
      </c>
      <c r="AW126" s="13" t="s">
        <v>39</v>
      </c>
      <c r="AX126" s="13" t="s">
        <v>77</v>
      </c>
      <c r="AY126" s="251" t="s">
        <v>137</v>
      </c>
    </row>
    <row r="127" s="13" customFormat="1">
      <c r="A127" s="13"/>
      <c r="B127" s="241"/>
      <c r="C127" s="242"/>
      <c r="D127" s="220" t="s">
        <v>569</v>
      </c>
      <c r="E127" s="243" t="s">
        <v>32</v>
      </c>
      <c r="F127" s="244" t="s">
        <v>583</v>
      </c>
      <c r="G127" s="242"/>
      <c r="H127" s="245">
        <v>15.800000000000001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569</v>
      </c>
      <c r="AU127" s="251" t="s">
        <v>87</v>
      </c>
      <c r="AV127" s="13" t="s">
        <v>87</v>
      </c>
      <c r="AW127" s="13" t="s">
        <v>39</v>
      </c>
      <c r="AX127" s="13" t="s">
        <v>77</v>
      </c>
      <c r="AY127" s="251" t="s">
        <v>137</v>
      </c>
    </row>
    <row r="128" s="14" customFormat="1">
      <c r="A128" s="14"/>
      <c r="B128" s="252"/>
      <c r="C128" s="253"/>
      <c r="D128" s="220" t="s">
        <v>569</v>
      </c>
      <c r="E128" s="254" t="s">
        <v>32</v>
      </c>
      <c r="F128" s="255" t="s">
        <v>571</v>
      </c>
      <c r="G128" s="253"/>
      <c r="H128" s="256">
        <v>119.105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569</v>
      </c>
      <c r="AU128" s="262" t="s">
        <v>87</v>
      </c>
      <c r="AV128" s="14" t="s">
        <v>164</v>
      </c>
      <c r="AW128" s="14" t="s">
        <v>39</v>
      </c>
      <c r="AX128" s="14" t="s">
        <v>85</v>
      </c>
      <c r="AY128" s="262" t="s">
        <v>137</v>
      </c>
    </row>
    <row r="129" s="2" customFormat="1" ht="16.5" customHeight="1">
      <c r="A129" s="41"/>
      <c r="B129" s="42"/>
      <c r="C129" s="207" t="s">
        <v>157</v>
      </c>
      <c r="D129" s="207" t="s">
        <v>140</v>
      </c>
      <c r="E129" s="208" t="s">
        <v>584</v>
      </c>
      <c r="F129" s="209" t="s">
        <v>585</v>
      </c>
      <c r="G129" s="210" t="s">
        <v>565</v>
      </c>
      <c r="H129" s="211">
        <v>16.199999999999999</v>
      </c>
      <c r="I129" s="212"/>
      <c r="J129" s="213">
        <f>ROUND(I129*H129,2)</f>
        <v>0</v>
      </c>
      <c r="K129" s="209" t="s">
        <v>144</v>
      </c>
      <c r="L129" s="47"/>
      <c r="M129" s="214" t="s">
        <v>32</v>
      </c>
      <c r="N129" s="215" t="s">
        <v>49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0.32500000000000001</v>
      </c>
      <c r="T129" s="217">
        <f>S129*H129</f>
        <v>5.2649999999999997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164</v>
      </c>
      <c r="AT129" s="218" t="s">
        <v>140</v>
      </c>
      <c r="AU129" s="218" t="s">
        <v>87</v>
      </c>
      <c r="AY129" s="19" t="s">
        <v>137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87</v>
      </c>
      <c r="BK129" s="219">
        <f>ROUND(I129*H129,2)</f>
        <v>0</v>
      </c>
      <c r="BL129" s="19" t="s">
        <v>164</v>
      </c>
      <c r="BM129" s="218" t="s">
        <v>586</v>
      </c>
    </row>
    <row r="130" s="2" customFormat="1">
      <c r="A130" s="41"/>
      <c r="B130" s="42"/>
      <c r="C130" s="43"/>
      <c r="D130" s="220" t="s">
        <v>147</v>
      </c>
      <c r="E130" s="43"/>
      <c r="F130" s="221" t="s">
        <v>587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147</v>
      </c>
      <c r="AU130" s="19" t="s">
        <v>87</v>
      </c>
    </row>
    <row r="131" s="2" customFormat="1">
      <c r="A131" s="41"/>
      <c r="B131" s="42"/>
      <c r="C131" s="43"/>
      <c r="D131" s="225" t="s">
        <v>149</v>
      </c>
      <c r="E131" s="43"/>
      <c r="F131" s="226" t="s">
        <v>588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149</v>
      </c>
      <c r="AU131" s="19" t="s">
        <v>87</v>
      </c>
    </row>
    <row r="132" s="13" customFormat="1">
      <c r="A132" s="13"/>
      <c r="B132" s="241"/>
      <c r="C132" s="242"/>
      <c r="D132" s="220" t="s">
        <v>569</v>
      </c>
      <c r="E132" s="243" t="s">
        <v>32</v>
      </c>
      <c r="F132" s="244" t="s">
        <v>589</v>
      </c>
      <c r="G132" s="242"/>
      <c r="H132" s="245">
        <v>16.199999999999999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569</v>
      </c>
      <c r="AU132" s="251" t="s">
        <v>87</v>
      </c>
      <c r="AV132" s="13" t="s">
        <v>87</v>
      </c>
      <c r="AW132" s="13" t="s">
        <v>39</v>
      </c>
      <c r="AX132" s="13" t="s">
        <v>77</v>
      </c>
      <c r="AY132" s="251" t="s">
        <v>137</v>
      </c>
    </row>
    <row r="133" s="14" customFormat="1">
      <c r="A133" s="14"/>
      <c r="B133" s="252"/>
      <c r="C133" s="253"/>
      <c r="D133" s="220" t="s">
        <v>569</v>
      </c>
      <c r="E133" s="254" t="s">
        <v>32</v>
      </c>
      <c r="F133" s="255" t="s">
        <v>571</v>
      </c>
      <c r="G133" s="253"/>
      <c r="H133" s="256">
        <v>16.199999999999999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569</v>
      </c>
      <c r="AU133" s="262" t="s">
        <v>87</v>
      </c>
      <c r="AV133" s="14" t="s">
        <v>164</v>
      </c>
      <c r="AW133" s="14" t="s">
        <v>39</v>
      </c>
      <c r="AX133" s="14" t="s">
        <v>85</v>
      </c>
      <c r="AY133" s="262" t="s">
        <v>137</v>
      </c>
    </row>
    <row r="134" s="2" customFormat="1" ht="16.5" customHeight="1">
      <c r="A134" s="41"/>
      <c r="B134" s="42"/>
      <c r="C134" s="207" t="s">
        <v>164</v>
      </c>
      <c r="D134" s="207" t="s">
        <v>140</v>
      </c>
      <c r="E134" s="208" t="s">
        <v>590</v>
      </c>
      <c r="F134" s="209" t="s">
        <v>591</v>
      </c>
      <c r="G134" s="210" t="s">
        <v>565</v>
      </c>
      <c r="H134" s="211">
        <v>125.755</v>
      </c>
      <c r="I134" s="212"/>
      <c r="J134" s="213">
        <f>ROUND(I134*H134,2)</f>
        <v>0</v>
      </c>
      <c r="K134" s="209" t="s">
        <v>144</v>
      </c>
      <c r="L134" s="47"/>
      <c r="M134" s="214" t="s">
        <v>32</v>
      </c>
      <c r="N134" s="215" t="s">
        <v>49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0.28999999999999998</v>
      </c>
      <c r="T134" s="217">
        <f>S134*H134</f>
        <v>36.46895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164</v>
      </c>
      <c r="AT134" s="218" t="s">
        <v>140</v>
      </c>
      <c r="AU134" s="218" t="s">
        <v>87</v>
      </c>
      <c r="AY134" s="19" t="s">
        <v>137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87</v>
      </c>
      <c r="BK134" s="219">
        <f>ROUND(I134*H134,2)</f>
        <v>0</v>
      </c>
      <c r="BL134" s="19" t="s">
        <v>164</v>
      </c>
      <c r="BM134" s="218" t="s">
        <v>592</v>
      </c>
    </row>
    <row r="135" s="2" customFormat="1">
      <c r="A135" s="41"/>
      <c r="B135" s="42"/>
      <c r="C135" s="43"/>
      <c r="D135" s="220" t="s">
        <v>147</v>
      </c>
      <c r="E135" s="43"/>
      <c r="F135" s="221" t="s">
        <v>593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147</v>
      </c>
      <c r="AU135" s="19" t="s">
        <v>87</v>
      </c>
    </row>
    <row r="136" s="2" customFormat="1">
      <c r="A136" s="41"/>
      <c r="B136" s="42"/>
      <c r="C136" s="43"/>
      <c r="D136" s="225" t="s">
        <v>149</v>
      </c>
      <c r="E136" s="43"/>
      <c r="F136" s="226" t="s">
        <v>594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149</v>
      </c>
      <c r="AU136" s="19" t="s">
        <v>87</v>
      </c>
    </row>
    <row r="137" s="15" customFormat="1">
      <c r="A137" s="15"/>
      <c r="B137" s="263"/>
      <c r="C137" s="264"/>
      <c r="D137" s="220" t="s">
        <v>569</v>
      </c>
      <c r="E137" s="265" t="s">
        <v>32</v>
      </c>
      <c r="F137" s="266" t="s">
        <v>595</v>
      </c>
      <c r="G137" s="264"/>
      <c r="H137" s="265" t="s">
        <v>32</v>
      </c>
      <c r="I137" s="267"/>
      <c r="J137" s="264"/>
      <c r="K137" s="264"/>
      <c r="L137" s="268"/>
      <c r="M137" s="269"/>
      <c r="N137" s="270"/>
      <c r="O137" s="270"/>
      <c r="P137" s="270"/>
      <c r="Q137" s="270"/>
      <c r="R137" s="270"/>
      <c r="S137" s="270"/>
      <c r="T137" s="27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2" t="s">
        <v>569</v>
      </c>
      <c r="AU137" s="272" t="s">
        <v>87</v>
      </c>
      <c r="AV137" s="15" t="s">
        <v>85</v>
      </c>
      <c r="AW137" s="15" t="s">
        <v>39</v>
      </c>
      <c r="AX137" s="15" t="s">
        <v>77</v>
      </c>
      <c r="AY137" s="272" t="s">
        <v>137</v>
      </c>
    </row>
    <row r="138" s="13" customFormat="1">
      <c r="A138" s="13"/>
      <c r="B138" s="241"/>
      <c r="C138" s="242"/>
      <c r="D138" s="220" t="s">
        <v>569</v>
      </c>
      <c r="E138" s="243" t="s">
        <v>32</v>
      </c>
      <c r="F138" s="244" t="s">
        <v>577</v>
      </c>
      <c r="G138" s="242"/>
      <c r="H138" s="245">
        <v>16.859999999999999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569</v>
      </c>
      <c r="AU138" s="251" t="s">
        <v>87</v>
      </c>
      <c r="AV138" s="13" t="s">
        <v>87</v>
      </c>
      <c r="AW138" s="13" t="s">
        <v>39</v>
      </c>
      <c r="AX138" s="13" t="s">
        <v>77</v>
      </c>
      <c r="AY138" s="251" t="s">
        <v>137</v>
      </c>
    </row>
    <row r="139" s="13" customFormat="1">
      <c r="A139" s="13"/>
      <c r="B139" s="241"/>
      <c r="C139" s="242"/>
      <c r="D139" s="220" t="s">
        <v>569</v>
      </c>
      <c r="E139" s="243" t="s">
        <v>32</v>
      </c>
      <c r="F139" s="244" t="s">
        <v>578</v>
      </c>
      <c r="G139" s="242"/>
      <c r="H139" s="245">
        <v>8.1600000000000001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569</v>
      </c>
      <c r="AU139" s="251" t="s">
        <v>87</v>
      </c>
      <c r="AV139" s="13" t="s">
        <v>87</v>
      </c>
      <c r="AW139" s="13" t="s">
        <v>39</v>
      </c>
      <c r="AX139" s="13" t="s">
        <v>77</v>
      </c>
      <c r="AY139" s="251" t="s">
        <v>137</v>
      </c>
    </row>
    <row r="140" s="13" customFormat="1">
      <c r="A140" s="13"/>
      <c r="B140" s="241"/>
      <c r="C140" s="242"/>
      <c r="D140" s="220" t="s">
        <v>569</v>
      </c>
      <c r="E140" s="243" t="s">
        <v>32</v>
      </c>
      <c r="F140" s="244" t="s">
        <v>580</v>
      </c>
      <c r="G140" s="242"/>
      <c r="H140" s="245">
        <v>7.4249999999999998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569</v>
      </c>
      <c r="AU140" s="251" t="s">
        <v>87</v>
      </c>
      <c r="AV140" s="13" t="s">
        <v>87</v>
      </c>
      <c r="AW140" s="13" t="s">
        <v>39</v>
      </c>
      <c r="AX140" s="13" t="s">
        <v>77</v>
      </c>
      <c r="AY140" s="251" t="s">
        <v>137</v>
      </c>
    </row>
    <row r="141" s="13" customFormat="1">
      <c r="A141" s="13"/>
      <c r="B141" s="241"/>
      <c r="C141" s="242"/>
      <c r="D141" s="220" t="s">
        <v>569</v>
      </c>
      <c r="E141" s="243" t="s">
        <v>32</v>
      </c>
      <c r="F141" s="244" t="s">
        <v>581</v>
      </c>
      <c r="G141" s="242"/>
      <c r="H141" s="245">
        <v>22.199999999999999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569</v>
      </c>
      <c r="AU141" s="251" t="s">
        <v>87</v>
      </c>
      <c r="AV141" s="13" t="s">
        <v>87</v>
      </c>
      <c r="AW141" s="13" t="s">
        <v>39</v>
      </c>
      <c r="AX141" s="13" t="s">
        <v>77</v>
      </c>
      <c r="AY141" s="251" t="s">
        <v>137</v>
      </c>
    </row>
    <row r="142" s="13" customFormat="1">
      <c r="A142" s="13"/>
      <c r="B142" s="241"/>
      <c r="C142" s="242"/>
      <c r="D142" s="220" t="s">
        <v>569</v>
      </c>
      <c r="E142" s="243" t="s">
        <v>32</v>
      </c>
      <c r="F142" s="244" t="s">
        <v>582</v>
      </c>
      <c r="G142" s="242"/>
      <c r="H142" s="245">
        <v>29.760000000000002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569</v>
      </c>
      <c r="AU142" s="251" t="s">
        <v>87</v>
      </c>
      <c r="AV142" s="13" t="s">
        <v>87</v>
      </c>
      <c r="AW142" s="13" t="s">
        <v>39</v>
      </c>
      <c r="AX142" s="13" t="s">
        <v>77</v>
      </c>
      <c r="AY142" s="251" t="s">
        <v>137</v>
      </c>
    </row>
    <row r="143" s="13" customFormat="1">
      <c r="A143" s="13"/>
      <c r="B143" s="241"/>
      <c r="C143" s="242"/>
      <c r="D143" s="220" t="s">
        <v>569</v>
      </c>
      <c r="E143" s="243" t="s">
        <v>32</v>
      </c>
      <c r="F143" s="244" t="s">
        <v>596</v>
      </c>
      <c r="G143" s="242"/>
      <c r="H143" s="245">
        <v>15.800000000000001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569</v>
      </c>
      <c r="AU143" s="251" t="s">
        <v>87</v>
      </c>
      <c r="AV143" s="13" t="s">
        <v>87</v>
      </c>
      <c r="AW143" s="13" t="s">
        <v>39</v>
      </c>
      <c r="AX143" s="13" t="s">
        <v>77</v>
      </c>
      <c r="AY143" s="251" t="s">
        <v>137</v>
      </c>
    </row>
    <row r="144" s="15" customFormat="1">
      <c r="A144" s="15"/>
      <c r="B144" s="263"/>
      <c r="C144" s="264"/>
      <c r="D144" s="220" t="s">
        <v>569</v>
      </c>
      <c r="E144" s="265" t="s">
        <v>32</v>
      </c>
      <c r="F144" s="266" t="s">
        <v>597</v>
      </c>
      <c r="G144" s="264"/>
      <c r="H144" s="265" t="s">
        <v>32</v>
      </c>
      <c r="I144" s="267"/>
      <c r="J144" s="264"/>
      <c r="K144" s="264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569</v>
      </c>
      <c r="AU144" s="272" t="s">
        <v>87</v>
      </c>
      <c r="AV144" s="15" t="s">
        <v>85</v>
      </c>
      <c r="AW144" s="15" t="s">
        <v>39</v>
      </c>
      <c r="AX144" s="15" t="s">
        <v>77</v>
      </c>
      <c r="AY144" s="272" t="s">
        <v>137</v>
      </c>
    </row>
    <row r="145" s="13" customFormat="1">
      <c r="A145" s="13"/>
      <c r="B145" s="241"/>
      <c r="C145" s="242"/>
      <c r="D145" s="220" t="s">
        <v>569</v>
      </c>
      <c r="E145" s="243" t="s">
        <v>32</v>
      </c>
      <c r="F145" s="244" t="s">
        <v>589</v>
      </c>
      <c r="G145" s="242"/>
      <c r="H145" s="245">
        <v>16.199999999999999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569</v>
      </c>
      <c r="AU145" s="251" t="s">
        <v>87</v>
      </c>
      <c r="AV145" s="13" t="s">
        <v>87</v>
      </c>
      <c r="AW145" s="13" t="s">
        <v>39</v>
      </c>
      <c r="AX145" s="13" t="s">
        <v>77</v>
      </c>
      <c r="AY145" s="251" t="s">
        <v>137</v>
      </c>
    </row>
    <row r="146" s="13" customFormat="1">
      <c r="A146" s="13"/>
      <c r="B146" s="241"/>
      <c r="C146" s="242"/>
      <c r="D146" s="220" t="s">
        <v>569</v>
      </c>
      <c r="E146" s="243" t="s">
        <v>32</v>
      </c>
      <c r="F146" s="244" t="s">
        <v>570</v>
      </c>
      <c r="G146" s="242"/>
      <c r="H146" s="245">
        <v>9.3499999999999996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569</v>
      </c>
      <c r="AU146" s="251" t="s">
        <v>87</v>
      </c>
      <c r="AV146" s="13" t="s">
        <v>87</v>
      </c>
      <c r="AW146" s="13" t="s">
        <v>39</v>
      </c>
      <c r="AX146" s="13" t="s">
        <v>77</v>
      </c>
      <c r="AY146" s="251" t="s">
        <v>137</v>
      </c>
    </row>
    <row r="147" s="14" customFormat="1">
      <c r="A147" s="14"/>
      <c r="B147" s="252"/>
      <c r="C147" s="253"/>
      <c r="D147" s="220" t="s">
        <v>569</v>
      </c>
      <c r="E147" s="254" t="s">
        <v>32</v>
      </c>
      <c r="F147" s="255" t="s">
        <v>571</v>
      </c>
      <c r="G147" s="253"/>
      <c r="H147" s="256">
        <v>125.755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569</v>
      </c>
      <c r="AU147" s="262" t="s">
        <v>87</v>
      </c>
      <c r="AV147" s="14" t="s">
        <v>164</v>
      </c>
      <c r="AW147" s="14" t="s">
        <v>39</v>
      </c>
      <c r="AX147" s="14" t="s">
        <v>85</v>
      </c>
      <c r="AY147" s="262" t="s">
        <v>137</v>
      </c>
    </row>
    <row r="148" s="2" customFormat="1" ht="16.5" customHeight="1">
      <c r="A148" s="41"/>
      <c r="B148" s="42"/>
      <c r="C148" s="207" t="s">
        <v>168</v>
      </c>
      <c r="D148" s="207" t="s">
        <v>140</v>
      </c>
      <c r="E148" s="208" t="s">
        <v>598</v>
      </c>
      <c r="F148" s="209" t="s">
        <v>599</v>
      </c>
      <c r="G148" s="210" t="s">
        <v>143</v>
      </c>
      <c r="H148" s="211">
        <v>34.399999999999999</v>
      </c>
      <c r="I148" s="212"/>
      <c r="J148" s="213">
        <f>ROUND(I148*H148,2)</f>
        <v>0</v>
      </c>
      <c r="K148" s="209" t="s">
        <v>144</v>
      </c>
      <c r="L148" s="47"/>
      <c r="M148" s="214" t="s">
        <v>32</v>
      </c>
      <c r="N148" s="215" t="s">
        <v>49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0.040000000000000001</v>
      </c>
      <c r="T148" s="217">
        <f>S148*H148</f>
        <v>1.3759999999999999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164</v>
      </c>
      <c r="AT148" s="218" t="s">
        <v>140</v>
      </c>
      <c r="AU148" s="218" t="s">
        <v>87</v>
      </c>
      <c r="AY148" s="19" t="s">
        <v>137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87</v>
      </c>
      <c r="BK148" s="219">
        <f>ROUND(I148*H148,2)</f>
        <v>0</v>
      </c>
      <c r="BL148" s="19" t="s">
        <v>164</v>
      </c>
      <c r="BM148" s="218" t="s">
        <v>600</v>
      </c>
    </row>
    <row r="149" s="2" customFormat="1">
      <c r="A149" s="41"/>
      <c r="B149" s="42"/>
      <c r="C149" s="43"/>
      <c r="D149" s="220" t="s">
        <v>147</v>
      </c>
      <c r="E149" s="43"/>
      <c r="F149" s="221" t="s">
        <v>601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147</v>
      </c>
      <c r="AU149" s="19" t="s">
        <v>87</v>
      </c>
    </row>
    <row r="150" s="2" customFormat="1">
      <c r="A150" s="41"/>
      <c r="B150" s="42"/>
      <c r="C150" s="43"/>
      <c r="D150" s="225" t="s">
        <v>149</v>
      </c>
      <c r="E150" s="43"/>
      <c r="F150" s="226" t="s">
        <v>602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149</v>
      </c>
      <c r="AU150" s="19" t="s">
        <v>87</v>
      </c>
    </row>
    <row r="151" s="13" customFormat="1">
      <c r="A151" s="13"/>
      <c r="B151" s="241"/>
      <c r="C151" s="242"/>
      <c r="D151" s="220" t="s">
        <v>569</v>
      </c>
      <c r="E151" s="243" t="s">
        <v>32</v>
      </c>
      <c r="F151" s="244" t="s">
        <v>603</v>
      </c>
      <c r="G151" s="242"/>
      <c r="H151" s="245">
        <v>29.399999999999999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569</v>
      </c>
      <c r="AU151" s="251" t="s">
        <v>87</v>
      </c>
      <c r="AV151" s="13" t="s">
        <v>87</v>
      </c>
      <c r="AW151" s="13" t="s">
        <v>39</v>
      </c>
      <c r="AX151" s="13" t="s">
        <v>77</v>
      </c>
      <c r="AY151" s="251" t="s">
        <v>137</v>
      </c>
    </row>
    <row r="152" s="13" customFormat="1">
      <c r="A152" s="13"/>
      <c r="B152" s="241"/>
      <c r="C152" s="242"/>
      <c r="D152" s="220" t="s">
        <v>569</v>
      </c>
      <c r="E152" s="243" t="s">
        <v>32</v>
      </c>
      <c r="F152" s="244" t="s">
        <v>604</v>
      </c>
      <c r="G152" s="242"/>
      <c r="H152" s="245">
        <v>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569</v>
      </c>
      <c r="AU152" s="251" t="s">
        <v>87</v>
      </c>
      <c r="AV152" s="13" t="s">
        <v>87</v>
      </c>
      <c r="AW152" s="13" t="s">
        <v>39</v>
      </c>
      <c r="AX152" s="13" t="s">
        <v>77</v>
      </c>
      <c r="AY152" s="251" t="s">
        <v>137</v>
      </c>
    </row>
    <row r="153" s="14" customFormat="1">
      <c r="A153" s="14"/>
      <c r="B153" s="252"/>
      <c r="C153" s="253"/>
      <c r="D153" s="220" t="s">
        <v>569</v>
      </c>
      <c r="E153" s="254" t="s">
        <v>32</v>
      </c>
      <c r="F153" s="255" t="s">
        <v>571</v>
      </c>
      <c r="G153" s="253"/>
      <c r="H153" s="256">
        <v>34.399999999999999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569</v>
      </c>
      <c r="AU153" s="262" t="s">
        <v>87</v>
      </c>
      <c r="AV153" s="14" t="s">
        <v>164</v>
      </c>
      <c r="AW153" s="14" t="s">
        <v>39</v>
      </c>
      <c r="AX153" s="14" t="s">
        <v>85</v>
      </c>
      <c r="AY153" s="262" t="s">
        <v>137</v>
      </c>
    </row>
    <row r="154" s="2" customFormat="1" ht="16.5" customHeight="1">
      <c r="A154" s="41"/>
      <c r="B154" s="42"/>
      <c r="C154" s="207" t="s">
        <v>174</v>
      </c>
      <c r="D154" s="207" t="s">
        <v>140</v>
      </c>
      <c r="E154" s="208" t="s">
        <v>605</v>
      </c>
      <c r="F154" s="209" t="s">
        <v>606</v>
      </c>
      <c r="G154" s="210" t="s">
        <v>565</v>
      </c>
      <c r="H154" s="211">
        <v>13.09</v>
      </c>
      <c r="I154" s="212"/>
      <c r="J154" s="213">
        <f>ROUND(I154*H154,2)</f>
        <v>0</v>
      </c>
      <c r="K154" s="209" t="s">
        <v>144</v>
      </c>
      <c r="L154" s="47"/>
      <c r="M154" s="214" t="s">
        <v>32</v>
      </c>
      <c r="N154" s="215" t="s">
        <v>49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164</v>
      </c>
      <c r="AT154" s="218" t="s">
        <v>140</v>
      </c>
      <c r="AU154" s="218" t="s">
        <v>87</v>
      </c>
      <c r="AY154" s="19" t="s">
        <v>137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87</v>
      </c>
      <c r="BK154" s="219">
        <f>ROUND(I154*H154,2)</f>
        <v>0</v>
      </c>
      <c r="BL154" s="19" t="s">
        <v>164</v>
      </c>
      <c r="BM154" s="218" t="s">
        <v>607</v>
      </c>
    </row>
    <row r="155" s="2" customFormat="1">
      <c r="A155" s="41"/>
      <c r="B155" s="42"/>
      <c r="C155" s="43"/>
      <c r="D155" s="220" t="s">
        <v>147</v>
      </c>
      <c r="E155" s="43"/>
      <c r="F155" s="221" t="s">
        <v>608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147</v>
      </c>
      <c r="AU155" s="19" t="s">
        <v>87</v>
      </c>
    </row>
    <row r="156" s="2" customFormat="1">
      <c r="A156" s="41"/>
      <c r="B156" s="42"/>
      <c r="C156" s="43"/>
      <c r="D156" s="225" t="s">
        <v>149</v>
      </c>
      <c r="E156" s="43"/>
      <c r="F156" s="226" t="s">
        <v>609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149</v>
      </c>
      <c r="AU156" s="19" t="s">
        <v>87</v>
      </c>
    </row>
    <row r="157" s="13" customFormat="1">
      <c r="A157" s="13"/>
      <c r="B157" s="241"/>
      <c r="C157" s="242"/>
      <c r="D157" s="220" t="s">
        <v>569</v>
      </c>
      <c r="E157" s="243" t="s">
        <v>32</v>
      </c>
      <c r="F157" s="244" t="s">
        <v>610</v>
      </c>
      <c r="G157" s="242"/>
      <c r="H157" s="245">
        <v>22.440000000000001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569</v>
      </c>
      <c r="AU157" s="251" t="s">
        <v>87</v>
      </c>
      <c r="AV157" s="13" t="s">
        <v>87</v>
      </c>
      <c r="AW157" s="13" t="s">
        <v>39</v>
      </c>
      <c r="AX157" s="13" t="s">
        <v>77</v>
      </c>
      <c r="AY157" s="251" t="s">
        <v>137</v>
      </c>
    </row>
    <row r="158" s="13" customFormat="1">
      <c r="A158" s="13"/>
      <c r="B158" s="241"/>
      <c r="C158" s="242"/>
      <c r="D158" s="220" t="s">
        <v>569</v>
      </c>
      <c r="E158" s="243" t="s">
        <v>32</v>
      </c>
      <c r="F158" s="244" t="s">
        <v>611</v>
      </c>
      <c r="G158" s="242"/>
      <c r="H158" s="245">
        <v>-9.3499999999999996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569</v>
      </c>
      <c r="AU158" s="251" t="s">
        <v>87</v>
      </c>
      <c r="AV158" s="13" t="s">
        <v>87</v>
      </c>
      <c r="AW158" s="13" t="s">
        <v>39</v>
      </c>
      <c r="AX158" s="13" t="s">
        <v>77</v>
      </c>
      <c r="AY158" s="251" t="s">
        <v>137</v>
      </c>
    </row>
    <row r="159" s="14" customFormat="1">
      <c r="A159" s="14"/>
      <c r="B159" s="252"/>
      <c r="C159" s="253"/>
      <c r="D159" s="220" t="s">
        <v>569</v>
      </c>
      <c r="E159" s="254" t="s">
        <v>32</v>
      </c>
      <c r="F159" s="255" t="s">
        <v>571</v>
      </c>
      <c r="G159" s="253"/>
      <c r="H159" s="256">
        <v>13.090000000000002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569</v>
      </c>
      <c r="AU159" s="262" t="s">
        <v>87</v>
      </c>
      <c r="AV159" s="14" t="s">
        <v>164</v>
      </c>
      <c r="AW159" s="14" t="s">
        <v>39</v>
      </c>
      <c r="AX159" s="14" t="s">
        <v>85</v>
      </c>
      <c r="AY159" s="262" t="s">
        <v>137</v>
      </c>
    </row>
    <row r="160" s="2" customFormat="1" ht="16.5" customHeight="1">
      <c r="A160" s="41"/>
      <c r="B160" s="42"/>
      <c r="C160" s="207" t="s">
        <v>178</v>
      </c>
      <c r="D160" s="207" t="s">
        <v>140</v>
      </c>
      <c r="E160" s="208" t="s">
        <v>612</v>
      </c>
      <c r="F160" s="209" t="s">
        <v>613</v>
      </c>
      <c r="G160" s="210" t="s">
        <v>143</v>
      </c>
      <c r="H160" s="211">
        <v>6.5999999999999996</v>
      </c>
      <c r="I160" s="212"/>
      <c r="J160" s="213">
        <f>ROUND(I160*H160,2)</f>
        <v>0</v>
      </c>
      <c r="K160" s="209" t="s">
        <v>144</v>
      </c>
      <c r="L160" s="47"/>
      <c r="M160" s="214" t="s">
        <v>32</v>
      </c>
      <c r="N160" s="215" t="s">
        <v>49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164</v>
      </c>
      <c r="AT160" s="218" t="s">
        <v>140</v>
      </c>
      <c r="AU160" s="218" t="s">
        <v>87</v>
      </c>
      <c r="AY160" s="19" t="s">
        <v>137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87</v>
      </c>
      <c r="BK160" s="219">
        <f>ROUND(I160*H160,2)</f>
        <v>0</v>
      </c>
      <c r="BL160" s="19" t="s">
        <v>164</v>
      </c>
      <c r="BM160" s="218" t="s">
        <v>614</v>
      </c>
    </row>
    <row r="161" s="2" customFormat="1">
      <c r="A161" s="41"/>
      <c r="B161" s="42"/>
      <c r="C161" s="43"/>
      <c r="D161" s="220" t="s">
        <v>147</v>
      </c>
      <c r="E161" s="43"/>
      <c r="F161" s="221" t="s">
        <v>615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147</v>
      </c>
      <c r="AU161" s="19" t="s">
        <v>87</v>
      </c>
    </row>
    <row r="162" s="2" customFormat="1">
      <c r="A162" s="41"/>
      <c r="B162" s="42"/>
      <c r="C162" s="43"/>
      <c r="D162" s="225" t="s">
        <v>149</v>
      </c>
      <c r="E162" s="43"/>
      <c r="F162" s="226" t="s">
        <v>616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149</v>
      </c>
      <c r="AU162" s="19" t="s">
        <v>87</v>
      </c>
    </row>
    <row r="163" s="15" customFormat="1">
      <c r="A163" s="15"/>
      <c r="B163" s="263"/>
      <c r="C163" s="264"/>
      <c r="D163" s="220" t="s">
        <v>569</v>
      </c>
      <c r="E163" s="265" t="s">
        <v>32</v>
      </c>
      <c r="F163" s="266" t="s">
        <v>617</v>
      </c>
      <c r="G163" s="264"/>
      <c r="H163" s="265" t="s">
        <v>32</v>
      </c>
      <c r="I163" s="267"/>
      <c r="J163" s="264"/>
      <c r="K163" s="264"/>
      <c r="L163" s="268"/>
      <c r="M163" s="269"/>
      <c r="N163" s="270"/>
      <c r="O163" s="270"/>
      <c r="P163" s="270"/>
      <c r="Q163" s="270"/>
      <c r="R163" s="270"/>
      <c r="S163" s="270"/>
      <c r="T163" s="27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2" t="s">
        <v>569</v>
      </c>
      <c r="AU163" s="272" t="s">
        <v>87</v>
      </c>
      <c r="AV163" s="15" t="s">
        <v>85</v>
      </c>
      <c r="AW163" s="15" t="s">
        <v>39</v>
      </c>
      <c r="AX163" s="15" t="s">
        <v>77</v>
      </c>
      <c r="AY163" s="272" t="s">
        <v>137</v>
      </c>
    </row>
    <row r="164" s="13" customFormat="1">
      <c r="A164" s="13"/>
      <c r="B164" s="241"/>
      <c r="C164" s="242"/>
      <c r="D164" s="220" t="s">
        <v>569</v>
      </c>
      <c r="E164" s="243" t="s">
        <v>32</v>
      </c>
      <c r="F164" s="244" t="s">
        <v>618</v>
      </c>
      <c r="G164" s="242"/>
      <c r="H164" s="245">
        <v>6.5999999999999996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569</v>
      </c>
      <c r="AU164" s="251" t="s">
        <v>87</v>
      </c>
      <c r="AV164" s="13" t="s">
        <v>87</v>
      </c>
      <c r="AW164" s="13" t="s">
        <v>39</v>
      </c>
      <c r="AX164" s="13" t="s">
        <v>77</v>
      </c>
      <c r="AY164" s="251" t="s">
        <v>137</v>
      </c>
    </row>
    <row r="165" s="14" customFormat="1">
      <c r="A165" s="14"/>
      <c r="B165" s="252"/>
      <c r="C165" s="253"/>
      <c r="D165" s="220" t="s">
        <v>569</v>
      </c>
      <c r="E165" s="254" t="s">
        <v>32</v>
      </c>
      <c r="F165" s="255" t="s">
        <v>571</v>
      </c>
      <c r="G165" s="253"/>
      <c r="H165" s="256">
        <v>6.5999999999999996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569</v>
      </c>
      <c r="AU165" s="262" t="s">
        <v>87</v>
      </c>
      <c r="AV165" s="14" t="s">
        <v>164</v>
      </c>
      <c r="AW165" s="14" t="s">
        <v>39</v>
      </c>
      <c r="AX165" s="14" t="s">
        <v>85</v>
      </c>
      <c r="AY165" s="262" t="s">
        <v>137</v>
      </c>
    </row>
    <row r="166" s="2" customFormat="1" ht="21.75" customHeight="1">
      <c r="A166" s="41"/>
      <c r="B166" s="42"/>
      <c r="C166" s="207" t="s">
        <v>182</v>
      </c>
      <c r="D166" s="207" t="s">
        <v>140</v>
      </c>
      <c r="E166" s="208" t="s">
        <v>619</v>
      </c>
      <c r="F166" s="209" t="s">
        <v>620</v>
      </c>
      <c r="G166" s="210" t="s">
        <v>258</v>
      </c>
      <c r="H166" s="211">
        <v>27.102</v>
      </c>
      <c r="I166" s="212"/>
      <c r="J166" s="213">
        <f>ROUND(I166*H166,2)</f>
        <v>0</v>
      </c>
      <c r="K166" s="209" t="s">
        <v>144</v>
      </c>
      <c r="L166" s="47"/>
      <c r="M166" s="214" t="s">
        <v>32</v>
      </c>
      <c r="N166" s="215" t="s">
        <v>49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164</v>
      </c>
      <c r="AT166" s="218" t="s">
        <v>140</v>
      </c>
      <c r="AU166" s="218" t="s">
        <v>87</v>
      </c>
      <c r="AY166" s="19" t="s">
        <v>137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87</v>
      </c>
      <c r="BK166" s="219">
        <f>ROUND(I166*H166,2)</f>
        <v>0</v>
      </c>
      <c r="BL166" s="19" t="s">
        <v>164</v>
      </c>
      <c r="BM166" s="218" t="s">
        <v>621</v>
      </c>
    </row>
    <row r="167" s="2" customFormat="1">
      <c r="A167" s="41"/>
      <c r="B167" s="42"/>
      <c r="C167" s="43"/>
      <c r="D167" s="220" t="s">
        <v>147</v>
      </c>
      <c r="E167" s="43"/>
      <c r="F167" s="221" t="s">
        <v>622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147</v>
      </c>
      <c r="AU167" s="19" t="s">
        <v>87</v>
      </c>
    </row>
    <row r="168" s="2" customFormat="1">
      <c r="A168" s="41"/>
      <c r="B168" s="42"/>
      <c r="C168" s="43"/>
      <c r="D168" s="225" t="s">
        <v>149</v>
      </c>
      <c r="E168" s="43"/>
      <c r="F168" s="226" t="s">
        <v>623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149</v>
      </c>
      <c r="AU168" s="19" t="s">
        <v>87</v>
      </c>
    </row>
    <row r="169" s="2" customFormat="1">
      <c r="A169" s="41"/>
      <c r="B169" s="42"/>
      <c r="C169" s="43"/>
      <c r="D169" s="220" t="s">
        <v>624</v>
      </c>
      <c r="E169" s="43"/>
      <c r="F169" s="273" t="s">
        <v>625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624</v>
      </c>
      <c r="AU169" s="19" t="s">
        <v>87</v>
      </c>
    </row>
    <row r="170" s="13" customFormat="1">
      <c r="A170" s="13"/>
      <c r="B170" s="241"/>
      <c r="C170" s="242"/>
      <c r="D170" s="220" t="s">
        <v>569</v>
      </c>
      <c r="E170" s="243" t="s">
        <v>32</v>
      </c>
      <c r="F170" s="244" t="s">
        <v>626</v>
      </c>
      <c r="G170" s="242"/>
      <c r="H170" s="245">
        <v>4.7809999999999997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569</v>
      </c>
      <c r="AU170" s="251" t="s">
        <v>87</v>
      </c>
      <c r="AV170" s="13" t="s">
        <v>87</v>
      </c>
      <c r="AW170" s="13" t="s">
        <v>39</v>
      </c>
      <c r="AX170" s="13" t="s">
        <v>77</v>
      </c>
      <c r="AY170" s="251" t="s">
        <v>137</v>
      </c>
    </row>
    <row r="171" s="13" customFormat="1">
      <c r="A171" s="13"/>
      <c r="B171" s="241"/>
      <c r="C171" s="242"/>
      <c r="D171" s="220" t="s">
        <v>569</v>
      </c>
      <c r="E171" s="243" t="s">
        <v>32</v>
      </c>
      <c r="F171" s="244" t="s">
        <v>627</v>
      </c>
      <c r="G171" s="242"/>
      <c r="H171" s="245">
        <v>-0.60499999999999998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569</v>
      </c>
      <c r="AU171" s="251" t="s">
        <v>87</v>
      </c>
      <c r="AV171" s="13" t="s">
        <v>87</v>
      </c>
      <c r="AW171" s="13" t="s">
        <v>39</v>
      </c>
      <c r="AX171" s="13" t="s">
        <v>77</v>
      </c>
      <c r="AY171" s="251" t="s">
        <v>137</v>
      </c>
    </row>
    <row r="172" s="13" customFormat="1">
      <c r="A172" s="13"/>
      <c r="B172" s="241"/>
      <c r="C172" s="242"/>
      <c r="D172" s="220" t="s">
        <v>569</v>
      </c>
      <c r="E172" s="243" t="s">
        <v>32</v>
      </c>
      <c r="F172" s="244" t="s">
        <v>628</v>
      </c>
      <c r="G172" s="242"/>
      <c r="H172" s="245">
        <v>5.5140000000000002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569</v>
      </c>
      <c r="AU172" s="251" t="s">
        <v>87</v>
      </c>
      <c r="AV172" s="13" t="s">
        <v>87</v>
      </c>
      <c r="AW172" s="13" t="s">
        <v>39</v>
      </c>
      <c r="AX172" s="13" t="s">
        <v>77</v>
      </c>
      <c r="AY172" s="251" t="s">
        <v>137</v>
      </c>
    </row>
    <row r="173" s="13" customFormat="1">
      <c r="A173" s="13"/>
      <c r="B173" s="241"/>
      <c r="C173" s="242"/>
      <c r="D173" s="220" t="s">
        <v>569</v>
      </c>
      <c r="E173" s="243" t="s">
        <v>32</v>
      </c>
      <c r="F173" s="244" t="s">
        <v>629</v>
      </c>
      <c r="G173" s="242"/>
      <c r="H173" s="245">
        <v>8.6699999999999999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569</v>
      </c>
      <c r="AU173" s="251" t="s">
        <v>87</v>
      </c>
      <c r="AV173" s="13" t="s">
        <v>87</v>
      </c>
      <c r="AW173" s="13" t="s">
        <v>39</v>
      </c>
      <c r="AX173" s="13" t="s">
        <v>77</v>
      </c>
      <c r="AY173" s="251" t="s">
        <v>137</v>
      </c>
    </row>
    <row r="174" s="13" customFormat="1">
      <c r="A174" s="13"/>
      <c r="B174" s="241"/>
      <c r="C174" s="242"/>
      <c r="D174" s="220" t="s">
        <v>569</v>
      </c>
      <c r="E174" s="243" t="s">
        <v>32</v>
      </c>
      <c r="F174" s="244" t="s">
        <v>630</v>
      </c>
      <c r="G174" s="242"/>
      <c r="H174" s="245">
        <v>5.2359999999999998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569</v>
      </c>
      <c r="AU174" s="251" t="s">
        <v>87</v>
      </c>
      <c r="AV174" s="13" t="s">
        <v>87</v>
      </c>
      <c r="AW174" s="13" t="s">
        <v>39</v>
      </c>
      <c r="AX174" s="13" t="s">
        <v>77</v>
      </c>
      <c r="AY174" s="251" t="s">
        <v>137</v>
      </c>
    </row>
    <row r="175" s="13" customFormat="1">
      <c r="A175" s="13"/>
      <c r="B175" s="241"/>
      <c r="C175" s="242"/>
      <c r="D175" s="220" t="s">
        <v>569</v>
      </c>
      <c r="E175" s="243" t="s">
        <v>32</v>
      </c>
      <c r="F175" s="244" t="s">
        <v>631</v>
      </c>
      <c r="G175" s="242"/>
      <c r="H175" s="245">
        <v>3.5059999999999998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569</v>
      </c>
      <c r="AU175" s="251" t="s">
        <v>87</v>
      </c>
      <c r="AV175" s="13" t="s">
        <v>87</v>
      </c>
      <c r="AW175" s="13" t="s">
        <v>39</v>
      </c>
      <c r="AX175" s="13" t="s">
        <v>77</v>
      </c>
      <c r="AY175" s="251" t="s">
        <v>137</v>
      </c>
    </row>
    <row r="176" s="14" customFormat="1">
      <c r="A176" s="14"/>
      <c r="B176" s="252"/>
      <c r="C176" s="253"/>
      <c r="D176" s="220" t="s">
        <v>569</v>
      </c>
      <c r="E176" s="254" t="s">
        <v>32</v>
      </c>
      <c r="F176" s="255" t="s">
        <v>571</v>
      </c>
      <c r="G176" s="253"/>
      <c r="H176" s="256">
        <v>27.102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569</v>
      </c>
      <c r="AU176" s="262" t="s">
        <v>87</v>
      </c>
      <c r="AV176" s="14" t="s">
        <v>164</v>
      </c>
      <c r="AW176" s="14" t="s">
        <v>39</v>
      </c>
      <c r="AX176" s="14" t="s">
        <v>85</v>
      </c>
      <c r="AY176" s="262" t="s">
        <v>137</v>
      </c>
    </row>
    <row r="177" s="2" customFormat="1" ht="21.75" customHeight="1">
      <c r="A177" s="41"/>
      <c r="B177" s="42"/>
      <c r="C177" s="207" t="s">
        <v>188</v>
      </c>
      <c r="D177" s="207" t="s">
        <v>140</v>
      </c>
      <c r="E177" s="208" t="s">
        <v>632</v>
      </c>
      <c r="F177" s="209" t="s">
        <v>633</v>
      </c>
      <c r="G177" s="210" t="s">
        <v>258</v>
      </c>
      <c r="H177" s="211">
        <v>27.102</v>
      </c>
      <c r="I177" s="212"/>
      <c r="J177" s="213">
        <f>ROUND(I177*H177,2)</f>
        <v>0</v>
      </c>
      <c r="K177" s="209" t="s">
        <v>144</v>
      </c>
      <c r="L177" s="47"/>
      <c r="M177" s="214" t="s">
        <v>32</v>
      </c>
      <c r="N177" s="215" t="s">
        <v>49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164</v>
      </c>
      <c r="AT177" s="218" t="s">
        <v>140</v>
      </c>
      <c r="AU177" s="218" t="s">
        <v>87</v>
      </c>
      <c r="AY177" s="19" t="s">
        <v>137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87</v>
      </c>
      <c r="BK177" s="219">
        <f>ROUND(I177*H177,2)</f>
        <v>0</v>
      </c>
      <c r="BL177" s="19" t="s">
        <v>164</v>
      </c>
      <c r="BM177" s="218" t="s">
        <v>634</v>
      </c>
    </row>
    <row r="178" s="2" customFormat="1">
      <c r="A178" s="41"/>
      <c r="B178" s="42"/>
      <c r="C178" s="43"/>
      <c r="D178" s="220" t="s">
        <v>147</v>
      </c>
      <c r="E178" s="43"/>
      <c r="F178" s="221" t="s">
        <v>635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147</v>
      </c>
      <c r="AU178" s="19" t="s">
        <v>87</v>
      </c>
    </row>
    <row r="179" s="2" customFormat="1">
      <c r="A179" s="41"/>
      <c r="B179" s="42"/>
      <c r="C179" s="43"/>
      <c r="D179" s="225" t="s">
        <v>149</v>
      </c>
      <c r="E179" s="43"/>
      <c r="F179" s="226" t="s">
        <v>636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149</v>
      </c>
      <c r="AU179" s="19" t="s">
        <v>87</v>
      </c>
    </row>
    <row r="180" s="2" customFormat="1">
      <c r="A180" s="41"/>
      <c r="B180" s="42"/>
      <c r="C180" s="43"/>
      <c r="D180" s="220" t="s">
        <v>624</v>
      </c>
      <c r="E180" s="43"/>
      <c r="F180" s="273" t="s">
        <v>625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624</v>
      </c>
      <c r="AU180" s="19" t="s">
        <v>87</v>
      </c>
    </row>
    <row r="181" s="13" customFormat="1">
      <c r="A181" s="13"/>
      <c r="B181" s="241"/>
      <c r="C181" s="242"/>
      <c r="D181" s="220" t="s">
        <v>569</v>
      </c>
      <c r="E181" s="243" t="s">
        <v>32</v>
      </c>
      <c r="F181" s="244" t="s">
        <v>626</v>
      </c>
      <c r="G181" s="242"/>
      <c r="H181" s="245">
        <v>4.7809999999999997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569</v>
      </c>
      <c r="AU181" s="251" t="s">
        <v>87</v>
      </c>
      <c r="AV181" s="13" t="s">
        <v>87</v>
      </c>
      <c r="AW181" s="13" t="s">
        <v>39</v>
      </c>
      <c r="AX181" s="13" t="s">
        <v>77</v>
      </c>
      <c r="AY181" s="251" t="s">
        <v>137</v>
      </c>
    </row>
    <row r="182" s="13" customFormat="1">
      <c r="A182" s="13"/>
      <c r="B182" s="241"/>
      <c r="C182" s="242"/>
      <c r="D182" s="220" t="s">
        <v>569</v>
      </c>
      <c r="E182" s="243" t="s">
        <v>32</v>
      </c>
      <c r="F182" s="244" t="s">
        <v>627</v>
      </c>
      <c r="G182" s="242"/>
      <c r="H182" s="245">
        <v>-0.60499999999999998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569</v>
      </c>
      <c r="AU182" s="251" t="s">
        <v>87</v>
      </c>
      <c r="AV182" s="13" t="s">
        <v>87</v>
      </c>
      <c r="AW182" s="13" t="s">
        <v>39</v>
      </c>
      <c r="AX182" s="13" t="s">
        <v>77</v>
      </c>
      <c r="AY182" s="251" t="s">
        <v>137</v>
      </c>
    </row>
    <row r="183" s="13" customFormat="1">
      <c r="A183" s="13"/>
      <c r="B183" s="241"/>
      <c r="C183" s="242"/>
      <c r="D183" s="220" t="s">
        <v>569</v>
      </c>
      <c r="E183" s="243" t="s">
        <v>32</v>
      </c>
      <c r="F183" s="244" t="s">
        <v>628</v>
      </c>
      <c r="G183" s="242"/>
      <c r="H183" s="245">
        <v>5.5140000000000002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569</v>
      </c>
      <c r="AU183" s="251" t="s">
        <v>87</v>
      </c>
      <c r="AV183" s="13" t="s">
        <v>87</v>
      </c>
      <c r="AW183" s="13" t="s">
        <v>39</v>
      </c>
      <c r="AX183" s="13" t="s">
        <v>77</v>
      </c>
      <c r="AY183" s="251" t="s">
        <v>137</v>
      </c>
    </row>
    <row r="184" s="13" customFormat="1">
      <c r="A184" s="13"/>
      <c r="B184" s="241"/>
      <c r="C184" s="242"/>
      <c r="D184" s="220" t="s">
        <v>569</v>
      </c>
      <c r="E184" s="243" t="s">
        <v>32</v>
      </c>
      <c r="F184" s="244" t="s">
        <v>629</v>
      </c>
      <c r="G184" s="242"/>
      <c r="H184" s="245">
        <v>8.6699999999999999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569</v>
      </c>
      <c r="AU184" s="251" t="s">
        <v>87</v>
      </c>
      <c r="AV184" s="13" t="s">
        <v>87</v>
      </c>
      <c r="AW184" s="13" t="s">
        <v>39</v>
      </c>
      <c r="AX184" s="13" t="s">
        <v>77</v>
      </c>
      <c r="AY184" s="251" t="s">
        <v>137</v>
      </c>
    </row>
    <row r="185" s="13" customFormat="1">
      <c r="A185" s="13"/>
      <c r="B185" s="241"/>
      <c r="C185" s="242"/>
      <c r="D185" s="220" t="s">
        <v>569</v>
      </c>
      <c r="E185" s="243" t="s">
        <v>32</v>
      </c>
      <c r="F185" s="244" t="s">
        <v>630</v>
      </c>
      <c r="G185" s="242"/>
      <c r="H185" s="245">
        <v>5.2359999999999998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569</v>
      </c>
      <c r="AU185" s="251" t="s">
        <v>87</v>
      </c>
      <c r="AV185" s="13" t="s">
        <v>87</v>
      </c>
      <c r="AW185" s="13" t="s">
        <v>39</v>
      </c>
      <c r="AX185" s="13" t="s">
        <v>77</v>
      </c>
      <c r="AY185" s="251" t="s">
        <v>137</v>
      </c>
    </row>
    <row r="186" s="13" customFormat="1">
      <c r="A186" s="13"/>
      <c r="B186" s="241"/>
      <c r="C186" s="242"/>
      <c r="D186" s="220" t="s">
        <v>569</v>
      </c>
      <c r="E186" s="243" t="s">
        <v>32</v>
      </c>
      <c r="F186" s="244" t="s">
        <v>631</v>
      </c>
      <c r="G186" s="242"/>
      <c r="H186" s="245">
        <v>3.5059999999999998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569</v>
      </c>
      <c r="AU186" s="251" t="s">
        <v>87</v>
      </c>
      <c r="AV186" s="13" t="s">
        <v>87</v>
      </c>
      <c r="AW186" s="13" t="s">
        <v>39</v>
      </c>
      <c r="AX186" s="13" t="s">
        <v>77</v>
      </c>
      <c r="AY186" s="251" t="s">
        <v>137</v>
      </c>
    </row>
    <row r="187" s="14" customFormat="1">
      <c r="A187" s="14"/>
      <c r="B187" s="252"/>
      <c r="C187" s="253"/>
      <c r="D187" s="220" t="s">
        <v>569</v>
      </c>
      <c r="E187" s="254" t="s">
        <v>32</v>
      </c>
      <c r="F187" s="255" t="s">
        <v>571</v>
      </c>
      <c r="G187" s="253"/>
      <c r="H187" s="256">
        <v>27.102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569</v>
      </c>
      <c r="AU187" s="262" t="s">
        <v>87</v>
      </c>
      <c r="AV187" s="14" t="s">
        <v>164</v>
      </c>
      <c r="AW187" s="14" t="s">
        <v>39</v>
      </c>
      <c r="AX187" s="14" t="s">
        <v>85</v>
      </c>
      <c r="AY187" s="262" t="s">
        <v>137</v>
      </c>
    </row>
    <row r="188" s="2" customFormat="1" ht="16.5" customHeight="1">
      <c r="A188" s="41"/>
      <c r="B188" s="42"/>
      <c r="C188" s="207" t="s">
        <v>94</v>
      </c>
      <c r="D188" s="207" t="s">
        <v>140</v>
      </c>
      <c r="E188" s="208" t="s">
        <v>637</v>
      </c>
      <c r="F188" s="209" t="s">
        <v>638</v>
      </c>
      <c r="G188" s="210" t="s">
        <v>258</v>
      </c>
      <c r="H188" s="211">
        <v>3.4199999999999999</v>
      </c>
      <c r="I188" s="212"/>
      <c r="J188" s="213">
        <f>ROUND(I188*H188,2)</f>
        <v>0</v>
      </c>
      <c r="K188" s="209" t="s">
        <v>144</v>
      </c>
      <c r="L188" s="47"/>
      <c r="M188" s="214" t="s">
        <v>32</v>
      </c>
      <c r="N188" s="215" t="s">
        <v>49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164</v>
      </c>
      <c r="AT188" s="218" t="s">
        <v>140</v>
      </c>
      <c r="AU188" s="218" t="s">
        <v>87</v>
      </c>
      <c r="AY188" s="19" t="s">
        <v>137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87</v>
      </c>
      <c r="BK188" s="219">
        <f>ROUND(I188*H188,2)</f>
        <v>0</v>
      </c>
      <c r="BL188" s="19" t="s">
        <v>164</v>
      </c>
      <c r="BM188" s="218" t="s">
        <v>639</v>
      </c>
    </row>
    <row r="189" s="2" customFormat="1">
      <c r="A189" s="41"/>
      <c r="B189" s="42"/>
      <c r="C189" s="43"/>
      <c r="D189" s="220" t="s">
        <v>147</v>
      </c>
      <c r="E189" s="43"/>
      <c r="F189" s="221" t="s">
        <v>640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147</v>
      </c>
      <c r="AU189" s="19" t="s">
        <v>87</v>
      </c>
    </row>
    <row r="190" s="2" customFormat="1">
      <c r="A190" s="41"/>
      <c r="B190" s="42"/>
      <c r="C190" s="43"/>
      <c r="D190" s="225" t="s">
        <v>149</v>
      </c>
      <c r="E190" s="43"/>
      <c r="F190" s="226" t="s">
        <v>641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149</v>
      </c>
      <c r="AU190" s="19" t="s">
        <v>87</v>
      </c>
    </row>
    <row r="191" s="15" customFormat="1">
      <c r="A191" s="15"/>
      <c r="B191" s="263"/>
      <c r="C191" s="264"/>
      <c r="D191" s="220" t="s">
        <v>569</v>
      </c>
      <c r="E191" s="265" t="s">
        <v>32</v>
      </c>
      <c r="F191" s="266" t="s">
        <v>642</v>
      </c>
      <c r="G191" s="264"/>
      <c r="H191" s="265" t="s">
        <v>32</v>
      </c>
      <c r="I191" s="267"/>
      <c r="J191" s="264"/>
      <c r="K191" s="264"/>
      <c r="L191" s="268"/>
      <c r="M191" s="269"/>
      <c r="N191" s="270"/>
      <c r="O191" s="270"/>
      <c r="P191" s="270"/>
      <c r="Q191" s="270"/>
      <c r="R191" s="270"/>
      <c r="S191" s="270"/>
      <c r="T191" s="27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2" t="s">
        <v>569</v>
      </c>
      <c r="AU191" s="272" t="s">
        <v>87</v>
      </c>
      <c r="AV191" s="15" t="s">
        <v>85</v>
      </c>
      <c r="AW191" s="15" t="s">
        <v>39</v>
      </c>
      <c r="AX191" s="15" t="s">
        <v>77</v>
      </c>
      <c r="AY191" s="272" t="s">
        <v>137</v>
      </c>
    </row>
    <row r="192" s="13" customFormat="1">
      <c r="A192" s="13"/>
      <c r="B192" s="241"/>
      <c r="C192" s="242"/>
      <c r="D192" s="220" t="s">
        <v>569</v>
      </c>
      <c r="E192" s="243" t="s">
        <v>32</v>
      </c>
      <c r="F192" s="244" t="s">
        <v>643</v>
      </c>
      <c r="G192" s="242"/>
      <c r="H192" s="245">
        <v>2.4199999999999999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569</v>
      </c>
      <c r="AU192" s="251" t="s">
        <v>87</v>
      </c>
      <c r="AV192" s="13" t="s">
        <v>87</v>
      </c>
      <c r="AW192" s="13" t="s">
        <v>39</v>
      </c>
      <c r="AX192" s="13" t="s">
        <v>77</v>
      </c>
      <c r="AY192" s="251" t="s">
        <v>137</v>
      </c>
    </row>
    <row r="193" s="13" customFormat="1">
      <c r="A193" s="13"/>
      <c r="B193" s="241"/>
      <c r="C193" s="242"/>
      <c r="D193" s="220" t="s">
        <v>569</v>
      </c>
      <c r="E193" s="243" t="s">
        <v>32</v>
      </c>
      <c r="F193" s="244" t="s">
        <v>644</v>
      </c>
      <c r="G193" s="242"/>
      <c r="H193" s="245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569</v>
      </c>
      <c r="AU193" s="251" t="s">
        <v>87</v>
      </c>
      <c r="AV193" s="13" t="s">
        <v>87</v>
      </c>
      <c r="AW193" s="13" t="s">
        <v>39</v>
      </c>
      <c r="AX193" s="13" t="s">
        <v>77</v>
      </c>
      <c r="AY193" s="251" t="s">
        <v>137</v>
      </c>
    </row>
    <row r="194" s="14" customFormat="1">
      <c r="A194" s="14"/>
      <c r="B194" s="252"/>
      <c r="C194" s="253"/>
      <c r="D194" s="220" t="s">
        <v>569</v>
      </c>
      <c r="E194" s="254" t="s">
        <v>32</v>
      </c>
      <c r="F194" s="255" t="s">
        <v>571</v>
      </c>
      <c r="G194" s="253"/>
      <c r="H194" s="256">
        <v>3.4199999999999999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569</v>
      </c>
      <c r="AU194" s="262" t="s">
        <v>87</v>
      </c>
      <c r="AV194" s="14" t="s">
        <v>164</v>
      </c>
      <c r="AW194" s="14" t="s">
        <v>39</v>
      </c>
      <c r="AX194" s="14" t="s">
        <v>85</v>
      </c>
      <c r="AY194" s="262" t="s">
        <v>137</v>
      </c>
    </row>
    <row r="195" s="2" customFormat="1" ht="21.75" customHeight="1">
      <c r="A195" s="41"/>
      <c r="B195" s="42"/>
      <c r="C195" s="207" t="s">
        <v>195</v>
      </c>
      <c r="D195" s="207" t="s">
        <v>140</v>
      </c>
      <c r="E195" s="208" t="s">
        <v>645</v>
      </c>
      <c r="F195" s="209" t="s">
        <v>646</v>
      </c>
      <c r="G195" s="210" t="s">
        <v>258</v>
      </c>
      <c r="H195" s="211">
        <v>30.988</v>
      </c>
      <c r="I195" s="212"/>
      <c r="J195" s="213">
        <f>ROUND(I195*H195,2)</f>
        <v>0</v>
      </c>
      <c r="K195" s="209" t="s">
        <v>144</v>
      </c>
      <c r="L195" s="47"/>
      <c r="M195" s="214" t="s">
        <v>32</v>
      </c>
      <c r="N195" s="215" t="s">
        <v>49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164</v>
      </c>
      <c r="AT195" s="218" t="s">
        <v>140</v>
      </c>
      <c r="AU195" s="218" t="s">
        <v>87</v>
      </c>
      <c r="AY195" s="19" t="s">
        <v>137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87</v>
      </c>
      <c r="BK195" s="219">
        <f>ROUND(I195*H195,2)</f>
        <v>0</v>
      </c>
      <c r="BL195" s="19" t="s">
        <v>164</v>
      </c>
      <c r="BM195" s="218" t="s">
        <v>647</v>
      </c>
    </row>
    <row r="196" s="2" customFormat="1">
      <c r="A196" s="41"/>
      <c r="B196" s="42"/>
      <c r="C196" s="43"/>
      <c r="D196" s="220" t="s">
        <v>147</v>
      </c>
      <c r="E196" s="43"/>
      <c r="F196" s="221" t="s">
        <v>648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147</v>
      </c>
      <c r="AU196" s="19" t="s">
        <v>87</v>
      </c>
    </row>
    <row r="197" s="2" customFormat="1">
      <c r="A197" s="41"/>
      <c r="B197" s="42"/>
      <c r="C197" s="43"/>
      <c r="D197" s="225" t="s">
        <v>149</v>
      </c>
      <c r="E197" s="43"/>
      <c r="F197" s="226" t="s">
        <v>649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149</v>
      </c>
      <c r="AU197" s="19" t="s">
        <v>87</v>
      </c>
    </row>
    <row r="198" s="13" customFormat="1">
      <c r="A198" s="13"/>
      <c r="B198" s="241"/>
      <c r="C198" s="242"/>
      <c r="D198" s="220" t="s">
        <v>569</v>
      </c>
      <c r="E198" s="243" t="s">
        <v>32</v>
      </c>
      <c r="F198" s="244" t="s">
        <v>650</v>
      </c>
      <c r="G198" s="242"/>
      <c r="H198" s="245">
        <v>30.521999999999998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569</v>
      </c>
      <c r="AU198" s="251" t="s">
        <v>87</v>
      </c>
      <c r="AV198" s="13" t="s">
        <v>87</v>
      </c>
      <c r="AW198" s="13" t="s">
        <v>39</v>
      </c>
      <c r="AX198" s="13" t="s">
        <v>77</v>
      </c>
      <c r="AY198" s="251" t="s">
        <v>137</v>
      </c>
    </row>
    <row r="199" s="15" customFormat="1">
      <c r="A199" s="15"/>
      <c r="B199" s="263"/>
      <c r="C199" s="264"/>
      <c r="D199" s="220" t="s">
        <v>569</v>
      </c>
      <c r="E199" s="265" t="s">
        <v>32</v>
      </c>
      <c r="F199" s="266" t="s">
        <v>617</v>
      </c>
      <c r="G199" s="264"/>
      <c r="H199" s="265" t="s">
        <v>32</v>
      </c>
      <c r="I199" s="267"/>
      <c r="J199" s="264"/>
      <c r="K199" s="264"/>
      <c r="L199" s="268"/>
      <c r="M199" s="269"/>
      <c r="N199" s="270"/>
      <c r="O199" s="270"/>
      <c r="P199" s="270"/>
      <c r="Q199" s="270"/>
      <c r="R199" s="270"/>
      <c r="S199" s="270"/>
      <c r="T199" s="27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2" t="s">
        <v>569</v>
      </c>
      <c r="AU199" s="272" t="s">
        <v>87</v>
      </c>
      <c r="AV199" s="15" t="s">
        <v>85</v>
      </c>
      <c r="AW199" s="15" t="s">
        <v>39</v>
      </c>
      <c r="AX199" s="15" t="s">
        <v>77</v>
      </c>
      <c r="AY199" s="272" t="s">
        <v>137</v>
      </c>
    </row>
    <row r="200" s="13" customFormat="1">
      <c r="A200" s="13"/>
      <c r="B200" s="241"/>
      <c r="C200" s="242"/>
      <c r="D200" s="220" t="s">
        <v>569</v>
      </c>
      <c r="E200" s="243" t="s">
        <v>32</v>
      </c>
      <c r="F200" s="244" t="s">
        <v>651</v>
      </c>
      <c r="G200" s="242"/>
      <c r="H200" s="245">
        <v>0.46600000000000003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569</v>
      </c>
      <c r="AU200" s="251" t="s">
        <v>87</v>
      </c>
      <c r="AV200" s="13" t="s">
        <v>87</v>
      </c>
      <c r="AW200" s="13" t="s">
        <v>39</v>
      </c>
      <c r="AX200" s="13" t="s">
        <v>77</v>
      </c>
      <c r="AY200" s="251" t="s">
        <v>137</v>
      </c>
    </row>
    <row r="201" s="14" customFormat="1">
      <c r="A201" s="14"/>
      <c r="B201" s="252"/>
      <c r="C201" s="253"/>
      <c r="D201" s="220" t="s">
        <v>569</v>
      </c>
      <c r="E201" s="254" t="s">
        <v>32</v>
      </c>
      <c r="F201" s="255" t="s">
        <v>571</v>
      </c>
      <c r="G201" s="253"/>
      <c r="H201" s="256">
        <v>30.988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569</v>
      </c>
      <c r="AU201" s="262" t="s">
        <v>87</v>
      </c>
      <c r="AV201" s="14" t="s">
        <v>164</v>
      </c>
      <c r="AW201" s="14" t="s">
        <v>39</v>
      </c>
      <c r="AX201" s="14" t="s">
        <v>85</v>
      </c>
      <c r="AY201" s="262" t="s">
        <v>137</v>
      </c>
    </row>
    <row r="202" s="2" customFormat="1" ht="21.75" customHeight="1">
      <c r="A202" s="41"/>
      <c r="B202" s="42"/>
      <c r="C202" s="207" t="s">
        <v>8</v>
      </c>
      <c r="D202" s="207" t="s">
        <v>140</v>
      </c>
      <c r="E202" s="208" t="s">
        <v>652</v>
      </c>
      <c r="F202" s="209" t="s">
        <v>653</v>
      </c>
      <c r="G202" s="210" t="s">
        <v>258</v>
      </c>
      <c r="H202" s="211">
        <v>27.102</v>
      </c>
      <c r="I202" s="212"/>
      <c r="J202" s="213">
        <f>ROUND(I202*H202,2)</f>
        <v>0</v>
      </c>
      <c r="K202" s="209" t="s">
        <v>144</v>
      </c>
      <c r="L202" s="47"/>
      <c r="M202" s="214" t="s">
        <v>32</v>
      </c>
      <c r="N202" s="215" t="s">
        <v>49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164</v>
      </c>
      <c r="AT202" s="218" t="s">
        <v>140</v>
      </c>
      <c r="AU202" s="218" t="s">
        <v>87</v>
      </c>
      <c r="AY202" s="19" t="s">
        <v>137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87</v>
      </c>
      <c r="BK202" s="219">
        <f>ROUND(I202*H202,2)</f>
        <v>0</v>
      </c>
      <c r="BL202" s="19" t="s">
        <v>164</v>
      </c>
      <c r="BM202" s="218" t="s">
        <v>654</v>
      </c>
    </row>
    <row r="203" s="2" customFormat="1">
      <c r="A203" s="41"/>
      <c r="B203" s="42"/>
      <c r="C203" s="43"/>
      <c r="D203" s="220" t="s">
        <v>147</v>
      </c>
      <c r="E203" s="43"/>
      <c r="F203" s="221" t="s">
        <v>655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147</v>
      </c>
      <c r="AU203" s="19" t="s">
        <v>87</v>
      </c>
    </row>
    <row r="204" s="2" customFormat="1">
      <c r="A204" s="41"/>
      <c r="B204" s="42"/>
      <c r="C204" s="43"/>
      <c r="D204" s="225" t="s">
        <v>149</v>
      </c>
      <c r="E204" s="43"/>
      <c r="F204" s="226" t="s">
        <v>656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149</v>
      </c>
      <c r="AU204" s="19" t="s">
        <v>87</v>
      </c>
    </row>
    <row r="205" s="2" customFormat="1" ht="16.5" customHeight="1">
      <c r="A205" s="41"/>
      <c r="B205" s="42"/>
      <c r="C205" s="207" t="s">
        <v>204</v>
      </c>
      <c r="D205" s="207" t="s">
        <v>140</v>
      </c>
      <c r="E205" s="208" t="s">
        <v>657</v>
      </c>
      <c r="F205" s="209" t="s">
        <v>658</v>
      </c>
      <c r="G205" s="210" t="s">
        <v>258</v>
      </c>
      <c r="H205" s="211">
        <v>58.090000000000003</v>
      </c>
      <c r="I205" s="212"/>
      <c r="J205" s="213">
        <f>ROUND(I205*H205,2)</f>
        <v>0</v>
      </c>
      <c r="K205" s="209" t="s">
        <v>144</v>
      </c>
      <c r="L205" s="47"/>
      <c r="M205" s="214" t="s">
        <v>32</v>
      </c>
      <c r="N205" s="215" t="s">
        <v>49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164</v>
      </c>
      <c r="AT205" s="218" t="s">
        <v>140</v>
      </c>
      <c r="AU205" s="218" t="s">
        <v>87</v>
      </c>
      <c r="AY205" s="19" t="s">
        <v>137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87</v>
      </c>
      <c r="BK205" s="219">
        <f>ROUND(I205*H205,2)</f>
        <v>0</v>
      </c>
      <c r="BL205" s="19" t="s">
        <v>164</v>
      </c>
      <c r="BM205" s="218" t="s">
        <v>659</v>
      </c>
    </row>
    <row r="206" s="2" customFormat="1">
      <c r="A206" s="41"/>
      <c r="B206" s="42"/>
      <c r="C206" s="43"/>
      <c r="D206" s="220" t="s">
        <v>147</v>
      </c>
      <c r="E206" s="43"/>
      <c r="F206" s="221" t="s">
        <v>660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147</v>
      </c>
      <c r="AU206" s="19" t="s">
        <v>87</v>
      </c>
    </row>
    <row r="207" s="2" customFormat="1">
      <c r="A207" s="41"/>
      <c r="B207" s="42"/>
      <c r="C207" s="43"/>
      <c r="D207" s="225" t="s">
        <v>149</v>
      </c>
      <c r="E207" s="43"/>
      <c r="F207" s="226" t="s">
        <v>661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149</v>
      </c>
      <c r="AU207" s="19" t="s">
        <v>87</v>
      </c>
    </row>
    <row r="208" s="13" customFormat="1">
      <c r="A208" s="13"/>
      <c r="B208" s="241"/>
      <c r="C208" s="242"/>
      <c r="D208" s="220" t="s">
        <v>569</v>
      </c>
      <c r="E208" s="243" t="s">
        <v>32</v>
      </c>
      <c r="F208" s="244" t="s">
        <v>662</v>
      </c>
      <c r="G208" s="242"/>
      <c r="H208" s="245">
        <v>58.090000000000003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569</v>
      </c>
      <c r="AU208" s="251" t="s">
        <v>87</v>
      </c>
      <c r="AV208" s="13" t="s">
        <v>87</v>
      </c>
      <c r="AW208" s="13" t="s">
        <v>39</v>
      </c>
      <c r="AX208" s="13" t="s">
        <v>77</v>
      </c>
      <c r="AY208" s="251" t="s">
        <v>137</v>
      </c>
    </row>
    <row r="209" s="14" customFormat="1">
      <c r="A209" s="14"/>
      <c r="B209" s="252"/>
      <c r="C209" s="253"/>
      <c r="D209" s="220" t="s">
        <v>569</v>
      </c>
      <c r="E209" s="254" t="s">
        <v>32</v>
      </c>
      <c r="F209" s="255" t="s">
        <v>571</v>
      </c>
      <c r="G209" s="253"/>
      <c r="H209" s="256">
        <v>58.090000000000003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569</v>
      </c>
      <c r="AU209" s="262" t="s">
        <v>87</v>
      </c>
      <c r="AV209" s="14" t="s">
        <v>164</v>
      </c>
      <c r="AW209" s="14" t="s">
        <v>39</v>
      </c>
      <c r="AX209" s="14" t="s">
        <v>85</v>
      </c>
      <c r="AY209" s="262" t="s">
        <v>137</v>
      </c>
    </row>
    <row r="210" s="2" customFormat="1" ht="16.5" customHeight="1">
      <c r="A210" s="41"/>
      <c r="B210" s="42"/>
      <c r="C210" s="207" t="s">
        <v>208</v>
      </c>
      <c r="D210" s="207" t="s">
        <v>140</v>
      </c>
      <c r="E210" s="208" t="s">
        <v>663</v>
      </c>
      <c r="F210" s="209" t="s">
        <v>664</v>
      </c>
      <c r="G210" s="210" t="s">
        <v>665</v>
      </c>
      <c r="H210" s="211">
        <v>104.562</v>
      </c>
      <c r="I210" s="212"/>
      <c r="J210" s="213">
        <f>ROUND(I210*H210,2)</f>
        <v>0</v>
      </c>
      <c r="K210" s="209" t="s">
        <v>144</v>
      </c>
      <c r="L210" s="47"/>
      <c r="M210" s="214" t="s">
        <v>32</v>
      </c>
      <c r="N210" s="215" t="s">
        <v>49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164</v>
      </c>
      <c r="AT210" s="218" t="s">
        <v>140</v>
      </c>
      <c r="AU210" s="218" t="s">
        <v>87</v>
      </c>
      <c r="AY210" s="19" t="s">
        <v>137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87</v>
      </c>
      <c r="BK210" s="219">
        <f>ROUND(I210*H210,2)</f>
        <v>0</v>
      </c>
      <c r="BL210" s="19" t="s">
        <v>164</v>
      </c>
      <c r="BM210" s="218" t="s">
        <v>666</v>
      </c>
    </row>
    <row r="211" s="2" customFormat="1">
      <c r="A211" s="41"/>
      <c r="B211" s="42"/>
      <c r="C211" s="43"/>
      <c r="D211" s="220" t="s">
        <v>147</v>
      </c>
      <c r="E211" s="43"/>
      <c r="F211" s="221" t="s">
        <v>667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147</v>
      </c>
      <c r="AU211" s="19" t="s">
        <v>87</v>
      </c>
    </row>
    <row r="212" s="2" customFormat="1">
      <c r="A212" s="41"/>
      <c r="B212" s="42"/>
      <c r="C212" s="43"/>
      <c r="D212" s="225" t="s">
        <v>149</v>
      </c>
      <c r="E212" s="43"/>
      <c r="F212" s="226" t="s">
        <v>668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149</v>
      </c>
      <c r="AU212" s="19" t="s">
        <v>87</v>
      </c>
    </row>
    <row r="213" s="13" customFormat="1">
      <c r="A213" s="13"/>
      <c r="B213" s="241"/>
      <c r="C213" s="242"/>
      <c r="D213" s="220" t="s">
        <v>569</v>
      </c>
      <c r="E213" s="243" t="s">
        <v>32</v>
      </c>
      <c r="F213" s="244" t="s">
        <v>669</v>
      </c>
      <c r="G213" s="242"/>
      <c r="H213" s="245">
        <v>104.562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569</v>
      </c>
      <c r="AU213" s="251" t="s">
        <v>87</v>
      </c>
      <c r="AV213" s="13" t="s">
        <v>87</v>
      </c>
      <c r="AW213" s="13" t="s">
        <v>39</v>
      </c>
      <c r="AX213" s="13" t="s">
        <v>77</v>
      </c>
      <c r="AY213" s="251" t="s">
        <v>137</v>
      </c>
    </row>
    <row r="214" s="14" customFormat="1">
      <c r="A214" s="14"/>
      <c r="B214" s="252"/>
      <c r="C214" s="253"/>
      <c r="D214" s="220" t="s">
        <v>569</v>
      </c>
      <c r="E214" s="254" t="s">
        <v>32</v>
      </c>
      <c r="F214" s="255" t="s">
        <v>571</v>
      </c>
      <c r="G214" s="253"/>
      <c r="H214" s="256">
        <v>104.562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569</v>
      </c>
      <c r="AU214" s="262" t="s">
        <v>87</v>
      </c>
      <c r="AV214" s="14" t="s">
        <v>164</v>
      </c>
      <c r="AW214" s="14" t="s">
        <v>39</v>
      </c>
      <c r="AX214" s="14" t="s">
        <v>85</v>
      </c>
      <c r="AY214" s="262" t="s">
        <v>137</v>
      </c>
    </row>
    <row r="215" s="2" customFormat="1" ht="16.5" customHeight="1">
      <c r="A215" s="41"/>
      <c r="B215" s="42"/>
      <c r="C215" s="207" t="s">
        <v>214</v>
      </c>
      <c r="D215" s="207" t="s">
        <v>140</v>
      </c>
      <c r="E215" s="208" t="s">
        <v>670</v>
      </c>
      <c r="F215" s="209" t="s">
        <v>671</v>
      </c>
      <c r="G215" s="210" t="s">
        <v>258</v>
      </c>
      <c r="H215" s="211">
        <v>40.640000000000001</v>
      </c>
      <c r="I215" s="212"/>
      <c r="J215" s="213">
        <f>ROUND(I215*H215,2)</f>
        <v>0</v>
      </c>
      <c r="K215" s="209" t="s">
        <v>144</v>
      </c>
      <c r="L215" s="47"/>
      <c r="M215" s="214" t="s">
        <v>32</v>
      </c>
      <c r="N215" s="215" t="s">
        <v>49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164</v>
      </c>
      <c r="AT215" s="218" t="s">
        <v>140</v>
      </c>
      <c r="AU215" s="218" t="s">
        <v>87</v>
      </c>
      <c r="AY215" s="19" t="s">
        <v>137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87</v>
      </c>
      <c r="BK215" s="219">
        <f>ROUND(I215*H215,2)</f>
        <v>0</v>
      </c>
      <c r="BL215" s="19" t="s">
        <v>164</v>
      </c>
      <c r="BM215" s="218" t="s">
        <v>672</v>
      </c>
    </row>
    <row r="216" s="2" customFormat="1">
      <c r="A216" s="41"/>
      <c r="B216" s="42"/>
      <c r="C216" s="43"/>
      <c r="D216" s="220" t="s">
        <v>147</v>
      </c>
      <c r="E216" s="43"/>
      <c r="F216" s="221" t="s">
        <v>673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147</v>
      </c>
      <c r="AU216" s="19" t="s">
        <v>87</v>
      </c>
    </row>
    <row r="217" s="2" customFormat="1">
      <c r="A217" s="41"/>
      <c r="B217" s="42"/>
      <c r="C217" s="43"/>
      <c r="D217" s="225" t="s">
        <v>149</v>
      </c>
      <c r="E217" s="43"/>
      <c r="F217" s="226" t="s">
        <v>674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149</v>
      </c>
      <c r="AU217" s="19" t="s">
        <v>87</v>
      </c>
    </row>
    <row r="218" s="13" customFormat="1">
      <c r="A218" s="13"/>
      <c r="B218" s="241"/>
      <c r="C218" s="242"/>
      <c r="D218" s="220" t="s">
        <v>569</v>
      </c>
      <c r="E218" s="243" t="s">
        <v>32</v>
      </c>
      <c r="F218" s="244" t="s">
        <v>675</v>
      </c>
      <c r="G218" s="242"/>
      <c r="H218" s="245">
        <v>7.3129999999999997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569</v>
      </c>
      <c r="AU218" s="251" t="s">
        <v>87</v>
      </c>
      <c r="AV218" s="13" t="s">
        <v>87</v>
      </c>
      <c r="AW218" s="13" t="s">
        <v>39</v>
      </c>
      <c r="AX218" s="13" t="s">
        <v>77</v>
      </c>
      <c r="AY218" s="251" t="s">
        <v>137</v>
      </c>
    </row>
    <row r="219" s="13" customFormat="1">
      <c r="A219" s="13"/>
      <c r="B219" s="241"/>
      <c r="C219" s="242"/>
      <c r="D219" s="220" t="s">
        <v>569</v>
      </c>
      <c r="E219" s="243" t="s">
        <v>32</v>
      </c>
      <c r="F219" s="244" t="s">
        <v>627</v>
      </c>
      <c r="G219" s="242"/>
      <c r="H219" s="245">
        <v>-0.60499999999999998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569</v>
      </c>
      <c r="AU219" s="251" t="s">
        <v>87</v>
      </c>
      <c r="AV219" s="13" t="s">
        <v>87</v>
      </c>
      <c r="AW219" s="13" t="s">
        <v>39</v>
      </c>
      <c r="AX219" s="13" t="s">
        <v>77</v>
      </c>
      <c r="AY219" s="251" t="s">
        <v>137</v>
      </c>
    </row>
    <row r="220" s="13" customFormat="1">
      <c r="A220" s="13"/>
      <c r="B220" s="241"/>
      <c r="C220" s="242"/>
      <c r="D220" s="220" t="s">
        <v>569</v>
      </c>
      <c r="E220" s="243" t="s">
        <v>32</v>
      </c>
      <c r="F220" s="244" t="s">
        <v>676</v>
      </c>
      <c r="G220" s="242"/>
      <c r="H220" s="245">
        <v>8.4339999999999993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569</v>
      </c>
      <c r="AU220" s="251" t="s">
        <v>87</v>
      </c>
      <c r="AV220" s="13" t="s">
        <v>87</v>
      </c>
      <c r="AW220" s="13" t="s">
        <v>39</v>
      </c>
      <c r="AX220" s="13" t="s">
        <v>77</v>
      </c>
      <c r="AY220" s="251" t="s">
        <v>137</v>
      </c>
    </row>
    <row r="221" s="13" customFormat="1">
      <c r="A221" s="13"/>
      <c r="B221" s="241"/>
      <c r="C221" s="242"/>
      <c r="D221" s="220" t="s">
        <v>569</v>
      </c>
      <c r="E221" s="243" t="s">
        <v>32</v>
      </c>
      <c r="F221" s="244" t="s">
        <v>677</v>
      </c>
      <c r="G221" s="242"/>
      <c r="H221" s="245">
        <v>13.26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569</v>
      </c>
      <c r="AU221" s="251" t="s">
        <v>87</v>
      </c>
      <c r="AV221" s="13" t="s">
        <v>87</v>
      </c>
      <c r="AW221" s="13" t="s">
        <v>39</v>
      </c>
      <c r="AX221" s="13" t="s">
        <v>77</v>
      </c>
      <c r="AY221" s="251" t="s">
        <v>137</v>
      </c>
    </row>
    <row r="222" s="13" customFormat="1">
      <c r="A222" s="13"/>
      <c r="B222" s="241"/>
      <c r="C222" s="242"/>
      <c r="D222" s="220" t="s">
        <v>569</v>
      </c>
      <c r="E222" s="243" t="s">
        <v>32</v>
      </c>
      <c r="F222" s="244" t="s">
        <v>678</v>
      </c>
      <c r="G222" s="242"/>
      <c r="H222" s="245">
        <v>7.4800000000000004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569</v>
      </c>
      <c r="AU222" s="251" t="s">
        <v>87</v>
      </c>
      <c r="AV222" s="13" t="s">
        <v>87</v>
      </c>
      <c r="AW222" s="13" t="s">
        <v>39</v>
      </c>
      <c r="AX222" s="13" t="s">
        <v>77</v>
      </c>
      <c r="AY222" s="251" t="s">
        <v>137</v>
      </c>
    </row>
    <row r="223" s="13" customFormat="1">
      <c r="A223" s="13"/>
      <c r="B223" s="241"/>
      <c r="C223" s="242"/>
      <c r="D223" s="220" t="s">
        <v>569</v>
      </c>
      <c r="E223" s="243" t="s">
        <v>32</v>
      </c>
      <c r="F223" s="244" t="s">
        <v>679</v>
      </c>
      <c r="G223" s="242"/>
      <c r="H223" s="245">
        <v>4.2080000000000002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569</v>
      </c>
      <c r="AU223" s="251" t="s">
        <v>87</v>
      </c>
      <c r="AV223" s="13" t="s">
        <v>87</v>
      </c>
      <c r="AW223" s="13" t="s">
        <v>39</v>
      </c>
      <c r="AX223" s="13" t="s">
        <v>77</v>
      </c>
      <c r="AY223" s="251" t="s">
        <v>137</v>
      </c>
    </row>
    <row r="224" s="13" customFormat="1">
      <c r="A224" s="13"/>
      <c r="B224" s="241"/>
      <c r="C224" s="242"/>
      <c r="D224" s="220" t="s">
        <v>569</v>
      </c>
      <c r="E224" s="243" t="s">
        <v>32</v>
      </c>
      <c r="F224" s="244" t="s">
        <v>680</v>
      </c>
      <c r="G224" s="242"/>
      <c r="H224" s="245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569</v>
      </c>
      <c r="AU224" s="251" t="s">
        <v>87</v>
      </c>
      <c r="AV224" s="13" t="s">
        <v>87</v>
      </c>
      <c r="AW224" s="13" t="s">
        <v>39</v>
      </c>
      <c r="AX224" s="13" t="s">
        <v>77</v>
      </c>
      <c r="AY224" s="251" t="s">
        <v>137</v>
      </c>
    </row>
    <row r="225" s="13" customFormat="1">
      <c r="A225" s="13"/>
      <c r="B225" s="241"/>
      <c r="C225" s="242"/>
      <c r="D225" s="220" t="s">
        <v>569</v>
      </c>
      <c r="E225" s="243" t="s">
        <v>32</v>
      </c>
      <c r="F225" s="244" t="s">
        <v>681</v>
      </c>
      <c r="G225" s="242"/>
      <c r="H225" s="245">
        <v>-0.45000000000000001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569</v>
      </c>
      <c r="AU225" s="251" t="s">
        <v>87</v>
      </c>
      <c r="AV225" s="13" t="s">
        <v>87</v>
      </c>
      <c r="AW225" s="13" t="s">
        <v>39</v>
      </c>
      <c r="AX225" s="13" t="s">
        <v>77</v>
      </c>
      <c r="AY225" s="251" t="s">
        <v>137</v>
      </c>
    </row>
    <row r="226" s="14" customFormat="1">
      <c r="A226" s="14"/>
      <c r="B226" s="252"/>
      <c r="C226" s="253"/>
      <c r="D226" s="220" t="s">
        <v>569</v>
      </c>
      <c r="E226" s="254" t="s">
        <v>32</v>
      </c>
      <c r="F226" s="255" t="s">
        <v>571</v>
      </c>
      <c r="G226" s="253"/>
      <c r="H226" s="256">
        <v>40.640000000000001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569</v>
      </c>
      <c r="AU226" s="262" t="s">
        <v>87</v>
      </c>
      <c r="AV226" s="14" t="s">
        <v>164</v>
      </c>
      <c r="AW226" s="14" t="s">
        <v>39</v>
      </c>
      <c r="AX226" s="14" t="s">
        <v>85</v>
      </c>
      <c r="AY226" s="262" t="s">
        <v>137</v>
      </c>
    </row>
    <row r="227" s="2" customFormat="1" ht="16.5" customHeight="1">
      <c r="A227" s="41"/>
      <c r="B227" s="42"/>
      <c r="C227" s="227" t="s">
        <v>145</v>
      </c>
      <c r="D227" s="227" t="s">
        <v>151</v>
      </c>
      <c r="E227" s="228" t="s">
        <v>682</v>
      </c>
      <c r="F227" s="229" t="s">
        <v>683</v>
      </c>
      <c r="G227" s="230" t="s">
        <v>665</v>
      </c>
      <c r="H227" s="231">
        <v>81.280000000000001</v>
      </c>
      <c r="I227" s="232"/>
      <c r="J227" s="233">
        <f>ROUND(I227*H227,2)</f>
        <v>0</v>
      </c>
      <c r="K227" s="229" t="s">
        <v>144</v>
      </c>
      <c r="L227" s="234"/>
      <c r="M227" s="235" t="s">
        <v>32</v>
      </c>
      <c r="N227" s="236" t="s">
        <v>49</v>
      </c>
      <c r="O227" s="87"/>
      <c r="P227" s="216">
        <f>O227*H227</f>
        <v>0</v>
      </c>
      <c r="Q227" s="216">
        <v>1</v>
      </c>
      <c r="R227" s="216">
        <f>Q227*H227</f>
        <v>81.280000000000001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182</v>
      </c>
      <c r="AT227" s="218" t="s">
        <v>151</v>
      </c>
      <c r="AU227" s="218" t="s">
        <v>87</v>
      </c>
      <c r="AY227" s="19" t="s">
        <v>137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87</v>
      </c>
      <c r="BK227" s="219">
        <f>ROUND(I227*H227,2)</f>
        <v>0</v>
      </c>
      <c r="BL227" s="19" t="s">
        <v>164</v>
      </c>
      <c r="BM227" s="218" t="s">
        <v>684</v>
      </c>
    </row>
    <row r="228" s="2" customFormat="1">
      <c r="A228" s="41"/>
      <c r="B228" s="42"/>
      <c r="C228" s="43"/>
      <c r="D228" s="220" t="s">
        <v>147</v>
      </c>
      <c r="E228" s="43"/>
      <c r="F228" s="221" t="s">
        <v>683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147</v>
      </c>
      <c r="AU228" s="19" t="s">
        <v>87</v>
      </c>
    </row>
    <row r="229" s="13" customFormat="1">
      <c r="A229" s="13"/>
      <c r="B229" s="241"/>
      <c r="C229" s="242"/>
      <c r="D229" s="220" t="s">
        <v>569</v>
      </c>
      <c r="E229" s="243" t="s">
        <v>32</v>
      </c>
      <c r="F229" s="244" t="s">
        <v>685</v>
      </c>
      <c r="G229" s="242"/>
      <c r="H229" s="245">
        <v>81.280000000000001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569</v>
      </c>
      <c r="AU229" s="251" t="s">
        <v>87</v>
      </c>
      <c r="AV229" s="13" t="s">
        <v>87</v>
      </c>
      <c r="AW229" s="13" t="s">
        <v>39</v>
      </c>
      <c r="AX229" s="13" t="s">
        <v>77</v>
      </c>
      <c r="AY229" s="251" t="s">
        <v>137</v>
      </c>
    </row>
    <row r="230" s="14" customFormat="1">
      <c r="A230" s="14"/>
      <c r="B230" s="252"/>
      <c r="C230" s="253"/>
      <c r="D230" s="220" t="s">
        <v>569</v>
      </c>
      <c r="E230" s="254" t="s">
        <v>32</v>
      </c>
      <c r="F230" s="255" t="s">
        <v>571</v>
      </c>
      <c r="G230" s="253"/>
      <c r="H230" s="256">
        <v>81.280000000000001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569</v>
      </c>
      <c r="AU230" s="262" t="s">
        <v>87</v>
      </c>
      <c r="AV230" s="14" t="s">
        <v>164</v>
      </c>
      <c r="AW230" s="14" t="s">
        <v>39</v>
      </c>
      <c r="AX230" s="14" t="s">
        <v>85</v>
      </c>
      <c r="AY230" s="262" t="s">
        <v>137</v>
      </c>
    </row>
    <row r="231" s="2" customFormat="1" ht="16.5" customHeight="1">
      <c r="A231" s="41"/>
      <c r="B231" s="42"/>
      <c r="C231" s="207" t="s">
        <v>221</v>
      </c>
      <c r="D231" s="207" t="s">
        <v>140</v>
      </c>
      <c r="E231" s="208" t="s">
        <v>686</v>
      </c>
      <c r="F231" s="209" t="s">
        <v>687</v>
      </c>
      <c r="G231" s="210" t="s">
        <v>565</v>
      </c>
      <c r="H231" s="211">
        <v>22.75</v>
      </c>
      <c r="I231" s="212"/>
      <c r="J231" s="213">
        <f>ROUND(I231*H231,2)</f>
        <v>0</v>
      </c>
      <c r="K231" s="209" t="s">
        <v>144</v>
      </c>
      <c r="L231" s="47"/>
      <c r="M231" s="214" t="s">
        <v>32</v>
      </c>
      <c r="N231" s="215" t="s">
        <v>49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164</v>
      </c>
      <c r="AT231" s="218" t="s">
        <v>140</v>
      </c>
      <c r="AU231" s="218" t="s">
        <v>87</v>
      </c>
      <c r="AY231" s="19" t="s">
        <v>137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87</v>
      </c>
      <c r="BK231" s="219">
        <f>ROUND(I231*H231,2)</f>
        <v>0</v>
      </c>
      <c r="BL231" s="19" t="s">
        <v>164</v>
      </c>
      <c r="BM231" s="218" t="s">
        <v>688</v>
      </c>
    </row>
    <row r="232" s="2" customFormat="1">
      <c r="A232" s="41"/>
      <c r="B232" s="42"/>
      <c r="C232" s="43"/>
      <c r="D232" s="220" t="s">
        <v>147</v>
      </c>
      <c r="E232" s="43"/>
      <c r="F232" s="221" t="s">
        <v>689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147</v>
      </c>
      <c r="AU232" s="19" t="s">
        <v>87</v>
      </c>
    </row>
    <row r="233" s="2" customFormat="1">
      <c r="A233" s="41"/>
      <c r="B233" s="42"/>
      <c r="C233" s="43"/>
      <c r="D233" s="225" t="s">
        <v>149</v>
      </c>
      <c r="E233" s="43"/>
      <c r="F233" s="226" t="s">
        <v>690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149</v>
      </c>
      <c r="AU233" s="19" t="s">
        <v>87</v>
      </c>
    </row>
    <row r="234" s="13" customFormat="1">
      <c r="A234" s="13"/>
      <c r="B234" s="241"/>
      <c r="C234" s="242"/>
      <c r="D234" s="220" t="s">
        <v>569</v>
      </c>
      <c r="E234" s="243" t="s">
        <v>32</v>
      </c>
      <c r="F234" s="244" t="s">
        <v>691</v>
      </c>
      <c r="G234" s="242"/>
      <c r="H234" s="245">
        <v>9.75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569</v>
      </c>
      <c r="AU234" s="251" t="s">
        <v>87</v>
      </c>
      <c r="AV234" s="13" t="s">
        <v>87</v>
      </c>
      <c r="AW234" s="13" t="s">
        <v>39</v>
      </c>
      <c r="AX234" s="13" t="s">
        <v>77</v>
      </c>
      <c r="AY234" s="251" t="s">
        <v>137</v>
      </c>
    </row>
    <row r="235" s="13" customFormat="1">
      <c r="A235" s="13"/>
      <c r="B235" s="241"/>
      <c r="C235" s="242"/>
      <c r="D235" s="220" t="s">
        <v>569</v>
      </c>
      <c r="E235" s="243" t="s">
        <v>32</v>
      </c>
      <c r="F235" s="244" t="s">
        <v>692</v>
      </c>
      <c r="G235" s="242"/>
      <c r="H235" s="245">
        <v>13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569</v>
      </c>
      <c r="AU235" s="251" t="s">
        <v>87</v>
      </c>
      <c r="AV235" s="13" t="s">
        <v>87</v>
      </c>
      <c r="AW235" s="13" t="s">
        <v>39</v>
      </c>
      <c r="AX235" s="13" t="s">
        <v>77</v>
      </c>
      <c r="AY235" s="251" t="s">
        <v>137</v>
      </c>
    </row>
    <row r="236" s="14" customFormat="1">
      <c r="A236" s="14"/>
      <c r="B236" s="252"/>
      <c r="C236" s="253"/>
      <c r="D236" s="220" t="s">
        <v>569</v>
      </c>
      <c r="E236" s="254" t="s">
        <v>32</v>
      </c>
      <c r="F236" s="255" t="s">
        <v>571</v>
      </c>
      <c r="G236" s="253"/>
      <c r="H236" s="256">
        <v>22.75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569</v>
      </c>
      <c r="AU236" s="262" t="s">
        <v>87</v>
      </c>
      <c r="AV236" s="14" t="s">
        <v>164</v>
      </c>
      <c r="AW236" s="14" t="s">
        <v>39</v>
      </c>
      <c r="AX236" s="14" t="s">
        <v>85</v>
      </c>
      <c r="AY236" s="262" t="s">
        <v>137</v>
      </c>
    </row>
    <row r="237" s="2" customFormat="1" ht="16.5" customHeight="1">
      <c r="A237" s="41"/>
      <c r="B237" s="42"/>
      <c r="C237" s="227" t="s">
        <v>227</v>
      </c>
      <c r="D237" s="227" t="s">
        <v>151</v>
      </c>
      <c r="E237" s="228" t="s">
        <v>693</v>
      </c>
      <c r="F237" s="229" t="s">
        <v>694</v>
      </c>
      <c r="G237" s="230" t="s">
        <v>665</v>
      </c>
      <c r="H237" s="231">
        <v>2.6080000000000001</v>
      </c>
      <c r="I237" s="232"/>
      <c r="J237" s="233">
        <f>ROUND(I237*H237,2)</f>
        <v>0</v>
      </c>
      <c r="K237" s="229" t="s">
        <v>144</v>
      </c>
      <c r="L237" s="234"/>
      <c r="M237" s="235" t="s">
        <v>32</v>
      </c>
      <c r="N237" s="236" t="s">
        <v>49</v>
      </c>
      <c r="O237" s="87"/>
      <c r="P237" s="216">
        <f>O237*H237</f>
        <v>0</v>
      </c>
      <c r="Q237" s="216">
        <v>1</v>
      </c>
      <c r="R237" s="216">
        <f>Q237*H237</f>
        <v>2.6080000000000001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182</v>
      </c>
      <c r="AT237" s="218" t="s">
        <v>151</v>
      </c>
      <c r="AU237" s="218" t="s">
        <v>87</v>
      </c>
      <c r="AY237" s="19" t="s">
        <v>137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87</v>
      </c>
      <c r="BK237" s="219">
        <f>ROUND(I237*H237,2)</f>
        <v>0</v>
      </c>
      <c r="BL237" s="19" t="s">
        <v>164</v>
      </c>
      <c r="BM237" s="218" t="s">
        <v>695</v>
      </c>
    </row>
    <row r="238" s="2" customFormat="1">
      <c r="A238" s="41"/>
      <c r="B238" s="42"/>
      <c r="C238" s="43"/>
      <c r="D238" s="220" t="s">
        <v>147</v>
      </c>
      <c r="E238" s="43"/>
      <c r="F238" s="221" t="s">
        <v>694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147</v>
      </c>
      <c r="AU238" s="19" t="s">
        <v>87</v>
      </c>
    </row>
    <row r="239" s="2" customFormat="1" ht="16.5" customHeight="1">
      <c r="A239" s="41"/>
      <c r="B239" s="42"/>
      <c r="C239" s="207" t="s">
        <v>231</v>
      </c>
      <c r="D239" s="207" t="s">
        <v>140</v>
      </c>
      <c r="E239" s="208" t="s">
        <v>696</v>
      </c>
      <c r="F239" s="209" t="s">
        <v>697</v>
      </c>
      <c r="G239" s="210" t="s">
        <v>565</v>
      </c>
      <c r="H239" s="211">
        <v>22.75</v>
      </c>
      <c r="I239" s="212"/>
      <c r="J239" s="213">
        <f>ROUND(I239*H239,2)</f>
        <v>0</v>
      </c>
      <c r="K239" s="209" t="s">
        <v>144</v>
      </c>
      <c r="L239" s="47"/>
      <c r="M239" s="214" t="s">
        <v>32</v>
      </c>
      <c r="N239" s="215" t="s">
        <v>49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164</v>
      </c>
      <c r="AT239" s="218" t="s">
        <v>140</v>
      </c>
      <c r="AU239" s="218" t="s">
        <v>87</v>
      </c>
      <c r="AY239" s="19" t="s">
        <v>137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87</v>
      </c>
      <c r="BK239" s="219">
        <f>ROUND(I239*H239,2)</f>
        <v>0</v>
      </c>
      <c r="BL239" s="19" t="s">
        <v>164</v>
      </c>
      <c r="BM239" s="218" t="s">
        <v>698</v>
      </c>
    </row>
    <row r="240" s="2" customFormat="1">
      <c r="A240" s="41"/>
      <c r="B240" s="42"/>
      <c r="C240" s="43"/>
      <c r="D240" s="220" t="s">
        <v>147</v>
      </c>
      <c r="E240" s="43"/>
      <c r="F240" s="221" t="s">
        <v>699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147</v>
      </c>
      <c r="AU240" s="19" t="s">
        <v>87</v>
      </c>
    </row>
    <row r="241" s="2" customFormat="1">
      <c r="A241" s="41"/>
      <c r="B241" s="42"/>
      <c r="C241" s="43"/>
      <c r="D241" s="225" t="s">
        <v>149</v>
      </c>
      <c r="E241" s="43"/>
      <c r="F241" s="226" t="s">
        <v>700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149</v>
      </c>
      <c r="AU241" s="19" t="s">
        <v>87</v>
      </c>
    </row>
    <row r="242" s="13" customFormat="1">
      <c r="A242" s="13"/>
      <c r="B242" s="241"/>
      <c r="C242" s="242"/>
      <c r="D242" s="220" t="s">
        <v>569</v>
      </c>
      <c r="E242" s="243" t="s">
        <v>32</v>
      </c>
      <c r="F242" s="244" t="s">
        <v>691</v>
      </c>
      <c r="G242" s="242"/>
      <c r="H242" s="245">
        <v>9.75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569</v>
      </c>
      <c r="AU242" s="251" t="s">
        <v>87</v>
      </c>
      <c r="AV242" s="13" t="s">
        <v>87</v>
      </c>
      <c r="AW242" s="13" t="s">
        <v>39</v>
      </c>
      <c r="AX242" s="13" t="s">
        <v>77</v>
      </c>
      <c r="AY242" s="251" t="s">
        <v>137</v>
      </c>
    </row>
    <row r="243" s="13" customFormat="1">
      <c r="A243" s="13"/>
      <c r="B243" s="241"/>
      <c r="C243" s="242"/>
      <c r="D243" s="220" t="s">
        <v>569</v>
      </c>
      <c r="E243" s="243" t="s">
        <v>32</v>
      </c>
      <c r="F243" s="244" t="s">
        <v>692</v>
      </c>
      <c r="G243" s="242"/>
      <c r="H243" s="245">
        <v>13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569</v>
      </c>
      <c r="AU243" s="251" t="s">
        <v>87</v>
      </c>
      <c r="AV243" s="13" t="s">
        <v>87</v>
      </c>
      <c r="AW243" s="13" t="s">
        <v>39</v>
      </c>
      <c r="AX243" s="13" t="s">
        <v>77</v>
      </c>
      <c r="AY243" s="251" t="s">
        <v>137</v>
      </c>
    </row>
    <row r="244" s="14" customFormat="1">
      <c r="A244" s="14"/>
      <c r="B244" s="252"/>
      <c r="C244" s="253"/>
      <c r="D244" s="220" t="s">
        <v>569</v>
      </c>
      <c r="E244" s="254" t="s">
        <v>32</v>
      </c>
      <c r="F244" s="255" t="s">
        <v>571</v>
      </c>
      <c r="G244" s="253"/>
      <c r="H244" s="256">
        <v>22.75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569</v>
      </c>
      <c r="AU244" s="262" t="s">
        <v>87</v>
      </c>
      <c r="AV244" s="14" t="s">
        <v>164</v>
      </c>
      <c r="AW244" s="14" t="s">
        <v>39</v>
      </c>
      <c r="AX244" s="14" t="s">
        <v>85</v>
      </c>
      <c r="AY244" s="262" t="s">
        <v>137</v>
      </c>
    </row>
    <row r="245" s="2" customFormat="1" ht="16.5" customHeight="1">
      <c r="A245" s="41"/>
      <c r="B245" s="42"/>
      <c r="C245" s="227" t="s">
        <v>97</v>
      </c>
      <c r="D245" s="227" t="s">
        <v>151</v>
      </c>
      <c r="E245" s="228" t="s">
        <v>701</v>
      </c>
      <c r="F245" s="229" t="s">
        <v>702</v>
      </c>
      <c r="G245" s="230" t="s">
        <v>154</v>
      </c>
      <c r="H245" s="231">
        <v>0.45500000000000002</v>
      </c>
      <c r="I245" s="232"/>
      <c r="J245" s="233">
        <f>ROUND(I245*H245,2)</f>
        <v>0</v>
      </c>
      <c r="K245" s="229" t="s">
        <v>144</v>
      </c>
      <c r="L245" s="234"/>
      <c r="M245" s="235" t="s">
        <v>32</v>
      </c>
      <c r="N245" s="236" t="s">
        <v>49</v>
      </c>
      <c r="O245" s="87"/>
      <c r="P245" s="216">
        <f>O245*H245</f>
        <v>0</v>
      </c>
      <c r="Q245" s="216">
        <v>0.001</v>
      </c>
      <c r="R245" s="216">
        <f>Q245*H245</f>
        <v>0.000455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182</v>
      </c>
      <c r="AT245" s="218" t="s">
        <v>151</v>
      </c>
      <c r="AU245" s="218" t="s">
        <v>87</v>
      </c>
      <c r="AY245" s="19" t="s">
        <v>137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87</v>
      </c>
      <c r="BK245" s="219">
        <f>ROUND(I245*H245,2)</f>
        <v>0</v>
      </c>
      <c r="BL245" s="19" t="s">
        <v>164</v>
      </c>
      <c r="BM245" s="218" t="s">
        <v>703</v>
      </c>
    </row>
    <row r="246" s="2" customFormat="1">
      <c r="A246" s="41"/>
      <c r="B246" s="42"/>
      <c r="C246" s="43"/>
      <c r="D246" s="220" t="s">
        <v>147</v>
      </c>
      <c r="E246" s="43"/>
      <c r="F246" s="221" t="s">
        <v>702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147</v>
      </c>
      <c r="AU246" s="19" t="s">
        <v>87</v>
      </c>
    </row>
    <row r="247" s="13" customFormat="1">
      <c r="A247" s="13"/>
      <c r="B247" s="241"/>
      <c r="C247" s="242"/>
      <c r="D247" s="220" t="s">
        <v>569</v>
      </c>
      <c r="E247" s="243" t="s">
        <v>32</v>
      </c>
      <c r="F247" s="244" t="s">
        <v>704</v>
      </c>
      <c r="G247" s="242"/>
      <c r="H247" s="245">
        <v>0.45500000000000002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569</v>
      </c>
      <c r="AU247" s="251" t="s">
        <v>87</v>
      </c>
      <c r="AV247" s="13" t="s">
        <v>87</v>
      </c>
      <c r="AW247" s="13" t="s">
        <v>39</v>
      </c>
      <c r="AX247" s="13" t="s">
        <v>77</v>
      </c>
      <c r="AY247" s="251" t="s">
        <v>137</v>
      </c>
    </row>
    <row r="248" s="14" customFormat="1">
      <c r="A248" s="14"/>
      <c r="B248" s="252"/>
      <c r="C248" s="253"/>
      <c r="D248" s="220" t="s">
        <v>569</v>
      </c>
      <c r="E248" s="254" t="s">
        <v>32</v>
      </c>
      <c r="F248" s="255" t="s">
        <v>571</v>
      </c>
      <c r="G248" s="253"/>
      <c r="H248" s="256">
        <v>0.45500000000000002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569</v>
      </c>
      <c r="AU248" s="262" t="s">
        <v>87</v>
      </c>
      <c r="AV248" s="14" t="s">
        <v>164</v>
      </c>
      <c r="AW248" s="14" t="s">
        <v>39</v>
      </c>
      <c r="AX248" s="14" t="s">
        <v>85</v>
      </c>
      <c r="AY248" s="262" t="s">
        <v>137</v>
      </c>
    </row>
    <row r="249" s="2" customFormat="1" ht="16.5" customHeight="1">
      <c r="A249" s="41"/>
      <c r="B249" s="42"/>
      <c r="C249" s="207" t="s">
        <v>7</v>
      </c>
      <c r="D249" s="207" t="s">
        <v>140</v>
      </c>
      <c r="E249" s="208" t="s">
        <v>705</v>
      </c>
      <c r="F249" s="209" t="s">
        <v>706</v>
      </c>
      <c r="G249" s="210" t="s">
        <v>258</v>
      </c>
      <c r="H249" s="211">
        <v>0.45500000000000002</v>
      </c>
      <c r="I249" s="212"/>
      <c r="J249" s="213">
        <f>ROUND(I249*H249,2)</f>
        <v>0</v>
      </c>
      <c r="K249" s="209" t="s">
        <v>144</v>
      </c>
      <c r="L249" s="47"/>
      <c r="M249" s="214" t="s">
        <v>32</v>
      </c>
      <c r="N249" s="215" t="s">
        <v>49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164</v>
      </c>
      <c r="AT249" s="218" t="s">
        <v>140</v>
      </c>
      <c r="AU249" s="218" t="s">
        <v>87</v>
      </c>
      <c r="AY249" s="19" t="s">
        <v>137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87</v>
      </c>
      <c r="BK249" s="219">
        <f>ROUND(I249*H249,2)</f>
        <v>0</v>
      </c>
      <c r="BL249" s="19" t="s">
        <v>164</v>
      </c>
      <c r="BM249" s="218" t="s">
        <v>707</v>
      </c>
    </row>
    <row r="250" s="2" customFormat="1">
      <c r="A250" s="41"/>
      <c r="B250" s="42"/>
      <c r="C250" s="43"/>
      <c r="D250" s="220" t="s">
        <v>147</v>
      </c>
      <c r="E250" s="43"/>
      <c r="F250" s="221" t="s">
        <v>708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147</v>
      </c>
      <c r="AU250" s="19" t="s">
        <v>87</v>
      </c>
    </row>
    <row r="251" s="2" customFormat="1">
      <c r="A251" s="41"/>
      <c r="B251" s="42"/>
      <c r="C251" s="43"/>
      <c r="D251" s="225" t="s">
        <v>149</v>
      </c>
      <c r="E251" s="43"/>
      <c r="F251" s="226" t="s">
        <v>709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149</v>
      </c>
      <c r="AU251" s="19" t="s">
        <v>87</v>
      </c>
    </row>
    <row r="252" s="13" customFormat="1">
      <c r="A252" s="13"/>
      <c r="B252" s="241"/>
      <c r="C252" s="242"/>
      <c r="D252" s="220" t="s">
        <v>569</v>
      </c>
      <c r="E252" s="243" t="s">
        <v>32</v>
      </c>
      <c r="F252" s="244" t="s">
        <v>710</v>
      </c>
      <c r="G252" s="242"/>
      <c r="H252" s="245">
        <v>0.19500000000000001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569</v>
      </c>
      <c r="AU252" s="251" t="s">
        <v>87</v>
      </c>
      <c r="AV252" s="13" t="s">
        <v>87</v>
      </c>
      <c r="AW252" s="13" t="s">
        <v>39</v>
      </c>
      <c r="AX252" s="13" t="s">
        <v>77</v>
      </c>
      <c r="AY252" s="251" t="s">
        <v>137</v>
      </c>
    </row>
    <row r="253" s="13" customFormat="1">
      <c r="A253" s="13"/>
      <c r="B253" s="241"/>
      <c r="C253" s="242"/>
      <c r="D253" s="220" t="s">
        <v>569</v>
      </c>
      <c r="E253" s="243" t="s">
        <v>32</v>
      </c>
      <c r="F253" s="244" t="s">
        <v>711</v>
      </c>
      <c r="G253" s="242"/>
      <c r="H253" s="245">
        <v>0.26000000000000001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569</v>
      </c>
      <c r="AU253" s="251" t="s">
        <v>87</v>
      </c>
      <c r="AV253" s="13" t="s">
        <v>87</v>
      </c>
      <c r="AW253" s="13" t="s">
        <v>39</v>
      </c>
      <c r="AX253" s="13" t="s">
        <v>77</v>
      </c>
      <c r="AY253" s="251" t="s">
        <v>137</v>
      </c>
    </row>
    <row r="254" s="14" customFormat="1">
      <c r="A254" s="14"/>
      <c r="B254" s="252"/>
      <c r="C254" s="253"/>
      <c r="D254" s="220" t="s">
        <v>569</v>
      </c>
      <c r="E254" s="254" t="s">
        <v>32</v>
      </c>
      <c r="F254" s="255" t="s">
        <v>571</v>
      </c>
      <c r="G254" s="253"/>
      <c r="H254" s="256">
        <v>0.45500000000000002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569</v>
      </c>
      <c r="AU254" s="262" t="s">
        <v>87</v>
      </c>
      <c r="AV254" s="14" t="s">
        <v>164</v>
      </c>
      <c r="AW254" s="14" t="s">
        <v>39</v>
      </c>
      <c r="AX254" s="14" t="s">
        <v>85</v>
      </c>
      <c r="AY254" s="262" t="s">
        <v>137</v>
      </c>
    </row>
    <row r="255" s="2" customFormat="1" ht="16.5" customHeight="1">
      <c r="A255" s="41"/>
      <c r="B255" s="42"/>
      <c r="C255" s="207" t="s">
        <v>249</v>
      </c>
      <c r="D255" s="207" t="s">
        <v>140</v>
      </c>
      <c r="E255" s="208" t="s">
        <v>712</v>
      </c>
      <c r="F255" s="209" t="s">
        <v>713</v>
      </c>
      <c r="G255" s="210" t="s">
        <v>258</v>
      </c>
      <c r="H255" s="211">
        <v>0.45500000000000002</v>
      </c>
      <c r="I255" s="212"/>
      <c r="J255" s="213">
        <f>ROUND(I255*H255,2)</f>
        <v>0</v>
      </c>
      <c r="K255" s="209" t="s">
        <v>144</v>
      </c>
      <c r="L255" s="47"/>
      <c r="M255" s="214" t="s">
        <v>32</v>
      </c>
      <c r="N255" s="215" t="s">
        <v>49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164</v>
      </c>
      <c r="AT255" s="218" t="s">
        <v>140</v>
      </c>
      <c r="AU255" s="218" t="s">
        <v>87</v>
      </c>
      <c r="AY255" s="19" t="s">
        <v>137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87</v>
      </c>
      <c r="BK255" s="219">
        <f>ROUND(I255*H255,2)</f>
        <v>0</v>
      </c>
      <c r="BL255" s="19" t="s">
        <v>164</v>
      </c>
      <c r="BM255" s="218" t="s">
        <v>714</v>
      </c>
    </row>
    <row r="256" s="2" customFormat="1">
      <c r="A256" s="41"/>
      <c r="B256" s="42"/>
      <c r="C256" s="43"/>
      <c r="D256" s="220" t="s">
        <v>147</v>
      </c>
      <c r="E256" s="43"/>
      <c r="F256" s="221" t="s">
        <v>715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147</v>
      </c>
      <c r="AU256" s="19" t="s">
        <v>87</v>
      </c>
    </row>
    <row r="257" s="2" customFormat="1">
      <c r="A257" s="41"/>
      <c r="B257" s="42"/>
      <c r="C257" s="43"/>
      <c r="D257" s="225" t="s">
        <v>149</v>
      </c>
      <c r="E257" s="43"/>
      <c r="F257" s="226" t="s">
        <v>716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149</v>
      </c>
      <c r="AU257" s="19" t="s">
        <v>87</v>
      </c>
    </row>
    <row r="258" s="12" customFormat="1" ht="22.8" customHeight="1">
      <c r="A258" s="12"/>
      <c r="B258" s="191"/>
      <c r="C258" s="192"/>
      <c r="D258" s="193" t="s">
        <v>76</v>
      </c>
      <c r="E258" s="205" t="s">
        <v>87</v>
      </c>
      <c r="F258" s="205" t="s">
        <v>717</v>
      </c>
      <c r="G258" s="192"/>
      <c r="H258" s="192"/>
      <c r="I258" s="195"/>
      <c r="J258" s="206">
        <f>BK258</f>
        <v>0</v>
      </c>
      <c r="K258" s="192"/>
      <c r="L258" s="197"/>
      <c r="M258" s="198"/>
      <c r="N258" s="199"/>
      <c r="O258" s="199"/>
      <c r="P258" s="200">
        <f>SUM(P259:P281)</f>
        <v>0</v>
      </c>
      <c r="Q258" s="199"/>
      <c r="R258" s="200">
        <f>SUM(R259:R281)</f>
        <v>4.5107589320960004</v>
      </c>
      <c r="S258" s="199"/>
      <c r="T258" s="201">
        <f>SUM(T259:T281)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85</v>
      </c>
      <c r="AT258" s="203" t="s">
        <v>76</v>
      </c>
      <c r="AU258" s="203" t="s">
        <v>85</v>
      </c>
      <c r="AY258" s="202" t="s">
        <v>137</v>
      </c>
      <c r="BK258" s="204">
        <f>SUM(BK259:BK281)</f>
        <v>0</v>
      </c>
    </row>
    <row r="259" s="2" customFormat="1" ht="16.5" customHeight="1">
      <c r="A259" s="41"/>
      <c r="B259" s="42"/>
      <c r="C259" s="207" t="s">
        <v>255</v>
      </c>
      <c r="D259" s="207" t="s">
        <v>140</v>
      </c>
      <c r="E259" s="208" t="s">
        <v>718</v>
      </c>
      <c r="F259" s="209" t="s">
        <v>719</v>
      </c>
      <c r="G259" s="210" t="s">
        <v>258</v>
      </c>
      <c r="H259" s="211">
        <v>0.38400000000000001</v>
      </c>
      <c r="I259" s="212"/>
      <c r="J259" s="213">
        <f>ROUND(I259*H259,2)</f>
        <v>0</v>
      </c>
      <c r="K259" s="209" t="s">
        <v>144</v>
      </c>
      <c r="L259" s="47"/>
      <c r="M259" s="214" t="s">
        <v>32</v>
      </c>
      <c r="N259" s="215" t="s">
        <v>49</v>
      </c>
      <c r="O259" s="87"/>
      <c r="P259" s="216">
        <f>O259*H259</f>
        <v>0</v>
      </c>
      <c r="Q259" s="216">
        <v>2.3010222040000001</v>
      </c>
      <c r="R259" s="216">
        <f>Q259*H259</f>
        <v>0.88359252633600005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164</v>
      </c>
      <c r="AT259" s="218" t="s">
        <v>140</v>
      </c>
      <c r="AU259" s="218" t="s">
        <v>87</v>
      </c>
      <c r="AY259" s="19" t="s">
        <v>137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87</v>
      </c>
      <c r="BK259" s="219">
        <f>ROUND(I259*H259,2)</f>
        <v>0</v>
      </c>
      <c r="BL259" s="19" t="s">
        <v>164</v>
      </c>
      <c r="BM259" s="218" t="s">
        <v>720</v>
      </c>
    </row>
    <row r="260" s="2" customFormat="1">
      <c r="A260" s="41"/>
      <c r="B260" s="42"/>
      <c r="C260" s="43"/>
      <c r="D260" s="220" t="s">
        <v>147</v>
      </c>
      <c r="E260" s="43"/>
      <c r="F260" s="221" t="s">
        <v>721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147</v>
      </c>
      <c r="AU260" s="19" t="s">
        <v>87</v>
      </c>
    </row>
    <row r="261" s="2" customFormat="1">
      <c r="A261" s="41"/>
      <c r="B261" s="42"/>
      <c r="C261" s="43"/>
      <c r="D261" s="225" t="s">
        <v>149</v>
      </c>
      <c r="E261" s="43"/>
      <c r="F261" s="226" t="s">
        <v>722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149</v>
      </c>
      <c r="AU261" s="19" t="s">
        <v>87</v>
      </c>
    </row>
    <row r="262" s="15" customFormat="1">
      <c r="A262" s="15"/>
      <c r="B262" s="263"/>
      <c r="C262" s="264"/>
      <c r="D262" s="220" t="s">
        <v>569</v>
      </c>
      <c r="E262" s="265" t="s">
        <v>32</v>
      </c>
      <c r="F262" s="266" t="s">
        <v>723</v>
      </c>
      <c r="G262" s="264"/>
      <c r="H262" s="265" t="s">
        <v>32</v>
      </c>
      <c r="I262" s="267"/>
      <c r="J262" s="264"/>
      <c r="K262" s="264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569</v>
      </c>
      <c r="AU262" s="272" t="s">
        <v>87</v>
      </c>
      <c r="AV262" s="15" t="s">
        <v>85</v>
      </c>
      <c r="AW262" s="15" t="s">
        <v>39</v>
      </c>
      <c r="AX262" s="15" t="s">
        <v>77</v>
      </c>
      <c r="AY262" s="272" t="s">
        <v>137</v>
      </c>
    </row>
    <row r="263" s="13" customFormat="1">
      <c r="A263" s="13"/>
      <c r="B263" s="241"/>
      <c r="C263" s="242"/>
      <c r="D263" s="220" t="s">
        <v>569</v>
      </c>
      <c r="E263" s="243" t="s">
        <v>32</v>
      </c>
      <c r="F263" s="244" t="s">
        <v>724</v>
      </c>
      <c r="G263" s="242"/>
      <c r="H263" s="245">
        <v>0.38400000000000001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569</v>
      </c>
      <c r="AU263" s="251" t="s">
        <v>87</v>
      </c>
      <c r="AV263" s="13" t="s">
        <v>87</v>
      </c>
      <c r="AW263" s="13" t="s">
        <v>39</v>
      </c>
      <c r="AX263" s="13" t="s">
        <v>77</v>
      </c>
      <c r="AY263" s="251" t="s">
        <v>137</v>
      </c>
    </row>
    <row r="264" s="14" customFormat="1">
      <c r="A264" s="14"/>
      <c r="B264" s="252"/>
      <c r="C264" s="253"/>
      <c r="D264" s="220" t="s">
        <v>569</v>
      </c>
      <c r="E264" s="254" t="s">
        <v>32</v>
      </c>
      <c r="F264" s="255" t="s">
        <v>571</v>
      </c>
      <c r="G264" s="253"/>
      <c r="H264" s="256">
        <v>0.38400000000000001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569</v>
      </c>
      <c r="AU264" s="262" t="s">
        <v>87</v>
      </c>
      <c r="AV264" s="14" t="s">
        <v>164</v>
      </c>
      <c r="AW264" s="14" t="s">
        <v>39</v>
      </c>
      <c r="AX264" s="14" t="s">
        <v>85</v>
      </c>
      <c r="AY264" s="262" t="s">
        <v>137</v>
      </c>
    </row>
    <row r="265" s="2" customFormat="1" ht="16.5" customHeight="1">
      <c r="A265" s="41"/>
      <c r="B265" s="42"/>
      <c r="C265" s="207" t="s">
        <v>264</v>
      </c>
      <c r="D265" s="207" t="s">
        <v>140</v>
      </c>
      <c r="E265" s="208" t="s">
        <v>725</v>
      </c>
      <c r="F265" s="209" t="s">
        <v>726</v>
      </c>
      <c r="G265" s="210" t="s">
        <v>258</v>
      </c>
      <c r="H265" s="211">
        <v>1.44</v>
      </c>
      <c r="I265" s="212"/>
      <c r="J265" s="213">
        <f>ROUND(I265*H265,2)</f>
        <v>0</v>
      </c>
      <c r="K265" s="209" t="s">
        <v>144</v>
      </c>
      <c r="L265" s="47"/>
      <c r="M265" s="214" t="s">
        <v>32</v>
      </c>
      <c r="N265" s="215" t="s">
        <v>49</v>
      </c>
      <c r="O265" s="87"/>
      <c r="P265" s="216">
        <f>O265*H265</f>
        <v>0</v>
      </c>
      <c r="Q265" s="216">
        <v>2.5018722040000001</v>
      </c>
      <c r="R265" s="216">
        <f>Q265*H265</f>
        <v>3.6026959737599999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164</v>
      </c>
      <c r="AT265" s="218" t="s">
        <v>140</v>
      </c>
      <c r="AU265" s="218" t="s">
        <v>87</v>
      </c>
      <c r="AY265" s="19" t="s">
        <v>137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87</v>
      </c>
      <c r="BK265" s="219">
        <f>ROUND(I265*H265,2)</f>
        <v>0</v>
      </c>
      <c r="BL265" s="19" t="s">
        <v>164</v>
      </c>
      <c r="BM265" s="218" t="s">
        <v>727</v>
      </c>
    </row>
    <row r="266" s="2" customFormat="1">
      <c r="A266" s="41"/>
      <c r="B266" s="42"/>
      <c r="C266" s="43"/>
      <c r="D266" s="220" t="s">
        <v>147</v>
      </c>
      <c r="E266" s="43"/>
      <c r="F266" s="221" t="s">
        <v>728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147</v>
      </c>
      <c r="AU266" s="19" t="s">
        <v>87</v>
      </c>
    </row>
    <row r="267" s="2" customFormat="1">
      <c r="A267" s="41"/>
      <c r="B267" s="42"/>
      <c r="C267" s="43"/>
      <c r="D267" s="225" t="s">
        <v>149</v>
      </c>
      <c r="E267" s="43"/>
      <c r="F267" s="226" t="s">
        <v>729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149</v>
      </c>
      <c r="AU267" s="19" t="s">
        <v>87</v>
      </c>
    </row>
    <row r="268" s="2" customFormat="1">
      <c r="A268" s="41"/>
      <c r="B268" s="42"/>
      <c r="C268" s="43"/>
      <c r="D268" s="220" t="s">
        <v>624</v>
      </c>
      <c r="E268" s="43"/>
      <c r="F268" s="273" t="s">
        <v>730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624</v>
      </c>
      <c r="AU268" s="19" t="s">
        <v>87</v>
      </c>
    </row>
    <row r="269" s="15" customFormat="1">
      <c r="A269" s="15"/>
      <c r="B269" s="263"/>
      <c r="C269" s="264"/>
      <c r="D269" s="220" t="s">
        <v>569</v>
      </c>
      <c r="E269" s="265" t="s">
        <v>32</v>
      </c>
      <c r="F269" s="266" t="s">
        <v>642</v>
      </c>
      <c r="G269" s="264"/>
      <c r="H269" s="265" t="s">
        <v>32</v>
      </c>
      <c r="I269" s="267"/>
      <c r="J269" s="264"/>
      <c r="K269" s="264"/>
      <c r="L269" s="268"/>
      <c r="M269" s="269"/>
      <c r="N269" s="270"/>
      <c r="O269" s="270"/>
      <c r="P269" s="270"/>
      <c r="Q269" s="270"/>
      <c r="R269" s="270"/>
      <c r="S269" s="270"/>
      <c r="T269" s="27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2" t="s">
        <v>569</v>
      </c>
      <c r="AU269" s="272" t="s">
        <v>87</v>
      </c>
      <c r="AV269" s="15" t="s">
        <v>85</v>
      </c>
      <c r="AW269" s="15" t="s">
        <v>39</v>
      </c>
      <c r="AX269" s="15" t="s">
        <v>77</v>
      </c>
      <c r="AY269" s="272" t="s">
        <v>137</v>
      </c>
    </row>
    <row r="270" s="13" customFormat="1">
      <c r="A270" s="13"/>
      <c r="B270" s="241"/>
      <c r="C270" s="242"/>
      <c r="D270" s="220" t="s">
        <v>569</v>
      </c>
      <c r="E270" s="243" t="s">
        <v>32</v>
      </c>
      <c r="F270" s="244" t="s">
        <v>731</v>
      </c>
      <c r="G270" s="242"/>
      <c r="H270" s="245">
        <v>1.44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569</v>
      </c>
      <c r="AU270" s="251" t="s">
        <v>87</v>
      </c>
      <c r="AV270" s="13" t="s">
        <v>87</v>
      </c>
      <c r="AW270" s="13" t="s">
        <v>39</v>
      </c>
      <c r="AX270" s="13" t="s">
        <v>77</v>
      </c>
      <c r="AY270" s="251" t="s">
        <v>137</v>
      </c>
    </row>
    <row r="271" s="14" customFormat="1">
      <c r="A271" s="14"/>
      <c r="B271" s="252"/>
      <c r="C271" s="253"/>
      <c r="D271" s="220" t="s">
        <v>569</v>
      </c>
      <c r="E271" s="254" t="s">
        <v>32</v>
      </c>
      <c r="F271" s="255" t="s">
        <v>571</v>
      </c>
      <c r="G271" s="253"/>
      <c r="H271" s="256">
        <v>1.44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569</v>
      </c>
      <c r="AU271" s="262" t="s">
        <v>87</v>
      </c>
      <c r="AV271" s="14" t="s">
        <v>164</v>
      </c>
      <c r="AW271" s="14" t="s">
        <v>39</v>
      </c>
      <c r="AX271" s="14" t="s">
        <v>85</v>
      </c>
      <c r="AY271" s="262" t="s">
        <v>137</v>
      </c>
    </row>
    <row r="272" s="2" customFormat="1" ht="16.5" customHeight="1">
      <c r="A272" s="41"/>
      <c r="B272" s="42"/>
      <c r="C272" s="207" t="s">
        <v>271</v>
      </c>
      <c r="D272" s="207" t="s">
        <v>140</v>
      </c>
      <c r="E272" s="208" t="s">
        <v>732</v>
      </c>
      <c r="F272" s="209" t="s">
        <v>733</v>
      </c>
      <c r="G272" s="210" t="s">
        <v>565</v>
      </c>
      <c r="H272" s="211">
        <v>9.2799999999999994</v>
      </c>
      <c r="I272" s="212"/>
      <c r="J272" s="213">
        <f>ROUND(I272*H272,2)</f>
        <v>0</v>
      </c>
      <c r="K272" s="209" t="s">
        <v>144</v>
      </c>
      <c r="L272" s="47"/>
      <c r="M272" s="214" t="s">
        <v>32</v>
      </c>
      <c r="N272" s="215" t="s">
        <v>49</v>
      </c>
      <c r="O272" s="87"/>
      <c r="P272" s="216">
        <f>O272*H272</f>
        <v>0</v>
      </c>
      <c r="Q272" s="216">
        <v>0.0026369000000000002</v>
      </c>
      <c r="R272" s="216">
        <f>Q272*H272</f>
        <v>0.024470432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164</v>
      </c>
      <c r="AT272" s="218" t="s">
        <v>140</v>
      </c>
      <c r="AU272" s="218" t="s">
        <v>87</v>
      </c>
      <c r="AY272" s="19" t="s">
        <v>137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87</v>
      </c>
      <c r="BK272" s="219">
        <f>ROUND(I272*H272,2)</f>
        <v>0</v>
      </c>
      <c r="BL272" s="19" t="s">
        <v>164</v>
      </c>
      <c r="BM272" s="218" t="s">
        <v>734</v>
      </c>
    </row>
    <row r="273" s="2" customFormat="1">
      <c r="A273" s="41"/>
      <c r="B273" s="42"/>
      <c r="C273" s="43"/>
      <c r="D273" s="220" t="s">
        <v>147</v>
      </c>
      <c r="E273" s="43"/>
      <c r="F273" s="221" t="s">
        <v>735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147</v>
      </c>
      <c r="AU273" s="19" t="s">
        <v>87</v>
      </c>
    </row>
    <row r="274" s="2" customFormat="1">
      <c r="A274" s="41"/>
      <c r="B274" s="42"/>
      <c r="C274" s="43"/>
      <c r="D274" s="225" t="s">
        <v>149</v>
      </c>
      <c r="E274" s="43"/>
      <c r="F274" s="226" t="s">
        <v>736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149</v>
      </c>
      <c r="AU274" s="19" t="s">
        <v>87</v>
      </c>
    </row>
    <row r="275" s="15" customFormat="1">
      <c r="A275" s="15"/>
      <c r="B275" s="263"/>
      <c r="C275" s="264"/>
      <c r="D275" s="220" t="s">
        <v>569</v>
      </c>
      <c r="E275" s="265" t="s">
        <v>32</v>
      </c>
      <c r="F275" s="266" t="s">
        <v>723</v>
      </c>
      <c r="G275" s="264"/>
      <c r="H275" s="265" t="s">
        <v>32</v>
      </c>
      <c r="I275" s="267"/>
      <c r="J275" s="264"/>
      <c r="K275" s="264"/>
      <c r="L275" s="268"/>
      <c r="M275" s="269"/>
      <c r="N275" s="270"/>
      <c r="O275" s="270"/>
      <c r="P275" s="270"/>
      <c r="Q275" s="270"/>
      <c r="R275" s="270"/>
      <c r="S275" s="270"/>
      <c r="T275" s="27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2" t="s">
        <v>569</v>
      </c>
      <c r="AU275" s="272" t="s">
        <v>87</v>
      </c>
      <c r="AV275" s="15" t="s">
        <v>85</v>
      </c>
      <c r="AW275" s="15" t="s">
        <v>39</v>
      </c>
      <c r="AX275" s="15" t="s">
        <v>77</v>
      </c>
      <c r="AY275" s="272" t="s">
        <v>137</v>
      </c>
    </row>
    <row r="276" s="13" customFormat="1">
      <c r="A276" s="13"/>
      <c r="B276" s="241"/>
      <c r="C276" s="242"/>
      <c r="D276" s="220" t="s">
        <v>569</v>
      </c>
      <c r="E276" s="243" t="s">
        <v>32</v>
      </c>
      <c r="F276" s="244" t="s">
        <v>737</v>
      </c>
      <c r="G276" s="242"/>
      <c r="H276" s="245">
        <v>1.6000000000000001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569</v>
      </c>
      <c r="AU276" s="251" t="s">
        <v>87</v>
      </c>
      <c r="AV276" s="13" t="s">
        <v>87</v>
      </c>
      <c r="AW276" s="13" t="s">
        <v>39</v>
      </c>
      <c r="AX276" s="13" t="s">
        <v>77</v>
      </c>
      <c r="AY276" s="251" t="s">
        <v>137</v>
      </c>
    </row>
    <row r="277" s="13" customFormat="1">
      <c r="A277" s="13"/>
      <c r="B277" s="241"/>
      <c r="C277" s="242"/>
      <c r="D277" s="220" t="s">
        <v>569</v>
      </c>
      <c r="E277" s="243" t="s">
        <v>32</v>
      </c>
      <c r="F277" s="244" t="s">
        <v>738</v>
      </c>
      <c r="G277" s="242"/>
      <c r="H277" s="245">
        <v>7.6799999999999997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569</v>
      </c>
      <c r="AU277" s="251" t="s">
        <v>87</v>
      </c>
      <c r="AV277" s="13" t="s">
        <v>87</v>
      </c>
      <c r="AW277" s="13" t="s">
        <v>39</v>
      </c>
      <c r="AX277" s="13" t="s">
        <v>77</v>
      </c>
      <c r="AY277" s="251" t="s">
        <v>137</v>
      </c>
    </row>
    <row r="278" s="14" customFormat="1">
      <c r="A278" s="14"/>
      <c r="B278" s="252"/>
      <c r="C278" s="253"/>
      <c r="D278" s="220" t="s">
        <v>569</v>
      </c>
      <c r="E278" s="254" t="s">
        <v>32</v>
      </c>
      <c r="F278" s="255" t="s">
        <v>571</v>
      </c>
      <c r="G278" s="253"/>
      <c r="H278" s="256">
        <v>9.2799999999999994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569</v>
      </c>
      <c r="AU278" s="262" t="s">
        <v>87</v>
      </c>
      <c r="AV278" s="14" t="s">
        <v>164</v>
      </c>
      <c r="AW278" s="14" t="s">
        <v>39</v>
      </c>
      <c r="AX278" s="14" t="s">
        <v>85</v>
      </c>
      <c r="AY278" s="262" t="s">
        <v>137</v>
      </c>
    </row>
    <row r="279" s="2" customFormat="1" ht="16.5" customHeight="1">
      <c r="A279" s="41"/>
      <c r="B279" s="42"/>
      <c r="C279" s="207" t="s">
        <v>377</v>
      </c>
      <c r="D279" s="207" t="s">
        <v>140</v>
      </c>
      <c r="E279" s="208" t="s">
        <v>739</v>
      </c>
      <c r="F279" s="209" t="s">
        <v>740</v>
      </c>
      <c r="G279" s="210" t="s">
        <v>565</v>
      </c>
      <c r="H279" s="211">
        <v>9.2799999999999994</v>
      </c>
      <c r="I279" s="212"/>
      <c r="J279" s="213">
        <f>ROUND(I279*H279,2)</f>
        <v>0</v>
      </c>
      <c r="K279" s="209" t="s">
        <v>144</v>
      </c>
      <c r="L279" s="47"/>
      <c r="M279" s="214" t="s">
        <v>32</v>
      </c>
      <c r="N279" s="215" t="s">
        <v>49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164</v>
      </c>
      <c r="AT279" s="218" t="s">
        <v>140</v>
      </c>
      <c r="AU279" s="218" t="s">
        <v>87</v>
      </c>
      <c r="AY279" s="19" t="s">
        <v>137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87</v>
      </c>
      <c r="BK279" s="219">
        <f>ROUND(I279*H279,2)</f>
        <v>0</v>
      </c>
      <c r="BL279" s="19" t="s">
        <v>164</v>
      </c>
      <c r="BM279" s="218" t="s">
        <v>741</v>
      </c>
    </row>
    <row r="280" s="2" customFormat="1">
      <c r="A280" s="41"/>
      <c r="B280" s="42"/>
      <c r="C280" s="43"/>
      <c r="D280" s="220" t="s">
        <v>147</v>
      </c>
      <c r="E280" s="43"/>
      <c r="F280" s="221" t="s">
        <v>742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147</v>
      </c>
      <c r="AU280" s="19" t="s">
        <v>87</v>
      </c>
    </row>
    <row r="281" s="2" customFormat="1">
      <c r="A281" s="41"/>
      <c r="B281" s="42"/>
      <c r="C281" s="43"/>
      <c r="D281" s="225" t="s">
        <v>149</v>
      </c>
      <c r="E281" s="43"/>
      <c r="F281" s="226" t="s">
        <v>743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149</v>
      </c>
      <c r="AU281" s="19" t="s">
        <v>87</v>
      </c>
    </row>
    <row r="282" s="12" customFormat="1" ht="22.8" customHeight="1">
      <c r="A282" s="12"/>
      <c r="B282" s="191"/>
      <c r="C282" s="192"/>
      <c r="D282" s="193" t="s">
        <v>76</v>
      </c>
      <c r="E282" s="205" t="s">
        <v>157</v>
      </c>
      <c r="F282" s="205" t="s">
        <v>744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SUM(P283:P349)</f>
        <v>0</v>
      </c>
      <c r="Q282" s="199"/>
      <c r="R282" s="200">
        <f>SUM(R283:R349)</f>
        <v>7.0666948144000008</v>
      </c>
      <c r="S282" s="199"/>
      <c r="T282" s="201">
        <f>SUM(T283:T349)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85</v>
      </c>
      <c r="AT282" s="203" t="s">
        <v>76</v>
      </c>
      <c r="AU282" s="203" t="s">
        <v>85</v>
      </c>
      <c r="AY282" s="202" t="s">
        <v>137</v>
      </c>
      <c r="BK282" s="204">
        <f>SUM(BK283:BK349)</f>
        <v>0</v>
      </c>
    </row>
    <row r="283" s="2" customFormat="1" ht="16.5" customHeight="1">
      <c r="A283" s="41"/>
      <c r="B283" s="42"/>
      <c r="C283" s="207" t="s">
        <v>383</v>
      </c>
      <c r="D283" s="207" t="s">
        <v>140</v>
      </c>
      <c r="E283" s="208" t="s">
        <v>745</v>
      </c>
      <c r="F283" s="209" t="s">
        <v>746</v>
      </c>
      <c r="G283" s="210" t="s">
        <v>258</v>
      </c>
      <c r="H283" s="211">
        <v>1.7370000000000001</v>
      </c>
      <c r="I283" s="212"/>
      <c r="J283" s="213">
        <f>ROUND(I283*H283,2)</f>
        <v>0</v>
      </c>
      <c r="K283" s="209" t="s">
        <v>144</v>
      </c>
      <c r="L283" s="47"/>
      <c r="M283" s="214" t="s">
        <v>32</v>
      </c>
      <c r="N283" s="215" t="s">
        <v>49</v>
      </c>
      <c r="O283" s="87"/>
      <c r="P283" s="216">
        <f>O283*H283</f>
        <v>0</v>
      </c>
      <c r="Q283" s="216">
        <v>1.8775</v>
      </c>
      <c r="R283" s="216">
        <f>Q283*H283</f>
        <v>3.2612174999999999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164</v>
      </c>
      <c r="AT283" s="218" t="s">
        <v>140</v>
      </c>
      <c r="AU283" s="218" t="s">
        <v>87</v>
      </c>
      <c r="AY283" s="19" t="s">
        <v>137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87</v>
      </c>
      <c r="BK283" s="219">
        <f>ROUND(I283*H283,2)</f>
        <v>0</v>
      </c>
      <c r="BL283" s="19" t="s">
        <v>164</v>
      </c>
      <c r="BM283" s="218" t="s">
        <v>747</v>
      </c>
    </row>
    <row r="284" s="2" customFormat="1">
      <c r="A284" s="41"/>
      <c r="B284" s="42"/>
      <c r="C284" s="43"/>
      <c r="D284" s="220" t="s">
        <v>147</v>
      </c>
      <c r="E284" s="43"/>
      <c r="F284" s="221" t="s">
        <v>748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147</v>
      </c>
      <c r="AU284" s="19" t="s">
        <v>87</v>
      </c>
    </row>
    <row r="285" s="2" customFormat="1">
      <c r="A285" s="41"/>
      <c r="B285" s="42"/>
      <c r="C285" s="43"/>
      <c r="D285" s="225" t="s">
        <v>149</v>
      </c>
      <c r="E285" s="43"/>
      <c r="F285" s="226" t="s">
        <v>749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149</v>
      </c>
      <c r="AU285" s="19" t="s">
        <v>87</v>
      </c>
    </row>
    <row r="286" s="15" customFormat="1">
      <c r="A286" s="15"/>
      <c r="B286" s="263"/>
      <c r="C286" s="264"/>
      <c r="D286" s="220" t="s">
        <v>569</v>
      </c>
      <c r="E286" s="265" t="s">
        <v>32</v>
      </c>
      <c r="F286" s="266" t="s">
        <v>750</v>
      </c>
      <c r="G286" s="264"/>
      <c r="H286" s="265" t="s">
        <v>32</v>
      </c>
      <c r="I286" s="267"/>
      <c r="J286" s="264"/>
      <c r="K286" s="264"/>
      <c r="L286" s="268"/>
      <c r="M286" s="269"/>
      <c r="N286" s="270"/>
      <c r="O286" s="270"/>
      <c r="P286" s="270"/>
      <c r="Q286" s="270"/>
      <c r="R286" s="270"/>
      <c r="S286" s="270"/>
      <c r="T286" s="27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2" t="s">
        <v>569</v>
      </c>
      <c r="AU286" s="272" t="s">
        <v>87</v>
      </c>
      <c r="AV286" s="15" t="s">
        <v>85</v>
      </c>
      <c r="AW286" s="15" t="s">
        <v>39</v>
      </c>
      <c r="AX286" s="15" t="s">
        <v>77</v>
      </c>
      <c r="AY286" s="272" t="s">
        <v>137</v>
      </c>
    </row>
    <row r="287" s="13" customFormat="1">
      <c r="A287" s="13"/>
      <c r="B287" s="241"/>
      <c r="C287" s="242"/>
      <c r="D287" s="220" t="s">
        <v>569</v>
      </c>
      <c r="E287" s="243" t="s">
        <v>32</v>
      </c>
      <c r="F287" s="244" t="s">
        <v>751</v>
      </c>
      <c r="G287" s="242"/>
      <c r="H287" s="245">
        <v>0.38800000000000001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569</v>
      </c>
      <c r="AU287" s="251" t="s">
        <v>87</v>
      </c>
      <c r="AV287" s="13" t="s">
        <v>87</v>
      </c>
      <c r="AW287" s="13" t="s">
        <v>39</v>
      </c>
      <c r="AX287" s="13" t="s">
        <v>77</v>
      </c>
      <c r="AY287" s="251" t="s">
        <v>137</v>
      </c>
    </row>
    <row r="288" s="15" customFormat="1">
      <c r="A288" s="15"/>
      <c r="B288" s="263"/>
      <c r="C288" s="264"/>
      <c r="D288" s="220" t="s">
        <v>569</v>
      </c>
      <c r="E288" s="265" t="s">
        <v>32</v>
      </c>
      <c r="F288" s="266" t="s">
        <v>752</v>
      </c>
      <c r="G288" s="264"/>
      <c r="H288" s="265" t="s">
        <v>32</v>
      </c>
      <c r="I288" s="267"/>
      <c r="J288" s="264"/>
      <c r="K288" s="264"/>
      <c r="L288" s="268"/>
      <c r="M288" s="269"/>
      <c r="N288" s="270"/>
      <c r="O288" s="270"/>
      <c r="P288" s="270"/>
      <c r="Q288" s="270"/>
      <c r="R288" s="270"/>
      <c r="S288" s="270"/>
      <c r="T288" s="27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2" t="s">
        <v>569</v>
      </c>
      <c r="AU288" s="272" t="s">
        <v>87</v>
      </c>
      <c r="AV288" s="15" t="s">
        <v>85</v>
      </c>
      <c r="AW288" s="15" t="s">
        <v>39</v>
      </c>
      <c r="AX288" s="15" t="s">
        <v>77</v>
      </c>
      <c r="AY288" s="272" t="s">
        <v>137</v>
      </c>
    </row>
    <row r="289" s="13" customFormat="1">
      <c r="A289" s="13"/>
      <c r="B289" s="241"/>
      <c r="C289" s="242"/>
      <c r="D289" s="220" t="s">
        <v>569</v>
      </c>
      <c r="E289" s="243" t="s">
        <v>32</v>
      </c>
      <c r="F289" s="244" t="s">
        <v>753</v>
      </c>
      <c r="G289" s="242"/>
      <c r="H289" s="245">
        <v>0.20300000000000001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569</v>
      </c>
      <c r="AU289" s="251" t="s">
        <v>87</v>
      </c>
      <c r="AV289" s="13" t="s">
        <v>87</v>
      </c>
      <c r="AW289" s="13" t="s">
        <v>39</v>
      </c>
      <c r="AX289" s="13" t="s">
        <v>77</v>
      </c>
      <c r="AY289" s="251" t="s">
        <v>137</v>
      </c>
    </row>
    <row r="290" s="15" customFormat="1">
      <c r="A290" s="15"/>
      <c r="B290" s="263"/>
      <c r="C290" s="264"/>
      <c r="D290" s="220" t="s">
        <v>569</v>
      </c>
      <c r="E290" s="265" t="s">
        <v>32</v>
      </c>
      <c r="F290" s="266" t="s">
        <v>754</v>
      </c>
      <c r="G290" s="264"/>
      <c r="H290" s="265" t="s">
        <v>32</v>
      </c>
      <c r="I290" s="267"/>
      <c r="J290" s="264"/>
      <c r="K290" s="264"/>
      <c r="L290" s="268"/>
      <c r="M290" s="269"/>
      <c r="N290" s="270"/>
      <c r="O290" s="270"/>
      <c r="P290" s="270"/>
      <c r="Q290" s="270"/>
      <c r="R290" s="270"/>
      <c r="S290" s="270"/>
      <c r="T290" s="27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2" t="s">
        <v>569</v>
      </c>
      <c r="AU290" s="272" t="s">
        <v>87</v>
      </c>
      <c r="AV290" s="15" t="s">
        <v>85</v>
      </c>
      <c r="AW290" s="15" t="s">
        <v>39</v>
      </c>
      <c r="AX290" s="15" t="s">
        <v>77</v>
      </c>
      <c r="AY290" s="272" t="s">
        <v>137</v>
      </c>
    </row>
    <row r="291" s="13" customFormat="1">
      <c r="A291" s="13"/>
      <c r="B291" s="241"/>
      <c r="C291" s="242"/>
      <c r="D291" s="220" t="s">
        <v>569</v>
      </c>
      <c r="E291" s="243" t="s">
        <v>32</v>
      </c>
      <c r="F291" s="244" t="s">
        <v>755</v>
      </c>
      <c r="G291" s="242"/>
      <c r="H291" s="245">
        <v>0.23999999999999999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569</v>
      </c>
      <c r="AU291" s="251" t="s">
        <v>87</v>
      </c>
      <c r="AV291" s="13" t="s">
        <v>87</v>
      </c>
      <c r="AW291" s="13" t="s">
        <v>39</v>
      </c>
      <c r="AX291" s="13" t="s">
        <v>77</v>
      </c>
      <c r="AY291" s="251" t="s">
        <v>137</v>
      </c>
    </row>
    <row r="292" s="15" customFormat="1">
      <c r="A292" s="15"/>
      <c r="B292" s="263"/>
      <c r="C292" s="264"/>
      <c r="D292" s="220" t="s">
        <v>569</v>
      </c>
      <c r="E292" s="265" t="s">
        <v>32</v>
      </c>
      <c r="F292" s="266" t="s">
        <v>756</v>
      </c>
      <c r="G292" s="264"/>
      <c r="H292" s="265" t="s">
        <v>32</v>
      </c>
      <c r="I292" s="267"/>
      <c r="J292" s="264"/>
      <c r="K292" s="264"/>
      <c r="L292" s="268"/>
      <c r="M292" s="269"/>
      <c r="N292" s="270"/>
      <c r="O292" s="270"/>
      <c r="P292" s="270"/>
      <c r="Q292" s="270"/>
      <c r="R292" s="270"/>
      <c r="S292" s="270"/>
      <c r="T292" s="27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2" t="s">
        <v>569</v>
      </c>
      <c r="AU292" s="272" t="s">
        <v>87</v>
      </c>
      <c r="AV292" s="15" t="s">
        <v>85</v>
      </c>
      <c r="AW292" s="15" t="s">
        <v>39</v>
      </c>
      <c r="AX292" s="15" t="s">
        <v>77</v>
      </c>
      <c r="AY292" s="272" t="s">
        <v>137</v>
      </c>
    </row>
    <row r="293" s="13" customFormat="1">
      <c r="A293" s="13"/>
      <c r="B293" s="241"/>
      <c r="C293" s="242"/>
      <c r="D293" s="220" t="s">
        <v>569</v>
      </c>
      <c r="E293" s="243" t="s">
        <v>32</v>
      </c>
      <c r="F293" s="244" t="s">
        <v>757</v>
      </c>
      <c r="G293" s="242"/>
      <c r="H293" s="245">
        <v>0.71999999999999997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569</v>
      </c>
      <c r="AU293" s="251" t="s">
        <v>87</v>
      </c>
      <c r="AV293" s="13" t="s">
        <v>87</v>
      </c>
      <c r="AW293" s="13" t="s">
        <v>39</v>
      </c>
      <c r="AX293" s="13" t="s">
        <v>77</v>
      </c>
      <c r="AY293" s="251" t="s">
        <v>137</v>
      </c>
    </row>
    <row r="294" s="15" customFormat="1">
      <c r="A294" s="15"/>
      <c r="B294" s="263"/>
      <c r="C294" s="264"/>
      <c r="D294" s="220" t="s">
        <v>569</v>
      </c>
      <c r="E294" s="265" t="s">
        <v>32</v>
      </c>
      <c r="F294" s="266" t="s">
        <v>758</v>
      </c>
      <c r="G294" s="264"/>
      <c r="H294" s="265" t="s">
        <v>32</v>
      </c>
      <c r="I294" s="267"/>
      <c r="J294" s="264"/>
      <c r="K294" s="264"/>
      <c r="L294" s="268"/>
      <c r="M294" s="269"/>
      <c r="N294" s="270"/>
      <c r="O294" s="270"/>
      <c r="P294" s="270"/>
      <c r="Q294" s="270"/>
      <c r="R294" s="270"/>
      <c r="S294" s="270"/>
      <c r="T294" s="27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2" t="s">
        <v>569</v>
      </c>
      <c r="AU294" s="272" t="s">
        <v>87</v>
      </c>
      <c r="AV294" s="15" t="s">
        <v>85</v>
      </c>
      <c r="AW294" s="15" t="s">
        <v>39</v>
      </c>
      <c r="AX294" s="15" t="s">
        <v>77</v>
      </c>
      <c r="AY294" s="272" t="s">
        <v>137</v>
      </c>
    </row>
    <row r="295" s="13" customFormat="1">
      <c r="A295" s="13"/>
      <c r="B295" s="241"/>
      <c r="C295" s="242"/>
      <c r="D295" s="220" t="s">
        <v>569</v>
      </c>
      <c r="E295" s="243" t="s">
        <v>32</v>
      </c>
      <c r="F295" s="244" t="s">
        <v>759</v>
      </c>
      <c r="G295" s="242"/>
      <c r="H295" s="245">
        <v>0.186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569</v>
      </c>
      <c r="AU295" s="251" t="s">
        <v>87</v>
      </c>
      <c r="AV295" s="13" t="s">
        <v>87</v>
      </c>
      <c r="AW295" s="13" t="s">
        <v>39</v>
      </c>
      <c r="AX295" s="13" t="s">
        <v>77</v>
      </c>
      <c r="AY295" s="251" t="s">
        <v>137</v>
      </c>
    </row>
    <row r="296" s="14" customFormat="1">
      <c r="A296" s="14"/>
      <c r="B296" s="252"/>
      <c r="C296" s="253"/>
      <c r="D296" s="220" t="s">
        <v>569</v>
      </c>
      <c r="E296" s="254" t="s">
        <v>32</v>
      </c>
      <c r="F296" s="255" t="s">
        <v>571</v>
      </c>
      <c r="G296" s="253"/>
      <c r="H296" s="256">
        <v>1.7369999999999999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569</v>
      </c>
      <c r="AU296" s="262" t="s">
        <v>87</v>
      </c>
      <c r="AV296" s="14" t="s">
        <v>164</v>
      </c>
      <c r="AW296" s="14" t="s">
        <v>39</v>
      </c>
      <c r="AX296" s="14" t="s">
        <v>85</v>
      </c>
      <c r="AY296" s="262" t="s">
        <v>137</v>
      </c>
    </row>
    <row r="297" s="2" customFormat="1" ht="24.15" customHeight="1">
      <c r="A297" s="41"/>
      <c r="B297" s="42"/>
      <c r="C297" s="207" t="s">
        <v>389</v>
      </c>
      <c r="D297" s="207" t="s">
        <v>140</v>
      </c>
      <c r="E297" s="208" t="s">
        <v>760</v>
      </c>
      <c r="F297" s="209" t="s">
        <v>761</v>
      </c>
      <c r="G297" s="210" t="s">
        <v>565</v>
      </c>
      <c r="H297" s="211">
        <v>0.51800000000000002</v>
      </c>
      <c r="I297" s="212"/>
      <c r="J297" s="213">
        <f>ROUND(I297*H297,2)</f>
        <v>0</v>
      </c>
      <c r="K297" s="209" t="s">
        <v>144</v>
      </c>
      <c r="L297" s="47"/>
      <c r="M297" s="214" t="s">
        <v>32</v>
      </c>
      <c r="N297" s="215" t="s">
        <v>49</v>
      </c>
      <c r="O297" s="87"/>
      <c r="P297" s="216">
        <f>O297*H297</f>
        <v>0</v>
      </c>
      <c r="Q297" s="216">
        <v>0.19012080000000001</v>
      </c>
      <c r="R297" s="216">
        <f>Q297*H297</f>
        <v>0.098482574400000009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164</v>
      </c>
      <c r="AT297" s="218" t="s">
        <v>140</v>
      </c>
      <c r="AU297" s="218" t="s">
        <v>87</v>
      </c>
      <c r="AY297" s="19" t="s">
        <v>137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87</v>
      </c>
      <c r="BK297" s="219">
        <f>ROUND(I297*H297,2)</f>
        <v>0</v>
      </c>
      <c r="BL297" s="19" t="s">
        <v>164</v>
      </c>
      <c r="BM297" s="218" t="s">
        <v>762</v>
      </c>
    </row>
    <row r="298" s="2" customFormat="1">
      <c r="A298" s="41"/>
      <c r="B298" s="42"/>
      <c r="C298" s="43"/>
      <c r="D298" s="220" t="s">
        <v>147</v>
      </c>
      <c r="E298" s="43"/>
      <c r="F298" s="221" t="s">
        <v>763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147</v>
      </c>
      <c r="AU298" s="19" t="s">
        <v>87</v>
      </c>
    </row>
    <row r="299" s="2" customFormat="1">
      <c r="A299" s="41"/>
      <c r="B299" s="42"/>
      <c r="C299" s="43"/>
      <c r="D299" s="225" t="s">
        <v>149</v>
      </c>
      <c r="E299" s="43"/>
      <c r="F299" s="226" t="s">
        <v>764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149</v>
      </c>
      <c r="AU299" s="19" t="s">
        <v>87</v>
      </c>
    </row>
    <row r="300" s="15" customFormat="1">
      <c r="A300" s="15"/>
      <c r="B300" s="263"/>
      <c r="C300" s="264"/>
      <c r="D300" s="220" t="s">
        <v>569</v>
      </c>
      <c r="E300" s="265" t="s">
        <v>32</v>
      </c>
      <c r="F300" s="266" t="s">
        <v>750</v>
      </c>
      <c r="G300" s="264"/>
      <c r="H300" s="265" t="s">
        <v>32</v>
      </c>
      <c r="I300" s="267"/>
      <c r="J300" s="264"/>
      <c r="K300" s="264"/>
      <c r="L300" s="268"/>
      <c r="M300" s="269"/>
      <c r="N300" s="270"/>
      <c r="O300" s="270"/>
      <c r="P300" s="270"/>
      <c r="Q300" s="270"/>
      <c r="R300" s="270"/>
      <c r="S300" s="270"/>
      <c r="T300" s="27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2" t="s">
        <v>569</v>
      </c>
      <c r="AU300" s="272" t="s">
        <v>87</v>
      </c>
      <c r="AV300" s="15" t="s">
        <v>85</v>
      </c>
      <c r="AW300" s="15" t="s">
        <v>39</v>
      </c>
      <c r="AX300" s="15" t="s">
        <v>77</v>
      </c>
      <c r="AY300" s="272" t="s">
        <v>137</v>
      </c>
    </row>
    <row r="301" s="13" customFormat="1">
      <c r="A301" s="13"/>
      <c r="B301" s="241"/>
      <c r="C301" s="242"/>
      <c r="D301" s="220" t="s">
        <v>569</v>
      </c>
      <c r="E301" s="243" t="s">
        <v>32</v>
      </c>
      <c r="F301" s="244" t="s">
        <v>765</v>
      </c>
      <c r="G301" s="242"/>
      <c r="H301" s="245">
        <v>0.51800000000000002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569</v>
      </c>
      <c r="AU301" s="251" t="s">
        <v>87</v>
      </c>
      <c r="AV301" s="13" t="s">
        <v>87</v>
      </c>
      <c r="AW301" s="13" t="s">
        <v>39</v>
      </c>
      <c r="AX301" s="13" t="s">
        <v>77</v>
      </c>
      <c r="AY301" s="251" t="s">
        <v>137</v>
      </c>
    </row>
    <row r="302" s="14" customFormat="1">
      <c r="A302" s="14"/>
      <c r="B302" s="252"/>
      <c r="C302" s="253"/>
      <c r="D302" s="220" t="s">
        <v>569</v>
      </c>
      <c r="E302" s="254" t="s">
        <v>32</v>
      </c>
      <c r="F302" s="255" t="s">
        <v>571</v>
      </c>
      <c r="G302" s="253"/>
      <c r="H302" s="256">
        <v>0.51800000000000002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569</v>
      </c>
      <c r="AU302" s="262" t="s">
        <v>87</v>
      </c>
      <c r="AV302" s="14" t="s">
        <v>164</v>
      </c>
      <c r="AW302" s="14" t="s">
        <v>39</v>
      </c>
      <c r="AX302" s="14" t="s">
        <v>85</v>
      </c>
      <c r="AY302" s="262" t="s">
        <v>137</v>
      </c>
    </row>
    <row r="303" s="2" customFormat="1" ht="24.15" customHeight="1">
      <c r="A303" s="41"/>
      <c r="B303" s="42"/>
      <c r="C303" s="207" t="s">
        <v>395</v>
      </c>
      <c r="D303" s="207" t="s">
        <v>140</v>
      </c>
      <c r="E303" s="208" t="s">
        <v>766</v>
      </c>
      <c r="F303" s="209" t="s">
        <v>767</v>
      </c>
      <c r="G303" s="210" t="s">
        <v>565</v>
      </c>
      <c r="H303" s="211">
        <v>3.9649999999999999</v>
      </c>
      <c r="I303" s="212"/>
      <c r="J303" s="213">
        <f>ROUND(I303*H303,2)</f>
        <v>0</v>
      </c>
      <c r="K303" s="209" t="s">
        <v>144</v>
      </c>
      <c r="L303" s="47"/>
      <c r="M303" s="214" t="s">
        <v>32</v>
      </c>
      <c r="N303" s="215" t="s">
        <v>49</v>
      </c>
      <c r="O303" s="87"/>
      <c r="P303" s="216">
        <f>O303*H303</f>
        <v>0</v>
      </c>
      <c r="Q303" s="216">
        <v>0.17721000000000001</v>
      </c>
      <c r="R303" s="216">
        <f>Q303*H303</f>
        <v>0.70263765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164</v>
      </c>
      <c r="AT303" s="218" t="s">
        <v>140</v>
      </c>
      <c r="AU303" s="218" t="s">
        <v>87</v>
      </c>
      <c r="AY303" s="19" t="s">
        <v>137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9" t="s">
        <v>87</v>
      </c>
      <c r="BK303" s="219">
        <f>ROUND(I303*H303,2)</f>
        <v>0</v>
      </c>
      <c r="BL303" s="19" t="s">
        <v>164</v>
      </c>
      <c r="BM303" s="218" t="s">
        <v>768</v>
      </c>
    </row>
    <row r="304" s="2" customFormat="1">
      <c r="A304" s="41"/>
      <c r="B304" s="42"/>
      <c r="C304" s="43"/>
      <c r="D304" s="220" t="s">
        <v>147</v>
      </c>
      <c r="E304" s="43"/>
      <c r="F304" s="221" t="s">
        <v>769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147</v>
      </c>
      <c r="AU304" s="19" t="s">
        <v>87</v>
      </c>
    </row>
    <row r="305" s="2" customFormat="1">
      <c r="A305" s="41"/>
      <c r="B305" s="42"/>
      <c r="C305" s="43"/>
      <c r="D305" s="225" t="s">
        <v>149</v>
      </c>
      <c r="E305" s="43"/>
      <c r="F305" s="226" t="s">
        <v>770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149</v>
      </c>
      <c r="AU305" s="19" t="s">
        <v>87</v>
      </c>
    </row>
    <row r="306" s="15" customFormat="1">
      <c r="A306" s="15"/>
      <c r="B306" s="263"/>
      <c r="C306" s="264"/>
      <c r="D306" s="220" t="s">
        <v>569</v>
      </c>
      <c r="E306" s="265" t="s">
        <v>32</v>
      </c>
      <c r="F306" s="266" t="s">
        <v>771</v>
      </c>
      <c r="G306" s="264"/>
      <c r="H306" s="265" t="s">
        <v>32</v>
      </c>
      <c r="I306" s="267"/>
      <c r="J306" s="264"/>
      <c r="K306" s="264"/>
      <c r="L306" s="268"/>
      <c r="M306" s="269"/>
      <c r="N306" s="270"/>
      <c r="O306" s="270"/>
      <c r="P306" s="270"/>
      <c r="Q306" s="270"/>
      <c r="R306" s="270"/>
      <c r="S306" s="270"/>
      <c r="T306" s="27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2" t="s">
        <v>569</v>
      </c>
      <c r="AU306" s="272" t="s">
        <v>87</v>
      </c>
      <c r="AV306" s="15" t="s">
        <v>85</v>
      </c>
      <c r="AW306" s="15" t="s">
        <v>39</v>
      </c>
      <c r="AX306" s="15" t="s">
        <v>77</v>
      </c>
      <c r="AY306" s="272" t="s">
        <v>137</v>
      </c>
    </row>
    <row r="307" s="13" customFormat="1">
      <c r="A307" s="13"/>
      <c r="B307" s="241"/>
      <c r="C307" s="242"/>
      <c r="D307" s="220" t="s">
        <v>569</v>
      </c>
      <c r="E307" s="243" t="s">
        <v>32</v>
      </c>
      <c r="F307" s="244" t="s">
        <v>772</v>
      </c>
      <c r="G307" s="242"/>
      <c r="H307" s="245">
        <v>3.9649999999999999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569</v>
      </c>
      <c r="AU307" s="251" t="s">
        <v>87</v>
      </c>
      <c r="AV307" s="13" t="s">
        <v>87</v>
      </c>
      <c r="AW307" s="13" t="s">
        <v>39</v>
      </c>
      <c r="AX307" s="13" t="s">
        <v>77</v>
      </c>
      <c r="AY307" s="251" t="s">
        <v>137</v>
      </c>
    </row>
    <row r="308" s="14" customFormat="1">
      <c r="A308" s="14"/>
      <c r="B308" s="252"/>
      <c r="C308" s="253"/>
      <c r="D308" s="220" t="s">
        <v>569</v>
      </c>
      <c r="E308" s="254" t="s">
        <v>32</v>
      </c>
      <c r="F308" s="255" t="s">
        <v>571</v>
      </c>
      <c r="G308" s="253"/>
      <c r="H308" s="256">
        <v>3.9649999999999999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569</v>
      </c>
      <c r="AU308" s="262" t="s">
        <v>87</v>
      </c>
      <c r="AV308" s="14" t="s">
        <v>164</v>
      </c>
      <c r="AW308" s="14" t="s">
        <v>39</v>
      </c>
      <c r="AX308" s="14" t="s">
        <v>85</v>
      </c>
      <c r="AY308" s="262" t="s">
        <v>137</v>
      </c>
    </row>
    <row r="309" s="2" customFormat="1" ht="16.5" customHeight="1">
      <c r="A309" s="41"/>
      <c r="B309" s="42"/>
      <c r="C309" s="207" t="s">
        <v>401</v>
      </c>
      <c r="D309" s="207" t="s">
        <v>140</v>
      </c>
      <c r="E309" s="208" t="s">
        <v>773</v>
      </c>
      <c r="F309" s="209" t="s">
        <v>774</v>
      </c>
      <c r="G309" s="210" t="s">
        <v>565</v>
      </c>
      <c r="H309" s="211">
        <v>17.437000000000001</v>
      </c>
      <c r="I309" s="212"/>
      <c r="J309" s="213">
        <f>ROUND(I309*H309,2)</f>
        <v>0</v>
      </c>
      <c r="K309" s="209" t="s">
        <v>144</v>
      </c>
      <c r="L309" s="47"/>
      <c r="M309" s="214" t="s">
        <v>32</v>
      </c>
      <c r="N309" s="215" t="s">
        <v>49</v>
      </c>
      <c r="O309" s="87"/>
      <c r="P309" s="216">
        <f>O309*H309</f>
        <v>0</v>
      </c>
      <c r="Q309" s="216">
        <v>0.028570000000000002</v>
      </c>
      <c r="R309" s="216">
        <f>Q309*H309</f>
        <v>0.49817509000000004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164</v>
      </c>
      <c r="AT309" s="218" t="s">
        <v>140</v>
      </c>
      <c r="AU309" s="218" t="s">
        <v>87</v>
      </c>
      <c r="AY309" s="19" t="s">
        <v>137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87</v>
      </c>
      <c r="BK309" s="219">
        <f>ROUND(I309*H309,2)</f>
        <v>0</v>
      </c>
      <c r="BL309" s="19" t="s">
        <v>164</v>
      </c>
      <c r="BM309" s="218" t="s">
        <v>775</v>
      </c>
    </row>
    <row r="310" s="2" customFormat="1">
      <c r="A310" s="41"/>
      <c r="B310" s="42"/>
      <c r="C310" s="43"/>
      <c r="D310" s="220" t="s">
        <v>147</v>
      </c>
      <c r="E310" s="43"/>
      <c r="F310" s="221" t="s">
        <v>776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147</v>
      </c>
      <c r="AU310" s="19" t="s">
        <v>87</v>
      </c>
    </row>
    <row r="311" s="2" customFormat="1">
      <c r="A311" s="41"/>
      <c r="B311" s="42"/>
      <c r="C311" s="43"/>
      <c r="D311" s="225" t="s">
        <v>149</v>
      </c>
      <c r="E311" s="43"/>
      <c r="F311" s="226" t="s">
        <v>777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149</v>
      </c>
      <c r="AU311" s="19" t="s">
        <v>87</v>
      </c>
    </row>
    <row r="312" s="15" customFormat="1">
      <c r="A312" s="15"/>
      <c r="B312" s="263"/>
      <c r="C312" s="264"/>
      <c r="D312" s="220" t="s">
        <v>569</v>
      </c>
      <c r="E312" s="265" t="s">
        <v>32</v>
      </c>
      <c r="F312" s="266" t="s">
        <v>778</v>
      </c>
      <c r="G312" s="264"/>
      <c r="H312" s="265" t="s">
        <v>32</v>
      </c>
      <c r="I312" s="267"/>
      <c r="J312" s="264"/>
      <c r="K312" s="264"/>
      <c r="L312" s="268"/>
      <c r="M312" s="269"/>
      <c r="N312" s="270"/>
      <c r="O312" s="270"/>
      <c r="P312" s="270"/>
      <c r="Q312" s="270"/>
      <c r="R312" s="270"/>
      <c r="S312" s="270"/>
      <c r="T312" s="27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2" t="s">
        <v>569</v>
      </c>
      <c r="AU312" s="272" t="s">
        <v>87</v>
      </c>
      <c r="AV312" s="15" t="s">
        <v>85</v>
      </c>
      <c r="AW312" s="15" t="s">
        <v>39</v>
      </c>
      <c r="AX312" s="15" t="s">
        <v>77</v>
      </c>
      <c r="AY312" s="272" t="s">
        <v>137</v>
      </c>
    </row>
    <row r="313" s="15" customFormat="1">
      <c r="A313" s="15"/>
      <c r="B313" s="263"/>
      <c r="C313" s="264"/>
      <c r="D313" s="220" t="s">
        <v>569</v>
      </c>
      <c r="E313" s="265" t="s">
        <v>32</v>
      </c>
      <c r="F313" s="266" t="s">
        <v>779</v>
      </c>
      <c r="G313" s="264"/>
      <c r="H313" s="265" t="s">
        <v>32</v>
      </c>
      <c r="I313" s="267"/>
      <c r="J313" s="264"/>
      <c r="K313" s="264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569</v>
      </c>
      <c r="AU313" s="272" t="s">
        <v>87</v>
      </c>
      <c r="AV313" s="15" t="s">
        <v>85</v>
      </c>
      <c r="AW313" s="15" t="s">
        <v>39</v>
      </c>
      <c r="AX313" s="15" t="s">
        <v>77</v>
      </c>
      <c r="AY313" s="272" t="s">
        <v>137</v>
      </c>
    </row>
    <row r="314" s="13" customFormat="1">
      <c r="A314" s="13"/>
      <c r="B314" s="241"/>
      <c r="C314" s="242"/>
      <c r="D314" s="220" t="s">
        <v>569</v>
      </c>
      <c r="E314" s="243" t="s">
        <v>32</v>
      </c>
      <c r="F314" s="244" t="s">
        <v>780</v>
      </c>
      <c r="G314" s="242"/>
      <c r="H314" s="245">
        <v>1.944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569</v>
      </c>
      <c r="AU314" s="251" t="s">
        <v>87</v>
      </c>
      <c r="AV314" s="13" t="s">
        <v>87</v>
      </c>
      <c r="AW314" s="13" t="s">
        <v>39</v>
      </c>
      <c r="AX314" s="13" t="s">
        <v>77</v>
      </c>
      <c r="AY314" s="251" t="s">
        <v>137</v>
      </c>
    </row>
    <row r="315" s="13" customFormat="1">
      <c r="A315" s="13"/>
      <c r="B315" s="241"/>
      <c r="C315" s="242"/>
      <c r="D315" s="220" t="s">
        <v>569</v>
      </c>
      <c r="E315" s="243" t="s">
        <v>32</v>
      </c>
      <c r="F315" s="244" t="s">
        <v>781</v>
      </c>
      <c r="G315" s="242"/>
      <c r="H315" s="245">
        <v>1.1120000000000001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569</v>
      </c>
      <c r="AU315" s="251" t="s">
        <v>87</v>
      </c>
      <c r="AV315" s="13" t="s">
        <v>87</v>
      </c>
      <c r="AW315" s="13" t="s">
        <v>39</v>
      </c>
      <c r="AX315" s="13" t="s">
        <v>77</v>
      </c>
      <c r="AY315" s="251" t="s">
        <v>137</v>
      </c>
    </row>
    <row r="316" s="13" customFormat="1">
      <c r="A316" s="13"/>
      <c r="B316" s="241"/>
      <c r="C316" s="242"/>
      <c r="D316" s="220" t="s">
        <v>569</v>
      </c>
      <c r="E316" s="243" t="s">
        <v>32</v>
      </c>
      <c r="F316" s="244" t="s">
        <v>782</v>
      </c>
      <c r="G316" s="242"/>
      <c r="H316" s="245">
        <v>6.8140000000000001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569</v>
      </c>
      <c r="AU316" s="251" t="s">
        <v>87</v>
      </c>
      <c r="AV316" s="13" t="s">
        <v>87</v>
      </c>
      <c r="AW316" s="13" t="s">
        <v>39</v>
      </c>
      <c r="AX316" s="13" t="s">
        <v>77</v>
      </c>
      <c r="AY316" s="251" t="s">
        <v>137</v>
      </c>
    </row>
    <row r="317" s="13" customFormat="1">
      <c r="A317" s="13"/>
      <c r="B317" s="241"/>
      <c r="C317" s="242"/>
      <c r="D317" s="220" t="s">
        <v>569</v>
      </c>
      <c r="E317" s="243" t="s">
        <v>32</v>
      </c>
      <c r="F317" s="244" t="s">
        <v>783</v>
      </c>
      <c r="G317" s="242"/>
      <c r="H317" s="245">
        <v>1.357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569</v>
      </c>
      <c r="AU317" s="251" t="s">
        <v>87</v>
      </c>
      <c r="AV317" s="13" t="s">
        <v>87</v>
      </c>
      <c r="AW317" s="13" t="s">
        <v>39</v>
      </c>
      <c r="AX317" s="13" t="s">
        <v>77</v>
      </c>
      <c r="AY317" s="251" t="s">
        <v>137</v>
      </c>
    </row>
    <row r="318" s="13" customFormat="1">
      <c r="A318" s="13"/>
      <c r="B318" s="241"/>
      <c r="C318" s="242"/>
      <c r="D318" s="220" t="s">
        <v>569</v>
      </c>
      <c r="E318" s="243" t="s">
        <v>32</v>
      </c>
      <c r="F318" s="244" t="s">
        <v>784</v>
      </c>
      <c r="G318" s="242"/>
      <c r="H318" s="245">
        <v>6.21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569</v>
      </c>
      <c r="AU318" s="251" t="s">
        <v>87</v>
      </c>
      <c r="AV318" s="13" t="s">
        <v>87</v>
      </c>
      <c r="AW318" s="13" t="s">
        <v>39</v>
      </c>
      <c r="AX318" s="13" t="s">
        <v>77</v>
      </c>
      <c r="AY318" s="251" t="s">
        <v>137</v>
      </c>
    </row>
    <row r="319" s="14" customFormat="1">
      <c r="A319" s="14"/>
      <c r="B319" s="252"/>
      <c r="C319" s="253"/>
      <c r="D319" s="220" t="s">
        <v>569</v>
      </c>
      <c r="E319" s="254" t="s">
        <v>32</v>
      </c>
      <c r="F319" s="255" t="s">
        <v>571</v>
      </c>
      <c r="G319" s="253"/>
      <c r="H319" s="256">
        <v>17.437000000000001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569</v>
      </c>
      <c r="AU319" s="262" t="s">
        <v>87</v>
      </c>
      <c r="AV319" s="14" t="s">
        <v>164</v>
      </c>
      <c r="AW319" s="14" t="s">
        <v>39</v>
      </c>
      <c r="AX319" s="14" t="s">
        <v>85</v>
      </c>
      <c r="AY319" s="262" t="s">
        <v>137</v>
      </c>
    </row>
    <row r="320" s="2" customFormat="1" ht="16.5" customHeight="1">
      <c r="A320" s="41"/>
      <c r="B320" s="42"/>
      <c r="C320" s="207" t="s">
        <v>405</v>
      </c>
      <c r="D320" s="207" t="s">
        <v>140</v>
      </c>
      <c r="E320" s="208" t="s">
        <v>785</v>
      </c>
      <c r="F320" s="209" t="s">
        <v>786</v>
      </c>
      <c r="G320" s="210" t="s">
        <v>160</v>
      </c>
      <c r="H320" s="211">
        <v>14</v>
      </c>
      <c r="I320" s="212"/>
      <c r="J320" s="213">
        <f>ROUND(I320*H320,2)</f>
        <v>0</v>
      </c>
      <c r="K320" s="209" t="s">
        <v>144</v>
      </c>
      <c r="L320" s="47"/>
      <c r="M320" s="214" t="s">
        <v>32</v>
      </c>
      <c r="N320" s="215" t="s">
        <v>49</v>
      </c>
      <c r="O320" s="87"/>
      <c r="P320" s="216">
        <f>O320*H320</f>
        <v>0</v>
      </c>
      <c r="Q320" s="216">
        <v>0.17488799999999999</v>
      </c>
      <c r="R320" s="216">
        <f>Q320*H320</f>
        <v>2.4484319999999999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164</v>
      </c>
      <c r="AT320" s="218" t="s">
        <v>140</v>
      </c>
      <c r="AU320" s="218" t="s">
        <v>87</v>
      </c>
      <c r="AY320" s="19" t="s">
        <v>137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87</v>
      </c>
      <c r="BK320" s="219">
        <f>ROUND(I320*H320,2)</f>
        <v>0</v>
      </c>
      <c r="BL320" s="19" t="s">
        <v>164</v>
      </c>
      <c r="BM320" s="218" t="s">
        <v>787</v>
      </c>
    </row>
    <row r="321" s="2" customFormat="1">
      <c r="A321" s="41"/>
      <c r="B321" s="42"/>
      <c r="C321" s="43"/>
      <c r="D321" s="220" t="s">
        <v>147</v>
      </c>
      <c r="E321" s="43"/>
      <c r="F321" s="221" t="s">
        <v>788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147</v>
      </c>
      <c r="AU321" s="19" t="s">
        <v>87</v>
      </c>
    </row>
    <row r="322" s="2" customFormat="1">
      <c r="A322" s="41"/>
      <c r="B322" s="42"/>
      <c r="C322" s="43"/>
      <c r="D322" s="225" t="s">
        <v>149</v>
      </c>
      <c r="E322" s="43"/>
      <c r="F322" s="226" t="s">
        <v>789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149</v>
      </c>
      <c r="AU322" s="19" t="s">
        <v>87</v>
      </c>
    </row>
    <row r="323" s="15" customFormat="1">
      <c r="A323" s="15"/>
      <c r="B323" s="263"/>
      <c r="C323" s="264"/>
      <c r="D323" s="220" t="s">
        <v>569</v>
      </c>
      <c r="E323" s="265" t="s">
        <v>32</v>
      </c>
      <c r="F323" s="266" t="s">
        <v>642</v>
      </c>
      <c r="G323" s="264"/>
      <c r="H323" s="265" t="s">
        <v>32</v>
      </c>
      <c r="I323" s="267"/>
      <c r="J323" s="264"/>
      <c r="K323" s="264"/>
      <c r="L323" s="268"/>
      <c r="M323" s="269"/>
      <c r="N323" s="270"/>
      <c r="O323" s="270"/>
      <c r="P323" s="270"/>
      <c r="Q323" s="270"/>
      <c r="R323" s="270"/>
      <c r="S323" s="270"/>
      <c r="T323" s="27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2" t="s">
        <v>569</v>
      </c>
      <c r="AU323" s="272" t="s">
        <v>87</v>
      </c>
      <c r="AV323" s="15" t="s">
        <v>85</v>
      </c>
      <c r="AW323" s="15" t="s">
        <v>39</v>
      </c>
      <c r="AX323" s="15" t="s">
        <v>77</v>
      </c>
      <c r="AY323" s="272" t="s">
        <v>137</v>
      </c>
    </row>
    <row r="324" s="13" customFormat="1">
      <c r="A324" s="13"/>
      <c r="B324" s="241"/>
      <c r="C324" s="242"/>
      <c r="D324" s="220" t="s">
        <v>569</v>
      </c>
      <c r="E324" s="243" t="s">
        <v>32</v>
      </c>
      <c r="F324" s="244" t="s">
        <v>790</v>
      </c>
      <c r="G324" s="242"/>
      <c r="H324" s="245">
        <v>7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569</v>
      </c>
      <c r="AU324" s="251" t="s">
        <v>87</v>
      </c>
      <c r="AV324" s="13" t="s">
        <v>87</v>
      </c>
      <c r="AW324" s="13" t="s">
        <v>39</v>
      </c>
      <c r="AX324" s="13" t="s">
        <v>77</v>
      </c>
      <c r="AY324" s="251" t="s">
        <v>137</v>
      </c>
    </row>
    <row r="325" s="13" customFormat="1">
      <c r="A325" s="13"/>
      <c r="B325" s="241"/>
      <c r="C325" s="242"/>
      <c r="D325" s="220" t="s">
        <v>569</v>
      </c>
      <c r="E325" s="243" t="s">
        <v>32</v>
      </c>
      <c r="F325" s="244" t="s">
        <v>791</v>
      </c>
      <c r="G325" s="242"/>
      <c r="H325" s="245">
        <v>7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569</v>
      </c>
      <c r="AU325" s="251" t="s">
        <v>87</v>
      </c>
      <c r="AV325" s="13" t="s">
        <v>87</v>
      </c>
      <c r="AW325" s="13" t="s">
        <v>39</v>
      </c>
      <c r="AX325" s="13" t="s">
        <v>77</v>
      </c>
      <c r="AY325" s="251" t="s">
        <v>137</v>
      </c>
    </row>
    <row r="326" s="14" customFormat="1">
      <c r="A326" s="14"/>
      <c r="B326" s="252"/>
      <c r="C326" s="253"/>
      <c r="D326" s="220" t="s">
        <v>569</v>
      </c>
      <c r="E326" s="254" t="s">
        <v>32</v>
      </c>
      <c r="F326" s="255" t="s">
        <v>571</v>
      </c>
      <c r="G326" s="253"/>
      <c r="H326" s="256">
        <v>14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569</v>
      </c>
      <c r="AU326" s="262" t="s">
        <v>87</v>
      </c>
      <c r="AV326" s="14" t="s">
        <v>164</v>
      </c>
      <c r="AW326" s="14" t="s">
        <v>39</v>
      </c>
      <c r="AX326" s="14" t="s">
        <v>85</v>
      </c>
      <c r="AY326" s="262" t="s">
        <v>137</v>
      </c>
    </row>
    <row r="327" s="2" customFormat="1" ht="16.5" customHeight="1">
      <c r="A327" s="41"/>
      <c r="B327" s="42"/>
      <c r="C327" s="227" t="s">
        <v>155</v>
      </c>
      <c r="D327" s="227" t="s">
        <v>151</v>
      </c>
      <c r="E327" s="228" t="s">
        <v>792</v>
      </c>
      <c r="F327" s="229" t="s">
        <v>793</v>
      </c>
      <c r="G327" s="230" t="s">
        <v>160</v>
      </c>
      <c r="H327" s="231">
        <v>7</v>
      </c>
      <c r="I327" s="232"/>
      <c r="J327" s="233">
        <f>ROUND(I327*H327,2)</f>
        <v>0</v>
      </c>
      <c r="K327" s="229" t="s">
        <v>144</v>
      </c>
      <c r="L327" s="234"/>
      <c r="M327" s="235" t="s">
        <v>32</v>
      </c>
      <c r="N327" s="236" t="s">
        <v>49</v>
      </c>
      <c r="O327" s="87"/>
      <c r="P327" s="216">
        <f>O327*H327</f>
        <v>0</v>
      </c>
      <c r="Q327" s="216">
        <v>0.0035000000000000001</v>
      </c>
      <c r="R327" s="216">
        <f>Q327*H327</f>
        <v>0.024500000000000001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182</v>
      </c>
      <c r="AT327" s="218" t="s">
        <v>151</v>
      </c>
      <c r="AU327" s="218" t="s">
        <v>87</v>
      </c>
      <c r="AY327" s="19" t="s">
        <v>137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87</v>
      </c>
      <c r="BK327" s="219">
        <f>ROUND(I327*H327,2)</f>
        <v>0</v>
      </c>
      <c r="BL327" s="19" t="s">
        <v>164</v>
      </c>
      <c r="BM327" s="218" t="s">
        <v>794</v>
      </c>
    </row>
    <row r="328" s="2" customFormat="1">
      <c r="A328" s="41"/>
      <c r="B328" s="42"/>
      <c r="C328" s="43"/>
      <c r="D328" s="220" t="s">
        <v>147</v>
      </c>
      <c r="E328" s="43"/>
      <c r="F328" s="221" t="s">
        <v>793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147</v>
      </c>
      <c r="AU328" s="19" t="s">
        <v>87</v>
      </c>
    </row>
    <row r="329" s="2" customFormat="1" ht="16.5" customHeight="1">
      <c r="A329" s="41"/>
      <c r="B329" s="42"/>
      <c r="C329" s="227" t="s">
        <v>414</v>
      </c>
      <c r="D329" s="227" t="s">
        <v>151</v>
      </c>
      <c r="E329" s="228" t="s">
        <v>795</v>
      </c>
      <c r="F329" s="229" t="s">
        <v>796</v>
      </c>
      <c r="G329" s="230" t="s">
        <v>160</v>
      </c>
      <c r="H329" s="231">
        <v>7</v>
      </c>
      <c r="I329" s="232"/>
      <c r="J329" s="233">
        <f>ROUND(I329*H329,2)</f>
        <v>0</v>
      </c>
      <c r="K329" s="229" t="s">
        <v>144</v>
      </c>
      <c r="L329" s="234"/>
      <c r="M329" s="235" t="s">
        <v>32</v>
      </c>
      <c r="N329" s="236" t="s">
        <v>49</v>
      </c>
      <c r="O329" s="87"/>
      <c r="P329" s="216">
        <f>O329*H329</f>
        <v>0</v>
      </c>
      <c r="Q329" s="216">
        <v>0.0033999999999999998</v>
      </c>
      <c r="R329" s="216">
        <f>Q329*H329</f>
        <v>0.023799999999999998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182</v>
      </c>
      <c r="AT329" s="218" t="s">
        <v>151</v>
      </c>
      <c r="AU329" s="218" t="s">
        <v>87</v>
      </c>
      <c r="AY329" s="19" t="s">
        <v>137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9" t="s">
        <v>87</v>
      </c>
      <c r="BK329" s="219">
        <f>ROUND(I329*H329,2)</f>
        <v>0</v>
      </c>
      <c r="BL329" s="19" t="s">
        <v>164</v>
      </c>
      <c r="BM329" s="218" t="s">
        <v>797</v>
      </c>
    </row>
    <row r="330" s="2" customFormat="1">
      <c r="A330" s="41"/>
      <c r="B330" s="42"/>
      <c r="C330" s="43"/>
      <c r="D330" s="220" t="s">
        <v>147</v>
      </c>
      <c r="E330" s="43"/>
      <c r="F330" s="221" t="s">
        <v>796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147</v>
      </c>
      <c r="AU330" s="19" t="s">
        <v>87</v>
      </c>
    </row>
    <row r="331" s="2" customFormat="1" ht="16.5" customHeight="1">
      <c r="A331" s="41"/>
      <c r="B331" s="42"/>
      <c r="C331" s="207" t="s">
        <v>420</v>
      </c>
      <c r="D331" s="207" t="s">
        <v>140</v>
      </c>
      <c r="E331" s="208" t="s">
        <v>798</v>
      </c>
      <c r="F331" s="209" t="s">
        <v>799</v>
      </c>
      <c r="G331" s="210" t="s">
        <v>160</v>
      </c>
      <c r="H331" s="211">
        <v>1</v>
      </c>
      <c r="I331" s="212"/>
      <c r="J331" s="213">
        <f>ROUND(I331*H331,2)</f>
        <v>0</v>
      </c>
      <c r="K331" s="209" t="s">
        <v>144</v>
      </c>
      <c r="L331" s="47"/>
      <c r="M331" s="214" t="s">
        <v>32</v>
      </c>
      <c r="N331" s="215" t="s">
        <v>49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164</v>
      </c>
      <c r="AT331" s="218" t="s">
        <v>140</v>
      </c>
      <c r="AU331" s="218" t="s">
        <v>87</v>
      </c>
      <c r="AY331" s="19" t="s">
        <v>137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87</v>
      </c>
      <c r="BK331" s="219">
        <f>ROUND(I331*H331,2)</f>
        <v>0</v>
      </c>
      <c r="BL331" s="19" t="s">
        <v>164</v>
      </c>
      <c r="BM331" s="218" t="s">
        <v>800</v>
      </c>
    </row>
    <row r="332" s="2" customFormat="1">
      <c r="A332" s="41"/>
      <c r="B332" s="42"/>
      <c r="C332" s="43"/>
      <c r="D332" s="220" t="s">
        <v>147</v>
      </c>
      <c r="E332" s="43"/>
      <c r="F332" s="221" t="s">
        <v>801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147</v>
      </c>
      <c r="AU332" s="19" t="s">
        <v>87</v>
      </c>
    </row>
    <row r="333" s="2" customFormat="1">
      <c r="A333" s="41"/>
      <c r="B333" s="42"/>
      <c r="C333" s="43"/>
      <c r="D333" s="225" t="s">
        <v>149</v>
      </c>
      <c r="E333" s="43"/>
      <c r="F333" s="226" t="s">
        <v>802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149</v>
      </c>
      <c r="AU333" s="19" t="s">
        <v>87</v>
      </c>
    </row>
    <row r="334" s="15" customFormat="1">
      <c r="A334" s="15"/>
      <c r="B334" s="263"/>
      <c r="C334" s="264"/>
      <c r="D334" s="220" t="s">
        <v>569</v>
      </c>
      <c r="E334" s="265" t="s">
        <v>32</v>
      </c>
      <c r="F334" s="266" t="s">
        <v>642</v>
      </c>
      <c r="G334" s="264"/>
      <c r="H334" s="265" t="s">
        <v>32</v>
      </c>
      <c r="I334" s="267"/>
      <c r="J334" s="264"/>
      <c r="K334" s="264"/>
      <c r="L334" s="268"/>
      <c r="M334" s="269"/>
      <c r="N334" s="270"/>
      <c r="O334" s="270"/>
      <c r="P334" s="270"/>
      <c r="Q334" s="270"/>
      <c r="R334" s="270"/>
      <c r="S334" s="270"/>
      <c r="T334" s="27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2" t="s">
        <v>569</v>
      </c>
      <c r="AU334" s="272" t="s">
        <v>87</v>
      </c>
      <c r="AV334" s="15" t="s">
        <v>85</v>
      </c>
      <c r="AW334" s="15" t="s">
        <v>39</v>
      </c>
      <c r="AX334" s="15" t="s">
        <v>77</v>
      </c>
      <c r="AY334" s="272" t="s">
        <v>137</v>
      </c>
    </row>
    <row r="335" s="13" customFormat="1">
      <c r="A335" s="13"/>
      <c r="B335" s="241"/>
      <c r="C335" s="242"/>
      <c r="D335" s="220" t="s">
        <v>569</v>
      </c>
      <c r="E335" s="243" t="s">
        <v>32</v>
      </c>
      <c r="F335" s="244" t="s">
        <v>803</v>
      </c>
      <c r="G335" s="242"/>
      <c r="H335" s="245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569</v>
      </c>
      <c r="AU335" s="251" t="s">
        <v>87</v>
      </c>
      <c r="AV335" s="13" t="s">
        <v>87</v>
      </c>
      <c r="AW335" s="13" t="s">
        <v>39</v>
      </c>
      <c r="AX335" s="13" t="s">
        <v>77</v>
      </c>
      <c r="AY335" s="251" t="s">
        <v>137</v>
      </c>
    </row>
    <row r="336" s="14" customFormat="1">
      <c r="A336" s="14"/>
      <c r="B336" s="252"/>
      <c r="C336" s="253"/>
      <c r="D336" s="220" t="s">
        <v>569</v>
      </c>
      <c r="E336" s="254" t="s">
        <v>32</v>
      </c>
      <c r="F336" s="255" t="s">
        <v>571</v>
      </c>
      <c r="G336" s="253"/>
      <c r="H336" s="256">
        <v>1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569</v>
      </c>
      <c r="AU336" s="262" t="s">
        <v>87</v>
      </c>
      <c r="AV336" s="14" t="s">
        <v>164</v>
      </c>
      <c r="AW336" s="14" t="s">
        <v>39</v>
      </c>
      <c r="AX336" s="14" t="s">
        <v>85</v>
      </c>
      <c r="AY336" s="262" t="s">
        <v>137</v>
      </c>
    </row>
    <row r="337" s="2" customFormat="1" ht="16.5" customHeight="1">
      <c r="A337" s="41"/>
      <c r="B337" s="42"/>
      <c r="C337" s="227" t="s">
        <v>424</v>
      </c>
      <c r="D337" s="227" t="s">
        <v>151</v>
      </c>
      <c r="E337" s="228" t="s">
        <v>804</v>
      </c>
      <c r="F337" s="229" t="s">
        <v>805</v>
      </c>
      <c r="G337" s="230" t="s">
        <v>160</v>
      </c>
      <c r="H337" s="231">
        <v>1</v>
      </c>
      <c r="I337" s="232"/>
      <c r="J337" s="233">
        <f>ROUND(I337*H337,2)</f>
        <v>0</v>
      </c>
      <c r="K337" s="229" t="s">
        <v>32</v>
      </c>
      <c r="L337" s="234"/>
      <c r="M337" s="235" t="s">
        <v>32</v>
      </c>
      <c r="N337" s="236" t="s">
        <v>49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182</v>
      </c>
      <c r="AT337" s="218" t="s">
        <v>151</v>
      </c>
      <c r="AU337" s="218" t="s">
        <v>87</v>
      </c>
      <c r="AY337" s="19" t="s">
        <v>137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87</v>
      </c>
      <c r="BK337" s="219">
        <f>ROUND(I337*H337,2)</f>
        <v>0</v>
      </c>
      <c r="BL337" s="19" t="s">
        <v>164</v>
      </c>
      <c r="BM337" s="218" t="s">
        <v>806</v>
      </c>
    </row>
    <row r="338" s="2" customFormat="1">
      <c r="A338" s="41"/>
      <c r="B338" s="42"/>
      <c r="C338" s="43"/>
      <c r="D338" s="220" t="s">
        <v>147</v>
      </c>
      <c r="E338" s="43"/>
      <c r="F338" s="221" t="s">
        <v>805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147</v>
      </c>
      <c r="AU338" s="19" t="s">
        <v>87</v>
      </c>
    </row>
    <row r="339" s="2" customFormat="1">
      <c r="A339" s="41"/>
      <c r="B339" s="42"/>
      <c r="C339" s="43"/>
      <c r="D339" s="220" t="s">
        <v>624</v>
      </c>
      <c r="E339" s="43"/>
      <c r="F339" s="273" t="s">
        <v>807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624</v>
      </c>
      <c r="AU339" s="19" t="s">
        <v>87</v>
      </c>
    </row>
    <row r="340" s="2" customFormat="1" ht="16.5" customHeight="1">
      <c r="A340" s="41"/>
      <c r="B340" s="42"/>
      <c r="C340" s="207" t="s">
        <v>430</v>
      </c>
      <c r="D340" s="207" t="s">
        <v>140</v>
      </c>
      <c r="E340" s="208" t="s">
        <v>808</v>
      </c>
      <c r="F340" s="209" t="s">
        <v>809</v>
      </c>
      <c r="G340" s="210" t="s">
        <v>143</v>
      </c>
      <c r="H340" s="211">
        <v>6</v>
      </c>
      <c r="I340" s="212"/>
      <c r="J340" s="213">
        <f>ROUND(I340*H340,2)</f>
        <v>0</v>
      </c>
      <c r="K340" s="209" t="s">
        <v>144</v>
      </c>
      <c r="L340" s="47"/>
      <c r="M340" s="214" t="s">
        <v>32</v>
      </c>
      <c r="N340" s="215" t="s">
        <v>49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164</v>
      </c>
      <c r="AT340" s="218" t="s">
        <v>140</v>
      </c>
      <c r="AU340" s="218" t="s">
        <v>87</v>
      </c>
      <c r="AY340" s="19" t="s">
        <v>137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87</v>
      </c>
      <c r="BK340" s="219">
        <f>ROUND(I340*H340,2)</f>
        <v>0</v>
      </c>
      <c r="BL340" s="19" t="s">
        <v>164</v>
      </c>
      <c r="BM340" s="218" t="s">
        <v>810</v>
      </c>
    </row>
    <row r="341" s="2" customFormat="1">
      <c r="A341" s="41"/>
      <c r="B341" s="42"/>
      <c r="C341" s="43"/>
      <c r="D341" s="220" t="s">
        <v>147</v>
      </c>
      <c r="E341" s="43"/>
      <c r="F341" s="221" t="s">
        <v>811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147</v>
      </c>
      <c r="AU341" s="19" t="s">
        <v>87</v>
      </c>
    </row>
    <row r="342" s="2" customFormat="1">
      <c r="A342" s="41"/>
      <c r="B342" s="42"/>
      <c r="C342" s="43"/>
      <c r="D342" s="225" t="s">
        <v>149</v>
      </c>
      <c r="E342" s="43"/>
      <c r="F342" s="226" t="s">
        <v>812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149</v>
      </c>
      <c r="AU342" s="19" t="s">
        <v>87</v>
      </c>
    </row>
    <row r="343" s="15" customFormat="1">
      <c r="A343" s="15"/>
      <c r="B343" s="263"/>
      <c r="C343" s="264"/>
      <c r="D343" s="220" t="s">
        <v>569</v>
      </c>
      <c r="E343" s="265" t="s">
        <v>32</v>
      </c>
      <c r="F343" s="266" t="s">
        <v>642</v>
      </c>
      <c r="G343" s="264"/>
      <c r="H343" s="265" t="s">
        <v>32</v>
      </c>
      <c r="I343" s="267"/>
      <c r="J343" s="264"/>
      <c r="K343" s="264"/>
      <c r="L343" s="268"/>
      <c r="M343" s="269"/>
      <c r="N343" s="270"/>
      <c r="O343" s="270"/>
      <c r="P343" s="270"/>
      <c r="Q343" s="270"/>
      <c r="R343" s="270"/>
      <c r="S343" s="270"/>
      <c r="T343" s="27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2" t="s">
        <v>569</v>
      </c>
      <c r="AU343" s="272" t="s">
        <v>87</v>
      </c>
      <c r="AV343" s="15" t="s">
        <v>85</v>
      </c>
      <c r="AW343" s="15" t="s">
        <v>39</v>
      </c>
      <c r="AX343" s="15" t="s">
        <v>77</v>
      </c>
      <c r="AY343" s="272" t="s">
        <v>137</v>
      </c>
    </row>
    <row r="344" s="13" customFormat="1">
      <c r="A344" s="13"/>
      <c r="B344" s="241"/>
      <c r="C344" s="242"/>
      <c r="D344" s="220" t="s">
        <v>569</v>
      </c>
      <c r="E344" s="243" t="s">
        <v>32</v>
      </c>
      <c r="F344" s="244" t="s">
        <v>813</v>
      </c>
      <c r="G344" s="242"/>
      <c r="H344" s="245">
        <v>6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569</v>
      </c>
      <c r="AU344" s="251" t="s">
        <v>87</v>
      </c>
      <c r="AV344" s="13" t="s">
        <v>87</v>
      </c>
      <c r="AW344" s="13" t="s">
        <v>39</v>
      </c>
      <c r="AX344" s="13" t="s">
        <v>77</v>
      </c>
      <c r="AY344" s="251" t="s">
        <v>137</v>
      </c>
    </row>
    <row r="345" s="14" customFormat="1">
      <c r="A345" s="14"/>
      <c r="B345" s="252"/>
      <c r="C345" s="253"/>
      <c r="D345" s="220" t="s">
        <v>569</v>
      </c>
      <c r="E345" s="254" t="s">
        <v>32</v>
      </c>
      <c r="F345" s="255" t="s">
        <v>571</v>
      </c>
      <c r="G345" s="253"/>
      <c r="H345" s="256">
        <v>6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569</v>
      </c>
      <c r="AU345" s="262" t="s">
        <v>87</v>
      </c>
      <c r="AV345" s="14" t="s">
        <v>164</v>
      </c>
      <c r="AW345" s="14" t="s">
        <v>39</v>
      </c>
      <c r="AX345" s="14" t="s">
        <v>85</v>
      </c>
      <c r="AY345" s="262" t="s">
        <v>137</v>
      </c>
    </row>
    <row r="346" s="2" customFormat="1" ht="16.5" customHeight="1">
      <c r="A346" s="41"/>
      <c r="B346" s="42"/>
      <c r="C346" s="227" t="s">
        <v>434</v>
      </c>
      <c r="D346" s="227" t="s">
        <v>151</v>
      </c>
      <c r="E346" s="228" t="s">
        <v>814</v>
      </c>
      <c r="F346" s="229" t="s">
        <v>815</v>
      </c>
      <c r="G346" s="230" t="s">
        <v>143</v>
      </c>
      <c r="H346" s="231">
        <v>6.2999999999999998</v>
      </c>
      <c r="I346" s="232"/>
      <c r="J346" s="233">
        <f>ROUND(I346*H346,2)</f>
        <v>0</v>
      </c>
      <c r="K346" s="229" t="s">
        <v>144</v>
      </c>
      <c r="L346" s="234"/>
      <c r="M346" s="235" t="s">
        <v>32</v>
      </c>
      <c r="N346" s="236" t="s">
        <v>49</v>
      </c>
      <c r="O346" s="87"/>
      <c r="P346" s="216">
        <f>O346*H346</f>
        <v>0</v>
      </c>
      <c r="Q346" s="216">
        <v>0.0015</v>
      </c>
      <c r="R346" s="216">
        <f>Q346*H346</f>
        <v>0.0094500000000000001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182</v>
      </c>
      <c r="AT346" s="218" t="s">
        <v>151</v>
      </c>
      <c r="AU346" s="218" t="s">
        <v>87</v>
      </c>
      <c r="AY346" s="19" t="s">
        <v>137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87</v>
      </c>
      <c r="BK346" s="219">
        <f>ROUND(I346*H346,2)</f>
        <v>0</v>
      </c>
      <c r="BL346" s="19" t="s">
        <v>164</v>
      </c>
      <c r="BM346" s="218" t="s">
        <v>816</v>
      </c>
    </row>
    <row r="347" s="2" customFormat="1">
      <c r="A347" s="41"/>
      <c r="B347" s="42"/>
      <c r="C347" s="43"/>
      <c r="D347" s="220" t="s">
        <v>147</v>
      </c>
      <c r="E347" s="43"/>
      <c r="F347" s="221" t="s">
        <v>815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147</v>
      </c>
      <c r="AU347" s="19" t="s">
        <v>87</v>
      </c>
    </row>
    <row r="348" s="13" customFormat="1">
      <c r="A348" s="13"/>
      <c r="B348" s="241"/>
      <c r="C348" s="242"/>
      <c r="D348" s="220" t="s">
        <v>569</v>
      </c>
      <c r="E348" s="243" t="s">
        <v>32</v>
      </c>
      <c r="F348" s="244" t="s">
        <v>817</v>
      </c>
      <c r="G348" s="242"/>
      <c r="H348" s="245">
        <v>6.2999999999999998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569</v>
      </c>
      <c r="AU348" s="251" t="s">
        <v>87</v>
      </c>
      <c r="AV348" s="13" t="s">
        <v>87</v>
      </c>
      <c r="AW348" s="13" t="s">
        <v>39</v>
      </c>
      <c r="AX348" s="13" t="s">
        <v>77</v>
      </c>
      <c r="AY348" s="251" t="s">
        <v>137</v>
      </c>
    </row>
    <row r="349" s="14" customFormat="1">
      <c r="A349" s="14"/>
      <c r="B349" s="252"/>
      <c r="C349" s="253"/>
      <c r="D349" s="220" t="s">
        <v>569</v>
      </c>
      <c r="E349" s="254" t="s">
        <v>32</v>
      </c>
      <c r="F349" s="255" t="s">
        <v>571</v>
      </c>
      <c r="G349" s="253"/>
      <c r="H349" s="256">
        <v>6.2999999999999998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569</v>
      </c>
      <c r="AU349" s="262" t="s">
        <v>87</v>
      </c>
      <c r="AV349" s="14" t="s">
        <v>164</v>
      </c>
      <c r="AW349" s="14" t="s">
        <v>39</v>
      </c>
      <c r="AX349" s="14" t="s">
        <v>85</v>
      </c>
      <c r="AY349" s="262" t="s">
        <v>137</v>
      </c>
    </row>
    <row r="350" s="12" customFormat="1" ht="22.8" customHeight="1">
      <c r="A350" s="12"/>
      <c r="B350" s="191"/>
      <c r="C350" s="192"/>
      <c r="D350" s="193" t="s">
        <v>76</v>
      </c>
      <c r="E350" s="205" t="s">
        <v>168</v>
      </c>
      <c r="F350" s="205" t="s">
        <v>818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SUM(P351:P401)</f>
        <v>0</v>
      </c>
      <c r="Q350" s="199"/>
      <c r="R350" s="200">
        <f>SUM(R351:R401)</f>
        <v>36.550868999999999</v>
      </c>
      <c r="S350" s="199"/>
      <c r="T350" s="201">
        <f>SUM(T351:T401)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85</v>
      </c>
      <c r="AT350" s="203" t="s">
        <v>76</v>
      </c>
      <c r="AU350" s="203" t="s">
        <v>85</v>
      </c>
      <c r="AY350" s="202" t="s">
        <v>137</v>
      </c>
      <c r="BK350" s="204">
        <f>SUM(BK351:BK401)</f>
        <v>0</v>
      </c>
    </row>
    <row r="351" s="2" customFormat="1" ht="21.75" customHeight="1">
      <c r="A351" s="41"/>
      <c r="B351" s="42"/>
      <c r="C351" s="207" t="s">
        <v>440</v>
      </c>
      <c r="D351" s="207" t="s">
        <v>140</v>
      </c>
      <c r="E351" s="208" t="s">
        <v>819</v>
      </c>
      <c r="F351" s="209" t="s">
        <v>820</v>
      </c>
      <c r="G351" s="210" t="s">
        <v>565</v>
      </c>
      <c r="H351" s="211">
        <v>5.4500000000000002</v>
      </c>
      <c r="I351" s="212"/>
      <c r="J351" s="213">
        <f>ROUND(I351*H351,2)</f>
        <v>0</v>
      </c>
      <c r="K351" s="209" t="s">
        <v>144</v>
      </c>
      <c r="L351" s="47"/>
      <c r="M351" s="214" t="s">
        <v>32</v>
      </c>
      <c r="N351" s="215" t="s">
        <v>49</v>
      </c>
      <c r="O351" s="87"/>
      <c r="P351" s="216">
        <f>O351*H351</f>
        <v>0</v>
      </c>
      <c r="Q351" s="216">
        <v>0.19800000000000001</v>
      </c>
      <c r="R351" s="216">
        <f>Q351*H351</f>
        <v>1.0791000000000002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164</v>
      </c>
      <c r="AT351" s="218" t="s">
        <v>140</v>
      </c>
      <c r="AU351" s="218" t="s">
        <v>87</v>
      </c>
      <c r="AY351" s="19" t="s">
        <v>137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87</v>
      </c>
      <c r="BK351" s="219">
        <f>ROUND(I351*H351,2)</f>
        <v>0</v>
      </c>
      <c r="BL351" s="19" t="s">
        <v>164</v>
      </c>
      <c r="BM351" s="218" t="s">
        <v>821</v>
      </c>
    </row>
    <row r="352" s="2" customFormat="1">
      <c r="A352" s="41"/>
      <c r="B352" s="42"/>
      <c r="C352" s="43"/>
      <c r="D352" s="220" t="s">
        <v>147</v>
      </c>
      <c r="E352" s="43"/>
      <c r="F352" s="221" t="s">
        <v>822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147</v>
      </c>
      <c r="AU352" s="19" t="s">
        <v>87</v>
      </c>
    </row>
    <row r="353" s="2" customFormat="1">
      <c r="A353" s="41"/>
      <c r="B353" s="42"/>
      <c r="C353" s="43"/>
      <c r="D353" s="225" t="s">
        <v>149</v>
      </c>
      <c r="E353" s="43"/>
      <c r="F353" s="226" t="s">
        <v>823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149</v>
      </c>
      <c r="AU353" s="19" t="s">
        <v>87</v>
      </c>
    </row>
    <row r="354" s="15" customFormat="1">
      <c r="A354" s="15"/>
      <c r="B354" s="263"/>
      <c r="C354" s="264"/>
      <c r="D354" s="220" t="s">
        <v>569</v>
      </c>
      <c r="E354" s="265" t="s">
        <v>32</v>
      </c>
      <c r="F354" s="266" t="s">
        <v>824</v>
      </c>
      <c r="G354" s="264"/>
      <c r="H354" s="265" t="s">
        <v>32</v>
      </c>
      <c r="I354" s="267"/>
      <c r="J354" s="264"/>
      <c r="K354" s="264"/>
      <c r="L354" s="268"/>
      <c r="M354" s="269"/>
      <c r="N354" s="270"/>
      <c r="O354" s="270"/>
      <c r="P354" s="270"/>
      <c r="Q354" s="270"/>
      <c r="R354" s="270"/>
      <c r="S354" s="270"/>
      <c r="T354" s="27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2" t="s">
        <v>569</v>
      </c>
      <c r="AU354" s="272" t="s">
        <v>87</v>
      </c>
      <c r="AV354" s="15" t="s">
        <v>85</v>
      </c>
      <c r="AW354" s="15" t="s">
        <v>39</v>
      </c>
      <c r="AX354" s="15" t="s">
        <v>77</v>
      </c>
      <c r="AY354" s="272" t="s">
        <v>137</v>
      </c>
    </row>
    <row r="355" s="13" customFormat="1">
      <c r="A355" s="13"/>
      <c r="B355" s="241"/>
      <c r="C355" s="242"/>
      <c r="D355" s="220" t="s">
        <v>569</v>
      </c>
      <c r="E355" s="243" t="s">
        <v>32</v>
      </c>
      <c r="F355" s="244" t="s">
        <v>825</v>
      </c>
      <c r="G355" s="242"/>
      <c r="H355" s="245">
        <v>5.4500000000000002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569</v>
      </c>
      <c r="AU355" s="251" t="s">
        <v>87</v>
      </c>
      <c r="AV355" s="13" t="s">
        <v>87</v>
      </c>
      <c r="AW355" s="13" t="s">
        <v>39</v>
      </c>
      <c r="AX355" s="13" t="s">
        <v>77</v>
      </c>
      <c r="AY355" s="251" t="s">
        <v>137</v>
      </c>
    </row>
    <row r="356" s="14" customFormat="1">
      <c r="A356" s="14"/>
      <c r="B356" s="252"/>
      <c r="C356" s="253"/>
      <c r="D356" s="220" t="s">
        <v>569</v>
      </c>
      <c r="E356" s="254" t="s">
        <v>32</v>
      </c>
      <c r="F356" s="255" t="s">
        <v>571</v>
      </c>
      <c r="G356" s="253"/>
      <c r="H356" s="256">
        <v>5.4500000000000002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569</v>
      </c>
      <c r="AU356" s="262" t="s">
        <v>87</v>
      </c>
      <c r="AV356" s="14" t="s">
        <v>164</v>
      </c>
      <c r="AW356" s="14" t="s">
        <v>39</v>
      </c>
      <c r="AX356" s="14" t="s">
        <v>85</v>
      </c>
      <c r="AY356" s="262" t="s">
        <v>137</v>
      </c>
    </row>
    <row r="357" s="2" customFormat="1" ht="21.75" customHeight="1">
      <c r="A357" s="41"/>
      <c r="B357" s="42"/>
      <c r="C357" s="207" t="s">
        <v>445</v>
      </c>
      <c r="D357" s="207" t="s">
        <v>140</v>
      </c>
      <c r="E357" s="208" t="s">
        <v>826</v>
      </c>
      <c r="F357" s="209" t="s">
        <v>827</v>
      </c>
      <c r="G357" s="210" t="s">
        <v>565</v>
      </c>
      <c r="H357" s="211">
        <v>3.0499999999999998</v>
      </c>
      <c r="I357" s="212"/>
      <c r="J357" s="213">
        <f>ROUND(I357*H357,2)</f>
        <v>0</v>
      </c>
      <c r="K357" s="209" t="s">
        <v>144</v>
      </c>
      <c r="L357" s="47"/>
      <c r="M357" s="214" t="s">
        <v>32</v>
      </c>
      <c r="N357" s="215" t="s">
        <v>49</v>
      </c>
      <c r="O357" s="87"/>
      <c r="P357" s="216">
        <f>O357*H357</f>
        <v>0</v>
      </c>
      <c r="Q357" s="216">
        <v>0.39600000000000002</v>
      </c>
      <c r="R357" s="216">
        <f>Q357*H357</f>
        <v>1.2078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164</v>
      </c>
      <c r="AT357" s="218" t="s">
        <v>140</v>
      </c>
      <c r="AU357" s="218" t="s">
        <v>87</v>
      </c>
      <c r="AY357" s="19" t="s">
        <v>137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9" t="s">
        <v>87</v>
      </c>
      <c r="BK357" s="219">
        <f>ROUND(I357*H357,2)</f>
        <v>0</v>
      </c>
      <c r="BL357" s="19" t="s">
        <v>164</v>
      </c>
      <c r="BM357" s="218" t="s">
        <v>828</v>
      </c>
    </row>
    <row r="358" s="2" customFormat="1">
      <c r="A358" s="41"/>
      <c r="B358" s="42"/>
      <c r="C358" s="43"/>
      <c r="D358" s="220" t="s">
        <v>147</v>
      </c>
      <c r="E358" s="43"/>
      <c r="F358" s="221" t="s">
        <v>829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147</v>
      </c>
      <c r="AU358" s="19" t="s">
        <v>87</v>
      </c>
    </row>
    <row r="359" s="2" customFormat="1">
      <c r="A359" s="41"/>
      <c r="B359" s="42"/>
      <c r="C359" s="43"/>
      <c r="D359" s="225" t="s">
        <v>149</v>
      </c>
      <c r="E359" s="43"/>
      <c r="F359" s="226" t="s">
        <v>830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149</v>
      </c>
      <c r="AU359" s="19" t="s">
        <v>87</v>
      </c>
    </row>
    <row r="360" s="15" customFormat="1">
      <c r="A360" s="15"/>
      <c r="B360" s="263"/>
      <c r="C360" s="264"/>
      <c r="D360" s="220" t="s">
        <v>569</v>
      </c>
      <c r="E360" s="265" t="s">
        <v>32</v>
      </c>
      <c r="F360" s="266" t="s">
        <v>824</v>
      </c>
      <c r="G360" s="264"/>
      <c r="H360" s="265" t="s">
        <v>32</v>
      </c>
      <c r="I360" s="267"/>
      <c r="J360" s="264"/>
      <c r="K360" s="264"/>
      <c r="L360" s="268"/>
      <c r="M360" s="269"/>
      <c r="N360" s="270"/>
      <c r="O360" s="270"/>
      <c r="P360" s="270"/>
      <c r="Q360" s="270"/>
      <c r="R360" s="270"/>
      <c r="S360" s="270"/>
      <c r="T360" s="27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2" t="s">
        <v>569</v>
      </c>
      <c r="AU360" s="272" t="s">
        <v>87</v>
      </c>
      <c r="AV360" s="15" t="s">
        <v>85</v>
      </c>
      <c r="AW360" s="15" t="s">
        <v>39</v>
      </c>
      <c r="AX360" s="15" t="s">
        <v>77</v>
      </c>
      <c r="AY360" s="272" t="s">
        <v>137</v>
      </c>
    </row>
    <row r="361" s="13" customFormat="1">
      <c r="A361" s="13"/>
      <c r="B361" s="241"/>
      <c r="C361" s="242"/>
      <c r="D361" s="220" t="s">
        <v>569</v>
      </c>
      <c r="E361" s="243" t="s">
        <v>32</v>
      </c>
      <c r="F361" s="244" t="s">
        <v>831</v>
      </c>
      <c r="G361" s="242"/>
      <c r="H361" s="245">
        <v>3.0499999999999998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569</v>
      </c>
      <c r="AU361" s="251" t="s">
        <v>87</v>
      </c>
      <c r="AV361" s="13" t="s">
        <v>87</v>
      </c>
      <c r="AW361" s="13" t="s">
        <v>39</v>
      </c>
      <c r="AX361" s="13" t="s">
        <v>77</v>
      </c>
      <c r="AY361" s="251" t="s">
        <v>137</v>
      </c>
    </row>
    <row r="362" s="14" customFormat="1">
      <c r="A362" s="14"/>
      <c r="B362" s="252"/>
      <c r="C362" s="253"/>
      <c r="D362" s="220" t="s">
        <v>569</v>
      </c>
      <c r="E362" s="254" t="s">
        <v>32</v>
      </c>
      <c r="F362" s="255" t="s">
        <v>571</v>
      </c>
      <c r="G362" s="253"/>
      <c r="H362" s="256">
        <v>3.0499999999999998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569</v>
      </c>
      <c r="AU362" s="262" t="s">
        <v>87</v>
      </c>
      <c r="AV362" s="14" t="s">
        <v>164</v>
      </c>
      <c r="AW362" s="14" t="s">
        <v>39</v>
      </c>
      <c r="AX362" s="14" t="s">
        <v>85</v>
      </c>
      <c r="AY362" s="262" t="s">
        <v>137</v>
      </c>
    </row>
    <row r="363" s="2" customFormat="1" ht="21.75" customHeight="1">
      <c r="A363" s="41"/>
      <c r="B363" s="42"/>
      <c r="C363" s="207" t="s">
        <v>451</v>
      </c>
      <c r="D363" s="207" t="s">
        <v>140</v>
      </c>
      <c r="E363" s="208" t="s">
        <v>832</v>
      </c>
      <c r="F363" s="209" t="s">
        <v>833</v>
      </c>
      <c r="G363" s="210" t="s">
        <v>565</v>
      </c>
      <c r="H363" s="211">
        <v>91.650000000000006</v>
      </c>
      <c r="I363" s="212"/>
      <c r="J363" s="213">
        <f>ROUND(I363*H363,2)</f>
        <v>0</v>
      </c>
      <c r="K363" s="209" t="s">
        <v>144</v>
      </c>
      <c r="L363" s="47"/>
      <c r="M363" s="214" t="s">
        <v>32</v>
      </c>
      <c r="N363" s="215" t="s">
        <v>49</v>
      </c>
      <c r="O363" s="87"/>
      <c r="P363" s="216">
        <f>O363*H363</f>
        <v>0</v>
      </c>
      <c r="Q363" s="216">
        <v>0.29699999999999999</v>
      </c>
      <c r="R363" s="216">
        <f>Q363*H363</f>
        <v>27.220050000000001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164</v>
      </c>
      <c r="AT363" s="218" t="s">
        <v>140</v>
      </c>
      <c r="AU363" s="218" t="s">
        <v>87</v>
      </c>
      <c r="AY363" s="19" t="s">
        <v>137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87</v>
      </c>
      <c r="BK363" s="219">
        <f>ROUND(I363*H363,2)</f>
        <v>0</v>
      </c>
      <c r="BL363" s="19" t="s">
        <v>164</v>
      </c>
      <c r="BM363" s="218" t="s">
        <v>834</v>
      </c>
    </row>
    <row r="364" s="2" customFormat="1">
      <c r="A364" s="41"/>
      <c r="B364" s="42"/>
      <c r="C364" s="43"/>
      <c r="D364" s="220" t="s">
        <v>147</v>
      </c>
      <c r="E364" s="43"/>
      <c r="F364" s="221" t="s">
        <v>835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147</v>
      </c>
      <c r="AU364" s="19" t="s">
        <v>87</v>
      </c>
    </row>
    <row r="365" s="2" customFormat="1">
      <c r="A365" s="41"/>
      <c r="B365" s="42"/>
      <c r="C365" s="43"/>
      <c r="D365" s="225" t="s">
        <v>149</v>
      </c>
      <c r="E365" s="43"/>
      <c r="F365" s="226" t="s">
        <v>836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149</v>
      </c>
      <c r="AU365" s="19" t="s">
        <v>87</v>
      </c>
    </row>
    <row r="366" s="13" customFormat="1">
      <c r="A366" s="13"/>
      <c r="B366" s="241"/>
      <c r="C366" s="242"/>
      <c r="D366" s="220" t="s">
        <v>569</v>
      </c>
      <c r="E366" s="243" t="s">
        <v>32</v>
      </c>
      <c r="F366" s="244" t="s">
        <v>837</v>
      </c>
      <c r="G366" s="242"/>
      <c r="H366" s="245">
        <v>14.050000000000001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569</v>
      </c>
      <c r="AU366" s="251" t="s">
        <v>87</v>
      </c>
      <c r="AV366" s="13" t="s">
        <v>87</v>
      </c>
      <c r="AW366" s="13" t="s">
        <v>39</v>
      </c>
      <c r="AX366" s="13" t="s">
        <v>77</v>
      </c>
      <c r="AY366" s="251" t="s">
        <v>137</v>
      </c>
    </row>
    <row r="367" s="13" customFormat="1">
      <c r="A367" s="13"/>
      <c r="B367" s="241"/>
      <c r="C367" s="242"/>
      <c r="D367" s="220" t="s">
        <v>569</v>
      </c>
      <c r="E367" s="243" t="s">
        <v>32</v>
      </c>
      <c r="F367" s="244" t="s">
        <v>838</v>
      </c>
      <c r="G367" s="242"/>
      <c r="H367" s="245">
        <v>-5.6500000000000004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569</v>
      </c>
      <c r="AU367" s="251" t="s">
        <v>87</v>
      </c>
      <c r="AV367" s="13" t="s">
        <v>87</v>
      </c>
      <c r="AW367" s="13" t="s">
        <v>39</v>
      </c>
      <c r="AX367" s="13" t="s">
        <v>77</v>
      </c>
      <c r="AY367" s="251" t="s">
        <v>137</v>
      </c>
    </row>
    <row r="368" s="13" customFormat="1">
      <c r="A368" s="13"/>
      <c r="B368" s="241"/>
      <c r="C368" s="242"/>
      <c r="D368" s="220" t="s">
        <v>569</v>
      </c>
      <c r="E368" s="243" t="s">
        <v>32</v>
      </c>
      <c r="F368" s="244" t="s">
        <v>839</v>
      </c>
      <c r="G368" s="242"/>
      <c r="H368" s="245">
        <v>6.7999999999999998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569</v>
      </c>
      <c r="AU368" s="251" t="s">
        <v>87</v>
      </c>
      <c r="AV368" s="13" t="s">
        <v>87</v>
      </c>
      <c r="AW368" s="13" t="s">
        <v>39</v>
      </c>
      <c r="AX368" s="13" t="s">
        <v>77</v>
      </c>
      <c r="AY368" s="251" t="s">
        <v>137</v>
      </c>
    </row>
    <row r="369" s="13" customFormat="1">
      <c r="A369" s="13"/>
      <c r="B369" s="241"/>
      <c r="C369" s="242"/>
      <c r="D369" s="220" t="s">
        <v>569</v>
      </c>
      <c r="E369" s="243" t="s">
        <v>32</v>
      </c>
      <c r="F369" s="244" t="s">
        <v>840</v>
      </c>
      <c r="G369" s="242"/>
      <c r="H369" s="245">
        <v>6.2999999999999998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569</v>
      </c>
      <c r="AU369" s="251" t="s">
        <v>87</v>
      </c>
      <c r="AV369" s="13" t="s">
        <v>87</v>
      </c>
      <c r="AW369" s="13" t="s">
        <v>39</v>
      </c>
      <c r="AX369" s="13" t="s">
        <v>77</v>
      </c>
      <c r="AY369" s="251" t="s">
        <v>137</v>
      </c>
    </row>
    <row r="370" s="13" customFormat="1">
      <c r="A370" s="13"/>
      <c r="B370" s="241"/>
      <c r="C370" s="242"/>
      <c r="D370" s="220" t="s">
        <v>569</v>
      </c>
      <c r="E370" s="243" t="s">
        <v>32</v>
      </c>
      <c r="F370" s="244" t="s">
        <v>841</v>
      </c>
      <c r="G370" s="242"/>
      <c r="H370" s="245">
        <v>18.5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569</v>
      </c>
      <c r="AU370" s="251" t="s">
        <v>87</v>
      </c>
      <c r="AV370" s="13" t="s">
        <v>87</v>
      </c>
      <c r="AW370" s="13" t="s">
        <v>39</v>
      </c>
      <c r="AX370" s="13" t="s">
        <v>77</v>
      </c>
      <c r="AY370" s="251" t="s">
        <v>137</v>
      </c>
    </row>
    <row r="371" s="13" customFormat="1">
      <c r="A371" s="13"/>
      <c r="B371" s="241"/>
      <c r="C371" s="242"/>
      <c r="D371" s="220" t="s">
        <v>569</v>
      </c>
      <c r="E371" s="243" t="s">
        <v>32</v>
      </c>
      <c r="F371" s="244" t="s">
        <v>842</v>
      </c>
      <c r="G371" s="242"/>
      <c r="H371" s="245">
        <v>13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569</v>
      </c>
      <c r="AU371" s="251" t="s">
        <v>87</v>
      </c>
      <c r="AV371" s="13" t="s">
        <v>87</v>
      </c>
      <c r="AW371" s="13" t="s">
        <v>39</v>
      </c>
      <c r="AX371" s="13" t="s">
        <v>77</v>
      </c>
      <c r="AY371" s="251" t="s">
        <v>137</v>
      </c>
    </row>
    <row r="372" s="13" customFormat="1">
      <c r="A372" s="13"/>
      <c r="B372" s="241"/>
      <c r="C372" s="242"/>
      <c r="D372" s="220" t="s">
        <v>569</v>
      </c>
      <c r="E372" s="243" t="s">
        <v>32</v>
      </c>
      <c r="F372" s="244" t="s">
        <v>843</v>
      </c>
      <c r="G372" s="242"/>
      <c r="H372" s="245">
        <v>15.800000000000001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569</v>
      </c>
      <c r="AU372" s="251" t="s">
        <v>87</v>
      </c>
      <c r="AV372" s="13" t="s">
        <v>87</v>
      </c>
      <c r="AW372" s="13" t="s">
        <v>39</v>
      </c>
      <c r="AX372" s="13" t="s">
        <v>77</v>
      </c>
      <c r="AY372" s="251" t="s">
        <v>137</v>
      </c>
    </row>
    <row r="373" s="13" customFormat="1">
      <c r="A373" s="13"/>
      <c r="B373" s="241"/>
      <c r="C373" s="242"/>
      <c r="D373" s="220" t="s">
        <v>569</v>
      </c>
      <c r="E373" s="243" t="s">
        <v>32</v>
      </c>
      <c r="F373" s="244" t="s">
        <v>570</v>
      </c>
      <c r="G373" s="242"/>
      <c r="H373" s="245">
        <v>9.3499999999999996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569</v>
      </c>
      <c r="AU373" s="251" t="s">
        <v>87</v>
      </c>
      <c r="AV373" s="13" t="s">
        <v>87</v>
      </c>
      <c r="AW373" s="13" t="s">
        <v>39</v>
      </c>
      <c r="AX373" s="13" t="s">
        <v>77</v>
      </c>
      <c r="AY373" s="251" t="s">
        <v>137</v>
      </c>
    </row>
    <row r="374" s="13" customFormat="1">
      <c r="A374" s="13"/>
      <c r="B374" s="241"/>
      <c r="C374" s="242"/>
      <c r="D374" s="220" t="s">
        <v>569</v>
      </c>
      <c r="E374" s="243" t="s">
        <v>32</v>
      </c>
      <c r="F374" s="244" t="s">
        <v>844</v>
      </c>
      <c r="G374" s="242"/>
      <c r="H374" s="245">
        <v>13.5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1" t="s">
        <v>569</v>
      </c>
      <c r="AU374" s="251" t="s">
        <v>87</v>
      </c>
      <c r="AV374" s="13" t="s">
        <v>87</v>
      </c>
      <c r="AW374" s="13" t="s">
        <v>39</v>
      </c>
      <c r="AX374" s="13" t="s">
        <v>77</v>
      </c>
      <c r="AY374" s="251" t="s">
        <v>137</v>
      </c>
    </row>
    <row r="375" s="14" customFormat="1">
      <c r="A375" s="14"/>
      <c r="B375" s="252"/>
      <c r="C375" s="253"/>
      <c r="D375" s="220" t="s">
        <v>569</v>
      </c>
      <c r="E375" s="254" t="s">
        <v>32</v>
      </c>
      <c r="F375" s="255" t="s">
        <v>571</v>
      </c>
      <c r="G375" s="253"/>
      <c r="H375" s="256">
        <v>91.649999999999991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2" t="s">
        <v>569</v>
      </c>
      <c r="AU375" s="262" t="s">
        <v>87</v>
      </c>
      <c r="AV375" s="14" t="s">
        <v>164</v>
      </c>
      <c r="AW375" s="14" t="s">
        <v>39</v>
      </c>
      <c r="AX375" s="14" t="s">
        <v>85</v>
      </c>
      <c r="AY375" s="262" t="s">
        <v>137</v>
      </c>
    </row>
    <row r="376" s="2" customFormat="1" ht="16.5" customHeight="1">
      <c r="A376" s="41"/>
      <c r="B376" s="42"/>
      <c r="C376" s="207" t="s">
        <v>455</v>
      </c>
      <c r="D376" s="207" t="s">
        <v>140</v>
      </c>
      <c r="E376" s="208" t="s">
        <v>845</v>
      </c>
      <c r="F376" s="209" t="s">
        <v>846</v>
      </c>
      <c r="G376" s="210" t="s">
        <v>565</v>
      </c>
      <c r="H376" s="211">
        <v>78.950000000000003</v>
      </c>
      <c r="I376" s="212"/>
      <c r="J376" s="213">
        <f>ROUND(I376*H376,2)</f>
        <v>0</v>
      </c>
      <c r="K376" s="209" t="s">
        <v>144</v>
      </c>
      <c r="L376" s="47"/>
      <c r="M376" s="214" t="s">
        <v>32</v>
      </c>
      <c r="N376" s="215" t="s">
        <v>49</v>
      </c>
      <c r="O376" s="87"/>
      <c r="P376" s="216">
        <f>O376*H376</f>
        <v>0</v>
      </c>
      <c r="Q376" s="216">
        <v>0.089219999999999994</v>
      </c>
      <c r="R376" s="216">
        <f>Q376*H376</f>
        <v>7.0439189999999998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164</v>
      </c>
      <c r="AT376" s="218" t="s">
        <v>140</v>
      </c>
      <c r="AU376" s="218" t="s">
        <v>87</v>
      </c>
      <c r="AY376" s="19" t="s">
        <v>137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87</v>
      </c>
      <c r="BK376" s="219">
        <f>ROUND(I376*H376,2)</f>
        <v>0</v>
      </c>
      <c r="BL376" s="19" t="s">
        <v>164</v>
      </c>
      <c r="BM376" s="218" t="s">
        <v>847</v>
      </c>
    </row>
    <row r="377" s="2" customFormat="1">
      <c r="A377" s="41"/>
      <c r="B377" s="42"/>
      <c r="C377" s="43"/>
      <c r="D377" s="220" t="s">
        <v>147</v>
      </c>
      <c r="E377" s="43"/>
      <c r="F377" s="221" t="s">
        <v>848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147</v>
      </c>
      <c r="AU377" s="19" t="s">
        <v>87</v>
      </c>
    </row>
    <row r="378" s="2" customFormat="1">
      <c r="A378" s="41"/>
      <c r="B378" s="42"/>
      <c r="C378" s="43"/>
      <c r="D378" s="225" t="s">
        <v>149</v>
      </c>
      <c r="E378" s="43"/>
      <c r="F378" s="226" t="s">
        <v>849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19" t="s">
        <v>149</v>
      </c>
      <c r="AU378" s="19" t="s">
        <v>87</v>
      </c>
    </row>
    <row r="379" s="15" customFormat="1">
      <c r="A379" s="15"/>
      <c r="B379" s="263"/>
      <c r="C379" s="264"/>
      <c r="D379" s="220" t="s">
        <v>569</v>
      </c>
      <c r="E379" s="265" t="s">
        <v>32</v>
      </c>
      <c r="F379" s="266" t="s">
        <v>850</v>
      </c>
      <c r="G379" s="264"/>
      <c r="H379" s="265" t="s">
        <v>32</v>
      </c>
      <c r="I379" s="267"/>
      <c r="J379" s="264"/>
      <c r="K379" s="264"/>
      <c r="L379" s="268"/>
      <c r="M379" s="269"/>
      <c r="N379" s="270"/>
      <c r="O379" s="270"/>
      <c r="P379" s="270"/>
      <c r="Q379" s="270"/>
      <c r="R379" s="270"/>
      <c r="S379" s="270"/>
      <c r="T379" s="27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2" t="s">
        <v>569</v>
      </c>
      <c r="AU379" s="272" t="s">
        <v>87</v>
      </c>
      <c r="AV379" s="15" t="s">
        <v>85</v>
      </c>
      <c r="AW379" s="15" t="s">
        <v>39</v>
      </c>
      <c r="AX379" s="15" t="s">
        <v>77</v>
      </c>
      <c r="AY379" s="272" t="s">
        <v>137</v>
      </c>
    </row>
    <row r="380" s="13" customFormat="1">
      <c r="A380" s="13"/>
      <c r="B380" s="241"/>
      <c r="C380" s="242"/>
      <c r="D380" s="220" t="s">
        <v>569</v>
      </c>
      <c r="E380" s="243" t="s">
        <v>32</v>
      </c>
      <c r="F380" s="244" t="s">
        <v>837</v>
      </c>
      <c r="G380" s="242"/>
      <c r="H380" s="245">
        <v>14.050000000000001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569</v>
      </c>
      <c r="AU380" s="251" t="s">
        <v>87</v>
      </c>
      <c r="AV380" s="13" t="s">
        <v>87</v>
      </c>
      <c r="AW380" s="13" t="s">
        <v>39</v>
      </c>
      <c r="AX380" s="13" t="s">
        <v>77</v>
      </c>
      <c r="AY380" s="251" t="s">
        <v>137</v>
      </c>
    </row>
    <row r="381" s="13" customFormat="1">
      <c r="A381" s="13"/>
      <c r="B381" s="241"/>
      <c r="C381" s="242"/>
      <c r="D381" s="220" t="s">
        <v>569</v>
      </c>
      <c r="E381" s="243" t="s">
        <v>32</v>
      </c>
      <c r="F381" s="244" t="s">
        <v>579</v>
      </c>
      <c r="G381" s="242"/>
      <c r="H381" s="245">
        <v>18.899999999999999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569</v>
      </c>
      <c r="AU381" s="251" t="s">
        <v>87</v>
      </c>
      <c r="AV381" s="13" t="s">
        <v>87</v>
      </c>
      <c r="AW381" s="13" t="s">
        <v>39</v>
      </c>
      <c r="AX381" s="13" t="s">
        <v>77</v>
      </c>
      <c r="AY381" s="251" t="s">
        <v>137</v>
      </c>
    </row>
    <row r="382" s="13" customFormat="1">
      <c r="A382" s="13"/>
      <c r="B382" s="241"/>
      <c r="C382" s="242"/>
      <c r="D382" s="220" t="s">
        <v>569</v>
      </c>
      <c r="E382" s="243" t="s">
        <v>32</v>
      </c>
      <c r="F382" s="244" t="s">
        <v>851</v>
      </c>
      <c r="G382" s="242"/>
      <c r="H382" s="245">
        <v>-5.6500000000000004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569</v>
      </c>
      <c r="AU382" s="251" t="s">
        <v>87</v>
      </c>
      <c r="AV382" s="13" t="s">
        <v>87</v>
      </c>
      <c r="AW382" s="13" t="s">
        <v>39</v>
      </c>
      <c r="AX382" s="13" t="s">
        <v>77</v>
      </c>
      <c r="AY382" s="251" t="s">
        <v>137</v>
      </c>
    </row>
    <row r="383" s="13" customFormat="1">
      <c r="A383" s="13"/>
      <c r="B383" s="241"/>
      <c r="C383" s="242"/>
      <c r="D383" s="220" t="s">
        <v>569</v>
      </c>
      <c r="E383" s="243" t="s">
        <v>32</v>
      </c>
      <c r="F383" s="244" t="s">
        <v>839</v>
      </c>
      <c r="G383" s="242"/>
      <c r="H383" s="245">
        <v>6.7999999999999998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569</v>
      </c>
      <c r="AU383" s="251" t="s">
        <v>87</v>
      </c>
      <c r="AV383" s="13" t="s">
        <v>87</v>
      </c>
      <c r="AW383" s="13" t="s">
        <v>39</v>
      </c>
      <c r="AX383" s="13" t="s">
        <v>77</v>
      </c>
      <c r="AY383" s="251" t="s">
        <v>137</v>
      </c>
    </row>
    <row r="384" s="13" customFormat="1">
      <c r="A384" s="13"/>
      <c r="B384" s="241"/>
      <c r="C384" s="242"/>
      <c r="D384" s="220" t="s">
        <v>569</v>
      </c>
      <c r="E384" s="243" t="s">
        <v>32</v>
      </c>
      <c r="F384" s="244" t="s">
        <v>840</v>
      </c>
      <c r="G384" s="242"/>
      <c r="H384" s="245">
        <v>6.2999999999999998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569</v>
      </c>
      <c r="AU384" s="251" t="s">
        <v>87</v>
      </c>
      <c r="AV384" s="13" t="s">
        <v>87</v>
      </c>
      <c r="AW384" s="13" t="s">
        <v>39</v>
      </c>
      <c r="AX384" s="13" t="s">
        <v>77</v>
      </c>
      <c r="AY384" s="251" t="s">
        <v>137</v>
      </c>
    </row>
    <row r="385" s="13" customFormat="1">
      <c r="A385" s="13"/>
      <c r="B385" s="241"/>
      <c r="C385" s="242"/>
      <c r="D385" s="220" t="s">
        <v>569</v>
      </c>
      <c r="E385" s="243" t="s">
        <v>32</v>
      </c>
      <c r="F385" s="244" t="s">
        <v>852</v>
      </c>
      <c r="G385" s="242"/>
      <c r="H385" s="245">
        <v>9.25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569</v>
      </c>
      <c r="AU385" s="251" t="s">
        <v>87</v>
      </c>
      <c r="AV385" s="13" t="s">
        <v>87</v>
      </c>
      <c r="AW385" s="13" t="s">
        <v>39</v>
      </c>
      <c r="AX385" s="13" t="s">
        <v>77</v>
      </c>
      <c r="AY385" s="251" t="s">
        <v>137</v>
      </c>
    </row>
    <row r="386" s="13" customFormat="1">
      <c r="A386" s="13"/>
      <c r="B386" s="241"/>
      <c r="C386" s="242"/>
      <c r="D386" s="220" t="s">
        <v>569</v>
      </c>
      <c r="E386" s="243" t="s">
        <v>32</v>
      </c>
      <c r="F386" s="244" t="s">
        <v>596</v>
      </c>
      <c r="G386" s="242"/>
      <c r="H386" s="245">
        <v>15.800000000000001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569</v>
      </c>
      <c r="AU386" s="251" t="s">
        <v>87</v>
      </c>
      <c r="AV386" s="13" t="s">
        <v>87</v>
      </c>
      <c r="AW386" s="13" t="s">
        <v>39</v>
      </c>
      <c r="AX386" s="13" t="s">
        <v>77</v>
      </c>
      <c r="AY386" s="251" t="s">
        <v>137</v>
      </c>
    </row>
    <row r="387" s="13" customFormat="1">
      <c r="A387" s="13"/>
      <c r="B387" s="241"/>
      <c r="C387" s="242"/>
      <c r="D387" s="220" t="s">
        <v>569</v>
      </c>
      <c r="E387" s="243" t="s">
        <v>32</v>
      </c>
      <c r="F387" s="244" t="s">
        <v>844</v>
      </c>
      <c r="G387" s="242"/>
      <c r="H387" s="245">
        <v>13.5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569</v>
      </c>
      <c r="AU387" s="251" t="s">
        <v>87</v>
      </c>
      <c r="AV387" s="13" t="s">
        <v>87</v>
      </c>
      <c r="AW387" s="13" t="s">
        <v>39</v>
      </c>
      <c r="AX387" s="13" t="s">
        <v>77</v>
      </c>
      <c r="AY387" s="251" t="s">
        <v>137</v>
      </c>
    </row>
    <row r="388" s="14" customFormat="1">
      <c r="A388" s="14"/>
      <c r="B388" s="252"/>
      <c r="C388" s="253"/>
      <c r="D388" s="220" t="s">
        <v>569</v>
      </c>
      <c r="E388" s="254" t="s">
        <v>32</v>
      </c>
      <c r="F388" s="255" t="s">
        <v>571</v>
      </c>
      <c r="G388" s="253"/>
      <c r="H388" s="256">
        <v>78.950000000000003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569</v>
      </c>
      <c r="AU388" s="262" t="s">
        <v>87</v>
      </c>
      <c r="AV388" s="14" t="s">
        <v>164</v>
      </c>
      <c r="AW388" s="14" t="s">
        <v>39</v>
      </c>
      <c r="AX388" s="14" t="s">
        <v>85</v>
      </c>
      <c r="AY388" s="262" t="s">
        <v>137</v>
      </c>
    </row>
    <row r="389" s="2" customFormat="1" ht="16.5" customHeight="1">
      <c r="A389" s="41"/>
      <c r="B389" s="42"/>
      <c r="C389" s="207" t="s">
        <v>461</v>
      </c>
      <c r="D389" s="207" t="s">
        <v>140</v>
      </c>
      <c r="E389" s="208" t="s">
        <v>853</v>
      </c>
      <c r="F389" s="209" t="s">
        <v>854</v>
      </c>
      <c r="G389" s="210" t="s">
        <v>565</v>
      </c>
      <c r="H389" s="211">
        <v>78.950000000000003</v>
      </c>
      <c r="I389" s="212"/>
      <c r="J389" s="213">
        <f>ROUND(I389*H389,2)</f>
        <v>0</v>
      </c>
      <c r="K389" s="209" t="s">
        <v>144</v>
      </c>
      <c r="L389" s="47"/>
      <c r="M389" s="214" t="s">
        <v>32</v>
      </c>
      <c r="N389" s="215" t="s">
        <v>49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164</v>
      </c>
      <c r="AT389" s="218" t="s">
        <v>140</v>
      </c>
      <c r="AU389" s="218" t="s">
        <v>87</v>
      </c>
      <c r="AY389" s="19" t="s">
        <v>137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9" t="s">
        <v>87</v>
      </c>
      <c r="BK389" s="219">
        <f>ROUND(I389*H389,2)</f>
        <v>0</v>
      </c>
      <c r="BL389" s="19" t="s">
        <v>164</v>
      </c>
      <c r="BM389" s="218" t="s">
        <v>855</v>
      </c>
    </row>
    <row r="390" s="2" customFormat="1">
      <c r="A390" s="41"/>
      <c r="B390" s="42"/>
      <c r="C390" s="43"/>
      <c r="D390" s="220" t="s">
        <v>147</v>
      </c>
      <c r="E390" s="43"/>
      <c r="F390" s="221" t="s">
        <v>856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147</v>
      </c>
      <c r="AU390" s="19" t="s">
        <v>87</v>
      </c>
    </row>
    <row r="391" s="2" customFormat="1">
      <c r="A391" s="41"/>
      <c r="B391" s="42"/>
      <c r="C391" s="43"/>
      <c r="D391" s="225" t="s">
        <v>149</v>
      </c>
      <c r="E391" s="43"/>
      <c r="F391" s="226" t="s">
        <v>857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19" t="s">
        <v>149</v>
      </c>
      <c r="AU391" s="19" t="s">
        <v>87</v>
      </c>
    </row>
    <row r="392" s="15" customFormat="1">
      <c r="A392" s="15"/>
      <c r="B392" s="263"/>
      <c r="C392" s="264"/>
      <c r="D392" s="220" t="s">
        <v>569</v>
      </c>
      <c r="E392" s="265" t="s">
        <v>32</v>
      </c>
      <c r="F392" s="266" t="s">
        <v>858</v>
      </c>
      <c r="G392" s="264"/>
      <c r="H392" s="265" t="s">
        <v>32</v>
      </c>
      <c r="I392" s="267"/>
      <c r="J392" s="264"/>
      <c r="K392" s="264"/>
      <c r="L392" s="268"/>
      <c r="M392" s="269"/>
      <c r="N392" s="270"/>
      <c r="O392" s="270"/>
      <c r="P392" s="270"/>
      <c r="Q392" s="270"/>
      <c r="R392" s="270"/>
      <c r="S392" s="270"/>
      <c r="T392" s="27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2" t="s">
        <v>569</v>
      </c>
      <c r="AU392" s="272" t="s">
        <v>87</v>
      </c>
      <c r="AV392" s="15" t="s">
        <v>85</v>
      </c>
      <c r="AW392" s="15" t="s">
        <v>39</v>
      </c>
      <c r="AX392" s="15" t="s">
        <v>77</v>
      </c>
      <c r="AY392" s="272" t="s">
        <v>137</v>
      </c>
    </row>
    <row r="393" s="13" customFormat="1">
      <c r="A393" s="13"/>
      <c r="B393" s="241"/>
      <c r="C393" s="242"/>
      <c r="D393" s="220" t="s">
        <v>569</v>
      </c>
      <c r="E393" s="243" t="s">
        <v>32</v>
      </c>
      <c r="F393" s="244" t="s">
        <v>837</v>
      </c>
      <c r="G393" s="242"/>
      <c r="H393" s="245">
        <v>14.050000000000001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569</v>
      </c>
      <c r="AU393" s="251" t="s">
        <v>87</v>
      </c>
      <c r="AV393" s="13" t="s">
        <v>87</v>
      </c>
      <c r="AW393" s="13" t="s">
        <v>39</v>
      </c>
      <c r="AX393" s="13" t="s">
        <v>77</v>
      </c>
      <c r="AY393" s="251" t="s">
        <v>137</v>
      </c>
    </row>
    <row r="394" s="13" customFormat="1">
      <c r="A394" s="13"/>
      <c r="B394" s="241"/>
      <c r="C394" s="242"/>
      <c r="D394" s="220" t="s">
        <v>569</v>
      </c>
      <c r="E394" s="243" t="s">
        <v>32</v>
      </c>
      <c r="F394" s="244" t="s">
        <v>579</v>
      </c>
      <c r="G394" s="242"/>
      <c r="H394" s="245">
        <v>18.899999999999999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569</v>
      </c>
      <c r="AU394" s="251" t="s">
        <v>87</v>
      </c>
      <c r="AV394" s="13" t="s">
        <v>87</v>
      </c>
      <c r="AW394" s="13" t="s">
        <v>39</v>
      </c>
      <c r="AX394" s="13" t="s">
        <v>77</v>
      </c>
      <c r="AY394" s="251" t="s">
        <v>137</v>
      </c>
    </row>
    <row r="395" s="13" customFormat="1">
      <c r="A395" s="13"/>
      <c r="B395" s="241"/>
      <c r="C395" s="242"/>
      <c r="D395" s="220" t="s">
        <v>569</v>
      </c>
      <c r="E395" s="243" t="s">
        <v>32</v>
      </c>
      <c r="F395" s="244" t="s">
        <v>851</v>
      </c>
      <c r="G395" s="242"/>
      <c r="H395" s="245">
        <v>-5.6500000000000004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569</v>
      </c>
      <c r="AU395" s="251" t="s">
        <v>87</v>
      </c>
      <c r="AV395" s="13" t="s">
        <v>87</v>
      </c>
      <c r="AW395" s="13" t="s">
        <v>39</v>
      </c>
      <c r="AX395" s="13" t="s">
        <v>77</v>
      </c>
      <c r="AY395" s="251" t="s">
        <v>137</v>
      </c>
    </row>
    <row r="396" s="13" customFormat="1">
      <c r="A396" s="13"/>
      <c r="B396" s="241"/>
      <c r="C396" s="242"/>
      <c r="D396" s="220" t="s">
        <v>569</v>
      </c>
      <c r="E396" s="243" t="s">
        <v>32</v>
      </c>
      <c r="F396" s="244" t="s">
        <v>839</v>
      </c>
      <c r="G396" s="242"/>
      <c r="H396" s="245">
        <v>6.7999999999999998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569</v>
      </c>
      <c r="AU396" s="251" t="s">
        <v>87</v>
      </c>
      <c r="AV396" s="13" t="s">
        <v>87</v>
      </c>
      <c r="AW396" s="13" t="s">
        <v>39</v>
      </c>
      <c r="AX396" s="13" t="s">
        <v>77</v>
      </c>
      <c r="AY396" s="251" t="s">
        <v>137</v>
      </c>
    </row>
    <row r="397" s="13" customFormat="1">
      <c r="A397" s="13"/>
      <c r="B397" s="241"/>
      <c r="C397" s="242"/>
      <c r="D397" s="220" t="s">
        <v>569</v>
      </c>
      <c r="E397" s="243" t="s">
        <v>32</v>
      </c>
      <c r="F397" s="244" t="s">
        <v>840</v>
      </c>
      <c r="G397" s="242"/>
      <c r="H397" s="245">
        <v>6.2999999999999998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569</v>
      </c>
      <c r="AU397" s="251" t="s">
        <v>87</v>
      </c>
      <c r="AV397" s="13" t="s">
        <v>87</v>
      </c>
      <c r="AW397" s="13" t="s">
        <v>39</v>
      </c>
      <c r="AX397" s="13" t="s">
        <v>77</v>
      </c>
      <c r="AY397" s="251" t="s">
        <v>137</v>
      </c>
    </row>
    <row r="398" s="13" customFormat="1">
      <c r="A398" s="13"/>
      <c r="B398" s="241"/>
      <c r="C398" s="242"/>
      <c r="D398" s="220" t="s">
        <v>569</v>
      </c>
      <c r="E398" s="243" t="s">
        <v>32</v>
      </c>
      <c r="F398" s="244" t="s">
        <v>852</v>
      </c>
      <c r="G398" s="242"/>
      <c r="H398" s="245">
        <v>9.25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569</v>
      </c>
      <c r="AU398" s="251" t="s">
        <v>87</v>
      </c>
      <c r="AV398" s="13" t="s">
        <v>87</v>
      </c>
      <c r="AW398" s="13" t="s">
        <v>39</v>
      </c>
      <c r="AX398" s="13" t="s">
        <v>77</v>
      </c>
      <c r="AY398" s="251" t="s">
        <v>137</v>
      </c>
    </row>
    <row r="399" s="13" customFormat="1">
      <c r="A399" s="13"/>
      <c r="B399" s="241"/>
      <c r="C399" s="242"/>
      <c r="D399" s="220" t="s">
        <v>569</v>
      </c>
      <c r="E399" s="243" t="s">
        <v>32</v>
      </c>
      <c r="F399" s="244" t="s">
        <v>596</v>
      </c>
      <c r="G399" s="242"/>
      <c r="H399" s="245">
        <v>15.800000000000001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569</v>
      </c>
      <c r="AU399" s="251" t="s">
        <v>87</v>
      </c>
      <c r="AV399" s="13" t="s">
        <v>87</v>
      </c>
      <c r="AW399" s="13" t="s">
        <v>39</v>
      </c>
      <c r="AX399" s="13" t="s">
        <v>77</v>
      </c>
      <c r="AY399" s="251" t="s">
        <v>137</v>
      </c>
    </row>
    <row r="400" s="13" customFormat="1">
      <c r="A400" s="13"/>
      <c r="B400" s="241"/>
      <c r="C400" s="242"/>
      <c r="D400" s="220" t="s">
        <v>569</v>
      </c>
      <c r="E400" s="243" t="s">
        <v>32</v>
      </c>
      <c r="F400" s="244" t="s">
        <v>844</v>
      </c>
      <c r="G400" s="242"/>
      <c r="H400" s="245">
        <v>13.5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569</v>
      </c>
      <c r="AU400" s="251" t="s">
        <v>87</v>
      </c>
      <c r="AV400" s="13" t="s">
        <v>87</v>
      </c>
      <c r="AW400" s="13" t="s">
        <v>39</v>
      </c>
      <c r="AX400" s="13" t="s">
        <v>77</v>
      </c>
      <c r="AY400" s="251" t="s">
        <v>137</v>
      </c>
    </row>
    <row r="401" s="14" customFormat="1">
      <c r="A401" s="14"/>
      <c r="B401" s="252"/>
      <c r="C401" s="253"/>
      <c r="D401" s="220" t="s">
        <v>569</v>
      </c>
      <c r="E401" s="254" t="s">
        <v>32</v>
      </c>
      <c r="F401" s="255" t="s">
        <v>571</v>
      </c>
      <c r="G401" s="253"/>
      <c r="H401" s="256">
        <v>78.950000000000003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569</v>
      </c>
      <c r="AU401" s="262" t="s">
        <v>87</v>
      </c>
      <c r="AV401" s="14" t="s">
        <v>164</v>
      </c>
      <c r="AW401" s="14" t="s">
        <v>39</v>
      </c>
      <c r="AX401" s="14" t="s">
        <v>85</v>
      </c>
      <c r="AY401" s="262" t="s">
        <v>137</v>
      </c>
    </row>
    <row r="402" s="12" customFormat="1" ht="22.8" customHeight="1">
      <c r="A402" s="12"/>
      <c r="B402" s="191"/>
      <c r="C402" s="192"/>
      <c r="D402" s="193" t="s">
        <v>76</v>
      </c>
      <c r="E402" s="205" t="s">
        <v>174</v>
      </c>
      <c r="F402" s="205" t="s">
        <v>859</v>
      </c>
      <c r="G402" s="192"/>
      <c r="H402" s="192"/>
      <c r="I402" s="195"/>
      <c r="J402" s="206">
        <f>BK402</f>
        <v>0</v>
      </c>
      <c r="K402" s="192"/>
      <c r="L402" s="197"/>
      <c r="M402" s="198"/>
      <c r="N402" s="199"/>
      <c r="O402" s="199"/>
      <c r="P402" s="200">
        <v>0</v>
      </c>
      <c r="Q402" s="199"/>
      <c r="R402" s="200">
        <v>0</v>
      </c>
      <c r="S402" s="199"/>
      <c r="T402" s="201"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2" t="s">
        <v>85</v>
      </c>
      <c r="AT402" s="203" t="s">
        <v>76</v>
      </c>
      <c r="AU402" s="203" t="s">
        <v>85</v>
      </c>
      <c r="AY402" s="202" t="s">
        <v>137</v>
      </c>
      <c r="BK402" s="204">
        <v>0</v>
      </c>
    </row>
    <row r="403" s="12" customFormat="1" ht="22.8" customHeight="1">
      <c r="A403" s="12"/>
      <c r="B403" s="191"/>
      <c r="C403" s="192"/>
      <c r="D403" s="193" t="s">
        <v>76</v>
      </c>
      <c r="E403" s="205" t="s">
        <v>860</v>
      </c>
      <c r="F403" s="205" t="s">
        <v>861</v>
      </c>
      <c r="G403" s="192"/>
      <c r="H403" s="192"/>
      <c r="I403" s="195"/>
      <c r="J403" s="206">
        <f>BK403</f>
        <v>0</v>
      </c>
      <c r="K403" s="192"/>
      <c r="L403" s="197"/>
      <c r="M403" s="198"/>
      <c r="N403" s="199"/>
      <c r="O403" s="199"/>
      <c r="P403" s="200">
        <f>SUM(P404:P603)</f>
        <v>0</v>
      </c>
      <c r="Q403" s="199"/>
      <c r="R403" s="200">
        <f>SUM(R404:R603)</f>
        <v>7.6187799399999996</v>
      </c>
      <c r="S403" s="199"/>
      <c r="T403" s="201">
        <f>SUM(T404:T603)</f>
        <v>0.01449606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2" t="s">
        <v>85</v>
      </c>
      <c r="AT403" s="203" t="s">
        <v>76</v>
      </c>
      <c r="AU403" s="203" t="s">
        <v>85</v>
      </c>
      <c r="AY403" s="202" t="s">
        <v>137</v>
      </c>
      <c r="BK403" s="204">
        <f>SUM(BK404:BK603)</f>
        <v>0</v>
      </c>
    </row>
    <row r="404" s="2" customFormat="1" ht="16.5" customHeight="1">
      <c r="A404" s="41"/>
      <c r="B404" s="42"/>
      <c r="C404" s="207" t="s">
        <v>465</v>
      </c>
      <c r="D404" s="207" t="s">
        <v>140</v>
      </c>
      <c r="E404" s="208" t="s">
        <v>862</v>
      </c>
      <c r="F404" s="209" t="s">
        <v>863</v>
      </c>
      <c r="G404" s="210" t="s">
        <v>565</v>
      </c>
      <c r="H404" s="211">
        <v>241.601</v>
      </c>
      <c r="I404" s="212"/>
      <c r="J404" s="213">
        <f>ROUND(I404*H404,2)</f>
        <v>0</v>
      </c>
      <c r="K404" s="209" t="s">
        <v>144</v>
      </c>
      <c r="L404" s="47"/>
      <c r="M404" s="214" t="s">
        <v>32</v>
      </c>
      <c r="N404" s="215" t="s">
        <v>49</v>
      </c>
      <c r="O404" s="87"/>
      <c r="P404" s="216">
        <f>O404*H404</f>
        <v>0</v>
      </c>
      <c r="Q404" s="216">
        <v>8.7999999999999998E-05</v>
      </c>
      <c r="R404" s="216">
        <f>Q404*H404</f>
        <v>0.021260887999999999</v>
      </c>
      <c r="S404" s="216">
        <v>6.0000000000000002E-05</v>
      </c>
      <c r="T404" s="217">
        <f>S404*H404</f>
        <v>0.01449606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164</v>
      </c>
      <c r="AT404" s="218" t="s">
        <v>140</v>
      </c>
      <c r="AU404" s="218" t="s">
        <v>87</v>
      </c>
      <c r="AY404" s="19" t="s">
        <v>137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87</v>
      </c>
      <c r="BK404" s="219">
        <f>ROUND(I404*H404,2)</f>
        <v>0</v>
      </c>
      <c r="BL404" s="19" t="s">
        <v>164</v>
      </c>
      <c r="BM404" s="218" t="s">
        <v>864</v>
      </c>
    </row>
    <row r="405" s="2" customFormat="1">
      <c r="A405" s="41"/>
      <c r="B405" s="42"/>
      <c r="C405" s="43"/>
      <c r="D405" s="220" t="s">
        <v>147</v>
      </c>
      <c r="E405" s="43"/>
      <c r="F405" s="221" t="s">
        <v>865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147</v>
      </c>
      <c r="AU405" s="19" t="s">
        <v>87</v>
      </c>
    </row>
    <row r="406" s="2" customFormat="1">
      <c r="A406" s="41"/>
      <c r="B406" s="42"/>
      <c r="C406" s="43"/>
      <c r="D406" s="225" t="s">
        <v>149</v>
      </c>
      <c r="E406" s="43"/>
      <c r="F406" s="226" t="s">
        <v>866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149</v>
      </c>
      <c r="AU406" s="19" t="s">
        <v>87</v>
      </c>
    </row>
    <row r="407" s="15" customFormat="1">
      <c r="A407" s="15"/>
      <c r="B407" s="263"/>
      <c r="C407" s="264"/>
      <c r="D407" s="220" t="s">
        <v>569</v>
      </c>
      <c r="E407" s="265" t="s">
        <v>32</v>
      </c>
      <c r="F407" s="266" t="s">
        <v>867</v>
      </c>
      <c r="G407" s="264"/>
      <c r="H407" s="265" t="s">
        <v>32</v>
      </c>
      <c r="I407" s="267"/>
      <c r="J407" s="264"/>
      <c r="K407" s="264"/>
      <c r="L407" s="268"/>
      <c r="M407" s="269"/>
      <c r="N407" s="270"/>
      <c r="O407" s="270"/>
      <c r="P407" s="270"/>
      <c r="Q407" s="270"/>
      <c r="R407" s="270"/>
      <c r="S407" s="270"/>
      <c r="T407" s="27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2" t="s">
        <v>569</v>
      </c>
      <c r="AU407" s="272" t="s">
        <v>87</v>
      </c>
      <c r="AV407" s="15" t="s">
        <v>85</v>
      </c>
      <c r="AW407" s="15" t="s">
        <v>39</v>
      </c>
      <c r="AX407" s="15" t="s">
        <v>77</v>
      </c>
      <c r="AY407" s="272" t="s">
        <v>137</v>
      </c>
    </row>
    <row r="408" s="13" customFormat="1">
      <c r="A408" s="13"/>
      <c r="B408" s="241"/>
      <c r="C408" s="242"/>
      <c r="D408" s="220" t="s">
        <v>569</v>
      </c>
      <c r="E408" s="243" t="s">
        <v>32</v>
      </c>
      <c r="F408" s="244" t="s">
        <v>868</v>
      </c>
      <c r="G408" s="242"/>
      <c r="H408" s="245">
        <v>1.845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569</v>
      </c>
      <c r="AU408" s="251" t="s">
        <v>87</v>
      </c>
      <c r="AV408" s="13" t="s">
        <v>87</v>
      </c>
      <c r="AW408" s="13" t="s">
        <v>39</v>
      </c>
      <c r="AX408" s="13" t="s">
        <v>77</v>
      </c>
      <c r="AY408" s="251" t="s">
        <v>137</v>
      </c>
    </row>
    <row r="409" s="13" customFormat="1">
      <c r="A409" s="13"/>
      <c r="B409" s="241"/>
      <c r="C409" s="242"/>
      <c r="D409" s="220" t="s">
        <v>569</v>
      </c>
      <c r="E409" s="243" t="s">
        <v>32</v>
      </c>
      <c r="F409" s="244" t="s">
        <v>869</v>
      </c>
      <c r="G409" s="242"/>
      <c r="H409" s="245">
        <v>3.6899999999999999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569</v>
      </c>
      <c r="AU409" s="251" t="s">
        <v>87</v>
      </c>
      <c r="AV409" s="13" t="s">
        <v>87</v>
      </c>
      <c r="AW409" s="13" t="s">
        <v>39</v>
      </c>
      <c r="AX409" s="13" t="s">
        <v>77</v>
      </c>
      <c r="AY409" s="251" t="s">
        <v>137</v>
      </c>
    </row>
    <row r="410" s="13" customFormat="1">
      <c r="A410" s="13"/>
      <c r="B410" s="241"/>
      <c r="C410" s="242"/>
      <c r="D410" s="220" t="s">
        <v>569</v>
      </c>
      <c r="E410" s="243" t="s">
        <v>32</v>
      </c>
      <c r="F410" s="244" t="s">
        <v>870</v>
      </c>
      <c r="G410" s="242"/>
      <c r="H410" s="245">
        <v>2.0499999999999998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569</v>
      </c>
      <c r="AU410" s="251" t="s">
        <v>87</v>
      </c>
      <c r="AV410" s="13" t="s">
        <v>87</v>
      </c>
      <c r="AW410" s="13" t="s">
        <v>39</v>
      </c>
      <c r="AX410" s="13" t="s">
        <v>77</v>
      </c>
      <c r="AY410" s="251" t="s">
        <v>137</v>
      </c>
    </row>
    <row r="411" s="13" customFormat="1">
      <c r="A411" s="13"/>
      <c r="B411" s="241"/>
      <c r="C411" s="242"/>
      <c r="D411" s="220" t="s">
        <v>569</v>
      </c>
      <c r="E411" s="243" t="s">
        <v>32</v>
      </c>
      <c r="F411" s="244" t="s">
        <v>871</v>
      </c>
      <c r="G411" s="242"/>
      <c r="H411" s="245">
        <v>2.0499999999999998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569</v>
      </c>
      <c r="AU411" s="251" t="s">
        <v>87</v>
      </c>
      <c r="AV411" s="13" t="s">
        <v>87</v>
      </c>
      <c r="AW411" s="13" t="s">
        <v>39</v>
      </c>
      <c r="AX411" s="13" t="s">
        <v>77</v>
      </c>
      <c r="AY411" s="251" t="s">
        <v>137</v>
      </c>
    </row>
    <row r="412" s="13" customFormat="1">
      <c r="A412" s="13"/>
      <c r="B412" s="241"/>
      <c r="C412" s="242"/>
      <c r="D412" s="220" t="s">
        <v>569</v>
      </c>
      <c r="E412" s="243" t="s">
        <v>32</v>
      </c>
      <c r="F412" s="244" t="s">
        <v>872</v>
      </c>
      <c r="G412" s="242"/>
      <c r="H412" s="245">
        <v>2.8700000000000001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569</v>
      </c>
      <c r="AU412" s="251" t="s">
        <v>87</v>
      </c>
      <c r="AV412" s="13" t="s">
        <v>87</v>
      </c>
      <c r="AW412" s="13" t="s">
        <v>39</v>
      </c>
      <c r="AX412" s="13" t="s">
        <v>77</v>
      </c>
      <c r="AY412" s="251" t="s">
        <v>137</v>
      </c>
    </row>
    <row r="413" s="15" customFormat="1">
      <c r="A413" s="15"/>
      <c r="B413" s="263"/>
      <c r="C413" s="264"/>
      <c r="D413" s="220" t="s">
        <v>569</v>
      </c>
      <c r="E413" s="265" t="s">
        <v>32</v>
      </c>
      <c r="F413" s="266" t="s">
        <v>873</v>
      </c>
      <c r="G413" s="264"/>
      <c r="H413" s="265" t="s">
        <v>32</v>
      </c>
      <c r="I413" s="267"/>
      <c r="J413" s="264"/>
      <c r="K413" s="264"/>
      <c r="L413" s="268"/>
      <c r="M413" s="269"/>
      <c r="N413" s="270"/>
      <c r="O413" s="270"/>
      <c r="P413" s="270"/>
      <c r="Q413" s="270"/>
      <c r="R413" s="270"/>
      <c r="S413" s="270"/>
      <c r="T413" s="27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2" t="s">
        <v>569</v>
      </c>
      <c r="AU413" s="272" t="s">
        <v>87</v>
      </c>
      <c r="AV413" s="15" t="s">
        <v>85</v>
      </c>
      <c r="AW413" s="15" t="s">
        <v>39</v>
      </c>
      <c r="AX413" s="15" t="s">
        <v>77</v>
      </c>
      <c r="AY413" s="272" t="s">
        <v>137</v>
      </c>
    </row>
    <row r="414" s="13" customFormat="1">
      <c r="A414" s="13"/>
      <c r="B414" s="241"/>
      <c r="C414" s="242"/>
      <c r="D414" s="220" t="s">
        <v>569</v>
      </c>
      <c r="E414" s="243" t="s">
        <v>32</v>
      </c>
      <c r="F414" s="244" t="s">
        <v>874</v>
      </c>
      <c r="G414" s="242"/>
      <c r="H414" s="245">
        <v>1.7330000000000001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569</v>
      </c>
      <c r="AU414" s="251" t="s">
        <v>87</v>
      </c>
      <c r="AV414" s="13" t="s">
        <v>87</v>
      </c>
      <c r="AW414" s="13" t="s">
        <v>39</v>
      </c>
      <c r="AX414" s="13" t="s">
        <v>77</v>
      </c>
      <c r="AY414" s="251" t="s">
        <v>137</v>
      </c>
    </row>
    <row r="415" s="13" customFormat="1">
      <c r="A415" s="13"/>
      <c r="B415" s="241"/>
      <c r="C415" s="242"/>
      <c r="D415" s="220" t="s">
        <v>569</v>
      </c>
      <c r="E415" s="243" t="s">
        <v>32</v>
      </c>
      <c r="F415" s="244" t="s">
        <v>875</v>
      </c>
      <c r="G415" s="242"/>
      <c r="H415" s="245">
        <v>2.6400000000000001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569</v>
      </c>
      <c r="AU415" s="251" t="s">
        <v>87</v>
      </c>
      <c r="AV415" s="13" t="s">
        <v>87</v>
      </c>
      <c r="AW415" s="13" t="s">
        <v>39</v>
      </c>
      <c r="AX415" s="13" t="s">
        <v>77</v>
      </c>
      <c r="AY415" s="251" t="s">
        <v>137</v>
      </c>
    </row>
    <row r="416" s="13" customFormat="1">
      <c r="A416" s="13"/>
      <c r="B416" s="241"/>
      <c r="C416" s="242"/>
      <c r="D416" s="220" t="s">
        <v>569</v>
      </c>
      <c r="E416" s="243" t="s">
        <v>32</v>
      </c>
      <c r="F416" s="244" t="s">
        <v>876</v>
      </c>
      <c r="G416" s="242"/>
      <c r="H416" s="245">
        <v>2.6400000000000001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569</v>
      </c>
      <c r="AU416" s="251" t="s">
        <v>87</v>
      </c>
      <c r="AV416" s="13" t="s">
        <v>87</v>
      </c>
      <c r="AW416" s="13" t="s">
        <v>39</v>
      </c>
      <c r="AX416" s="13" t="s">
        <v>77</v>
      </c>
      <c r="AY416" s="251" t="s">
        <v>137</v>
      </c>
    </row>
    <row r="417" s="13" customFormat="1">
      <c r="A417" s="13"/>
      <c r="B417" s="241"/>
      <c r="C417" s="242"/>
      <c r="D417" s="220" t="s">
        <v>569</v>
      </c>
      <c r="E417" s="243" t="s">
        <v>32</v>
      </c>
      <c r="F417" s="244" t="s">
        <v>877</v>
      </c>
      <c r="G417" s="242"/>
      <c r="H417" s="245">
        <v>1.44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569</v>
      </c>
      <c r="AU417" s="251" t="s">
        <v>87</v>
      </c>
      <c r="AV417" s="13" t="s">
        <v>87</v>
      </c>
      <c r="AW417" s="13" t="s">
        <v>39</v>
      </c>
      <c r="AX417" s="13" t="s">
        <v>77</v>
      </c>
      <c r="AY417" s="251" t="s">
        <v>137</v>
      </c>
    </row>
    <row r="418" s="13" customFormat="1">
      <c r="A418" s="13"/>
      <c r="B418" s="241"/>
      <c r="C418" s="242"/>
      <c r="D418" s="220" t="s">
        <v>569</v>
      </c>
      <c r="E418" s="243" t="s">
        <v>32</v>
      </c>
      <c r="F418" s="244" t="s">
        <v>878</v>
      </c>
      <c r="G418" s="242"/>
      <c r="H418" s="245">
        <v>3.6000000000000001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569</v>
      </c>
      <c r="AU418" s="251" t="s">
        <v>87</v>
      </c>
      <c r="AV418" s="13" t="s">
        <v>87</v>
      </c>
      <c r="AW418" s="13" t="s">
        <v>39</v>
      </c>
      <c r="AX418" s="13" t="s">
        <v>77</v>
      </c>
      <c r="AY418" s="251" t="s">
        <v>137</v>
      </c>
    </row>
    <row r="419" s="13" customFormat="1">
      <c r="A419" s="13"/>
      <c r="B419" s="241"/>
      <c r="C419" s="242"/>
      <c r="D419" s="220" t="s">
        <v>569</v>
      </c>
      <c r="E419" s="243" t="s">
        <v>32</v>
      </c>
      <c r="F419" s="244" t="s">
        <v>879</v>
      </c>
      <c r="G419" s="242"/>
      <c r="H419" s="245">
        <v>2.8799999999999999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569</v>
      </c>
      <c r="AU419" s="251" t="s">
        <v>87</v>
      </c>
      <c r="AV419" s="13" t="s">
        <v>87</v>
      </c>
      <c r="AW419" s="13" t="s">
        <v>39</v>
      </c>
      <c r="AX419" s="13" t="s">
        <v>77</v>
      </c>
      <c r="AY419" s="251" t="s">
        <v>137</v>
      </c>
    </row>
    <row r="420" s="13" customFormat="1">
      <c r="A420" s="13"/>
      <c r="B420" s="241"/>
      <c r="C420" s="242"/>
      <c r="D420" s="220" t="s">
        <v>569</v>
      </c>
      <c r="E420" s="243" t="s">
        <v>32</v>
      </c>
      <c r="F420" s="244" t="s">
        <v>880</v>
      </c>
      <c r="G420" s="242"/>
      <c r="H420" s="245">
        <v>4.5599999999999996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569</v>
      </c>
      <c r="AU420" s="251" t="s">
        <v>87</v>
      </c>
      <c r="AV420" s="13" t="s">
        <v>87</v>
      </c>
      <c r="AW420" s="13" t="s">
        <v>39</v>
      </c>
      <c r="AX420" s="13" t="s">
        <v>77</v>
      </c>
      <c r="AY420" s="251" t="s">
        <v>137</v>
      </c>
    </row>
    <row r="421" s="13" customFormat="1">
      <c r="A421" s="13"/>
      <c r="B421" s="241"/>
      <c r="C421" s="242"/>
      <c r="D421" s="220" t="s">
        <v>569</v>
      </c>
      <c r="E421" s="243" t="s">
        <v>32</v>
      </c>
      <c r="F421" s="244" t="s">
        <v>881</v>
      </c>
      <c r="G421" s="242"/>
      <c r="H421" s="245">
        <v>2.6600000000000001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569</v>
      </c>
      <c r="AU421" s="251" t="s">
        <v>87</v>
      </c>
      <c r="AV421" s="13" t="s">
        <v>87</v>
      </c>
      <c r="AW421" s="13" t="s">
        <v>39</v>
      </c>
      <c r="AX421" s="13" t="s">
        <v>77</v>
      </c>
      <c r="AY421" s="251" t="s">
        <v>137</v>
      </c>
    </row>
    <row r="422" s="13" customFormat="1">
      <c r="A422" s="13"/>
      <c r="B422" s="241"/>
      <c r="C422" s="242"/>
      <c r="D422" s="220" t="s">
        <v>569</v>
      </c>
      <c r="E422" s="243" t="s">
        <v>32</v>
      </c>
      <c r="F422" s="244" t="s">
        <v>882</v>
      </c>
      <c r="G422" s="242"/>
      <c r="H422" s="245">
        <v>1.26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569</v>
      </c>
      <c r="AU422" s="251" t="s">
        <v>87</v>
      </c>
      <c r="AV422" s="13" t="s">
        <v>87</v>
      </c>
      <c r="AW422" s="13" t="s">
        <v>39</v>
      </c>
      <c r="AX422" s="13" t="s">
        <v>77</v>
      </c>
      <c r="AY422" s="251" t="s">
        <v>137</v>
      </c>
    </row>
    <row r="423" s="13" customFormat="1">
      <c r="A423" s="13"/>
      <c r="B423" s="241"/>
      <c r="C423" s="242"/>
      <c r="D423" s="220" t="s">
        <v>569</v>
      </c>
      <c r="E423" s="243" t="s">
        <v>32</v>
      </c>
      <c r="F423" s="244" t="s">
        <v>883</v>
      </c>
      <c r="G423" s="242"/>
      <c r="H423" s="245">
        <v>3.7999999999999998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569</v>
      </c>
      <c r="AU423" s="251" t="s">
        <v>87</v>
      </c>
      <c r="AV423" s="13" t="s">
        <v>87</v>
      </c>
      <c r="AW423" s="13" t="s">
        <v>39</v>
      </c>
      <c r="AX423" s="13" t="s">
        <v>77</v>
      </c>
      <c r="AY423" s="251" t="s">
        <v>137</v>
      </c>
    </row>
    <row r="424" s="13" customFormat="1">
      <c r="A424" s="13"/>
      <c r="B424" s="241"/>
      <c r="C424" s="242"/>
      <c r="D424" s="220" t="s">
        <v>569</v>
      </c>
      <c r="E424" s="243" t="s">
        <v>32</v>
      </c>
      <c r="F424" s="244" t="s">
        <v>884</v>
      </c>
      <c r="G424" s="242"/>
      <c r="H424" s="245">
        <v>1.8899999999999999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569</v>
      </c>
      <c r="AU424" s="251" t="s">
        <v>87</v>
      </c>
      <c r="AV424" s="13" t="s">
        <v>87</v>
      </c>
      <c r="AW424" s="13" t="s">
        <v>39</v>
      </c>
      <c r="AX424" s="13" t="s">
        <v>77</v>
      </c>
      <c r="AY424" s="251" t="s">
        <v>137</v>
      </c>
    </row>
    <row r="425" s="13" customFormat="1">
      <c r="A425" s="13"/>
      <c r="B425" s="241"/>
      <c r="C425" s="242"/>
      <c r="D425" s="220" t="s">
        <v>569</v>
      </c>
      <c r="E425" s="243" t="s">
        <v>32</v>
      </c>
      <c r="F425" s="244" t="s">
        <v>885</v>
      </c>
      <c r="G425" s="242"/>
      <c r="H425" s="245">
        <v>42.75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569</v>
      </c>
      <c r="AU425" s="251" t="s">
        <v>87</v>
      </c>
      <c r="AV425" s="13" t="s">
        <v>87</v>
      </c>
      <c r="AW425" s="13" t="s">
        <v>39</v>
      </c>
      <c r="AX425" s="13" t="s">
        <v>77</v>
      </c>
      <c r="AY425" s="251" t="s">
        <v>137</v>
      </c>
    </row>
    <row r="426" s="13" customFormat="1">
      <c r="A426" s="13"/>
      <c r="B426" s="241"/>
      <c r="C426" s="242"/>
      <c r="D426" s="220" t="s">
        <v>569</v>
      </c>
      <c r="E426" s="243" t="s">
        <v>32</v>
      </c>
      <c r="F426" s="244" t="s">
        <v>886</v>
      </c>
      <c r="G426" s="242"/>
      <c r="H426" s="245">
        <v>28.215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569</v>
      </c>
      <c r="AU426" s="251" t="s">
        <v>87</v>
      </c>
      <c r="AV426" s="13" t="s">
        <v>87</v>
      </c>
      <c r="AW426" s="13" t="s">
        <v>39</v>
      </c>
      <c r="AX426" s="13" t="s">
        <v>77</v>
      </c>
      <c r="AY426" s="251" t="s">
        <v>137</v>
      </c>
    </row>
    <row r="427" s="13" customFormat="1">
      <c r="A427" s="13"/>
      <c r="B427" s="241"/>
      <c r="C427" s="242"/>
      <c r="D427" s="220" t="s">
        <v>569</v>
      </c>
      <c r="E427" s="243" t="s">
        <v>32</v>
      </c>
      <c r="F427" s="244" t="s">
        <v>887</v>
      </c>
      <c r="G427" s="242"/>
      <c r="H427" s="245">
        <v>9.4049999999999994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569</v>
      </c>
      <c r="AU427" s="251" t="s">
        <v>87</v>
      </c>
      <c r="AV427" s="13" t="s">
        <v>87</v>
      </c>
      <c r="AW427" s="13" t="s">
        <v>39</v>
      </c>
      <c r="AX427" s="13" t="s">
        <v>77</v>
      </c>
      <c r="AY427" s="251" t="s">
        <v>137</v>
      </c>
    </row>
    <row r="428" s="13" customFormat="1">
      <c r="A428" s="13"/>
      <c r="B428" s="241"/>
      <c r="C428" s="242"/>
      <c r="D428" s="220" t="s">
        <v>569</v>
      </c>
      <c r="E428" s="243" t="s">
        <v>32</v>
      </c>
      <c r="F428" s="244" t="s">
        <v>888</v>
      </c>
      <c r="G428" s="242"/>
      <c r="H428" s="245">
        <v>18.809999999999999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569</v>
      </c>
      <c r="AU428" s="251" t="s">
        <v>87</v>
      </c>
      <c r="AV428" s="13" t="s">
        <v>87</v>
      </c>
      <c r="AW428" s="13" t="s">
        <v>39</v>
      </c>
      <c r="AX428" s="13" t="s">
        <v>77</v>
      </c>
      <c r="AY428" s="251" t="s">
        <v>137</v>
      </c>
    </row>
    <row r="429" s="13" customFormat="1">
      <c r="A429" s="13"/>
      <c r="B429" s="241"/>
      <c r="C429" s="242"/>
      <c r="D429" s="220" t="s">
        <v>569</v>
      </c>
      <c r="E429" s="243" t="s">
        <v>32</v>
      </c>
      <c r="F429" s="244" t="s">
        <v>889</v>
      </c>
      <c r="G429" s="242"/>
      <c r="H429" s="245">
        <v>3.1349999999999998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569</v>
      </c>
      <c r="AU429" s="251" t="s">
        <v>87</v>
      </c>
      <c r="AV429" s="13" t="s">
        <v>87</v>
      </c>
      <c r="AW429" s="13" t="s">
        <v>39</v>
      </c>
      <c r="AX429" s="13" t="s">
        <v>77</v>
      </c>
      <c r="AY429" s="251" t="s">
        <v>137</v>
      </c>
    </row>
    <row r="430" s="13" customFormat="1">
      <c r="A430" s="13"/>
      <c r="B430" s="241"/>
      <c r="C430" s="242"/>
      <c r="D430" s="220" t="s">
        <v>569</v>
      </c>
      <c r="E430" s="243" t="s">
        <v>32</v>
      </c>
      <c r="F430" s="244" t="s">
        <v>890</v>
      </c>
      <c r="G430" s="242"/>
      <c r="H430" s="245">
        <v>3.96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569</v>
      </c>
      <c r="AU430" s="251" t="s">
        <v>87</v>
      </c>
      <c r="AV430" s="13" t="s">
        <v>87</v>
      </c>
      <c r="AW430" s="13" t="s">
        <v>39</v>
      </c>
      <c r="AX430" s="13" t="s">
        <v>77</v>
      </c>
      <c r="AY430" s="251" t="s">
        <v>137</v>
      </c>
    </row>
    <row r="431" s="13" customFormat="1">
      <c r="A431" s="13"/>
      <c r="B431" s="241"/>
      <c r="C431" s="242"/>
      <c r="D431" s="220" t="s">
        <v>569</v>
      </c>
      <c r="E431" s="243" t="s">
        <v>32</v>
      </c>
      <c r="F431" s="244" t="s">
        <v>891</v>
      </c>
      <c r="G431" s="242"/>
      <c r="H431" s="245">
        <v>5.04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569</v>
      </c>
      <c r="AU431" s="251" t="s">
        <v>87</v>
      </c>
      <c r="AV431" s="13" t="s">
        <v>87</v>
      </c>
      <c r="AW431" s="13" t="s">
        <v>39</v>
      </c>
      <c r="AX431" s="13" t="s">
        <v>77</v>
      </c>
      <c r="AY431" s="251" t="s">
        <v>137</v>
      </c>
    </row>
    <row r="432" s="13" customFormat="1">
      <c r="A432" s="13"/>
      <c r="B432" s="241"/>
      <c r="C432" s="242"/>
      <c r="D432" s="220" t="s">
        <v>569</v>
      </c>
      <c r="E432" s="243" t="s">
        <v>32</v>
      </c>
      <c r="F432" s="244" t="s">
        <v>892</v>
      </c>
      <c r="G432" s="242"/>
      <c r="H432" s="245">
        <v>3.2400000000000002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569</v>
      </c>
      <c r="AU432" s="251" t="s">
        <v>87</v>
      </c>
      <c r="AV432" s="13" t="s">
        <v>87</v>
      </c>
      <c r="AW432" s="13" t="s">
        <v>39</v>
      </c>
      <c r="AX432" s="13" t="s">
        <v>77</v>
      </c>
      <c r="AY432" s="251" t="s">
        <v>137</v>
      </c>
    </row>
    <row r="433" s="13" customFormat="1">
      <c r="A433" s="13"/>
      <c r="B433" s="241"/>
      <c r="C433" s="242"/>
      <c r="D433" s="220" t="s">
        <v>569</v>
      </c>
      <c r="E433" s="243" t="s">
        <v>32</v>
      </c>
      <c r="F433" s="244" t="s">
        <v>893</v>
      </c>
      <c r="G433" s="242"/>
      <c r="H433" s="245">
        <v>2.9700000000000002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569</v>
      </c>
      <c r="AU433" s="251" t="s">
        <v>87</v>
      </c>
      <c r="AV433" s="13" t="s">
        <v>87</v>
      </c>
      <c r="AW433" s="13" t="s">
        <v>39</v>
      </c>
      <c r="AX433" s="13" t="s">
        <v>77</v>
      </c>
      <c r="AY433" s="251" t="s">
        <v>137</v>
      </c>
    </row>
    <row r="434" s="13" customFormat="1">
      <c r="A434" s="13"/>
      <c r="B434" s="241"/>
      <c r="C434" s="242"/>
      <c r="D434" s="220" t="s">
        <v>569</v>
      </c>
      <c r="E434" s="243" t="s">
        <v>32</v>
      </c>
      <c r="F434" s="244" t="s">
        <v>894</v>
      </c>
      <c r="G434" s="242"/>
      <c r="H434" s="245">
        <v>2.5579999999999998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569</v>
      </c>
      <c r="AU434" s="251" t="s">
        <v>87</v>
      </c>
      <c r="AV434" s="13" t="s">
        <v>87</v>
      </c>
      <c r="AW434" s="13" t="s">
        <v>39</v>
      </c>
      <c r="AX434" s="13" t="s">
        <v>77</v>
      </c>
      <c r="AY434" s="251" t="s">
        <v>137</v>
      </c>
    </row>
    <row r="435" s="13" customFormat="1">
      <c r="A435" s="13"/>
      <c r="B435" s="241"/>
      <c r="C435" s="242"/>
      <c r="D435" s="220" t="s">
        <v>569</v>
      </c>
      <c r="E435" s="243" t="s">
        <v>32</v>
      </c>
      <c r="F435" s="244" t="s">
        <v>895</v>
      </c>
      <c r="G435" s="242"/>
      <c r="H435" s="245">
        <v>34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569</v>
      </c>
      <c r="AU435" s="251" t="s">
        <v>87</v>
      </c>
      <c r="AV435" s="13" t="s">
        <v>87</v>
      </c>
      <c r="AW435" s="13" t="s">
        <v>39</v>
      </c>
      <c r="AX435" s="13" t="s">
        <v>77</v>
      </c>
      <c r="AY435" s="251" t="s">
        <v>137</v>
      </c>
    </row>
    <row r="436" s="13" customFormat="1">
      <c r="A436" s="13"/>
      <c r="B436" s="241"/>
      <c r="C436" s="242"/>
      <c r="D436" s="220" t="s">
        <v>569</v>
      </c>
      <c r="E436" s="243" t="s">
        <v>32</v>
      </c>
      <c r="F436" s="244" t="s">
        <v>896</v>
      </c>
      <c r="G436" s="242"/>
      <c r="H436" s="245">
        <v>2.8050000000000002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569</v>
      </c>
      <c r="AU436" s="251" t="s">
        <v>87</v>
      </c>
      <c r="AV436" s="13" t="s">
        <v>87</v>
      </c>
      <c r="AW436" s="13" t="s">
        <v>39</v>
      </c>
      <c r="AX436" s="13" t="s">
        <v>77</v>
      </c>
      <c r="AY436" s="251" t="s">
        <v>137</v>
      </c>
    </row>
    <row r="437" s="13" customFormat="1">
      <c r="A437" s="13"/>
      <c r="B437" s="241"/>
      <c r="C437" s="242"/>
      <c r="D437" s="220" t="s">
        <v>569</v>
      </c>
      <c r="E437" s="243" t="s">
        <v>32</v>
      </c>
      <c r="F437" s="244" t="s">
        <v>897</v>
      </c>
      <c r="G437" s="242"/>
      <c r="H437" s="245">
        <v>13.09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569</v>
      </c>
      <c r="AU437" s="251" t="s">
        <v>87</v>
      </c>
      <c r="AV437" s="13" t="s">
        <v>87</v>
      </c>
      <c r="AW437" s="13" t="s">
        <v>39</v>
      </c>
      <c r="AX437" s="13" t="s">
        <v>77</v>
      </c>
      <c r="AY437" s="251" t="s">
        <v>137</v>
      </c>
    </row>
    <row r="438" s="13" customFormat="1">
      <c r="A438" s="13"/>
      <c r="B438" s="241"/>
      <c r="C438" s="242"/>
      <c r="D438" s="220" t="s">
        <v>569</v>
      </c>
      <c r="E438" s="243" t="s">
        <v>32</v>
      </c>
      <c r="F438" s="244" t="s">
        <v>898</v>
      </c>
      <c r="G438" s="242"/>
      <c r="H438" s="245">
        <v>0.93500000000000005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569</v>
      </c>
      <c r="AU438" s="251" t="s">
        <v>87</v>
      </c>
      <c r="AV438" s="13" t="s">
        <v>87</v>
      </c>
      <c r="AW438" s="13" t="s">
        <v>39</v>
      </c>
      <c r="AX438" s="13" t="s">
        <v>77</v>
      </c>
      <c r="AY438" s="251" t="s">
        <v>137</v>
      </c>
    </row>
    <row r="439" s="13" customFormat="1">
      <c r="A439" s="13"/>
      <c r="B439" s="241"/>
      <c r="C439" s="242"/>
      <c r="D439" s="220" t="s">
        <v>569</v>
      </c>
      <c r="E439" s="243" t="s">
        <v>32</v>
      </c>
      <c r="F439" s="244" t="s">
        <v>899</v>
      </c>
      <c r="G439" s="242"/>
      <c r="H439" s="245">
        <v>1.6499999999999999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569</v>
      </c>
      <c r="AU439" s="251" t="s">
        <v>87</v>
      </c>
      <c r="AV439" s="13" t="s">
        <v>87</v>
      </c>
      <c r="AW439" s="13" t="s">
        <v>39</v>
      </c>
      <c r="AX439" s="13" t="s">
        <v>77</v>
      </c>
      <c r="AY439" s="251" t="s">
        <v>137</v>
      </c>
    </row>
    <row r="440" s="13" customFormat="1">
      <c r="A440" s="13"/>
      <c r="B440" s="241"/>
      <c r="C440" s="242"/>
      <c r="D440" s="220" t="s">
        <v>569</v>
      </c>
      <c r="E440" s="243" t="s">
        <v>32</v>
      </c>
      <c r="F440" s="244" t="s">
        <v>900</v>
      </c>
      <c r="G440" s="242"/>
      <c r="H440" s="245">
        <v>7.4800000000000004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569</v>
      </c>
      <c r="AU440" s="251" t="s">
        <v>87</v>
      </c>
      <c r="AV440" s="13" t="s">
        <v>87</v>
      </c>
      <c r="AW440" s="13" t="s">
        <v>39</v>
      </c>
      <c r="AX440" s="13" t="s">
        <v>77</v>
      </c>
      <c r="AY440" s="251" t="s">
        <v>137</v>
      </c>
    </row>
    <row r="441" s="13" customFormat="1">
      <c r="A441" s="13"/>
      <c r="B441" s="241"/>
      <c r="C441" s="242"/>
      <c r="D441" s="220" t="s">
        <v>569</v>
      </c>
      <c r="E441" s="243" t="s">
        <v>32</v>
      </c>
      <c r="F441" s="244" t="s">
        <v>901</v>
      </c>
      <c r="G441" s="242"/>
      <c r="H441" s="245">
        <v>2.3799999999999999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569</v>
      </c>
      <c r="AU441" s="251" t="s">
        <v>87</v>
      </c>
      <c r="AV441" s="13" t="s">
        <v>87</v>
      </c>
      <c r="AW441" s="13" t="s">
        <v>39</v>
      </c>
      <c r="AX441" s="13" t="s">
        <v>77</v>
      </c>
      <c r="AY441" s="251" t="s">
        <v>137</v>
      </c>
    </row>
    <row r="442" s="13" customFormat="1">
      <c r="A442" s="13"/>
      <c r="B442" s="241"/>
      <c r="C442" s="242"/>
      <c r="D442" s="220" t="s">
        <v>569</v>
      </c>
      <c r="E442" s="243" t="s">
        <v>32</v>
      </c>
      <c r="F442" s="244" t="s">
        <v>902</v>
      </c>
      <c r="G442" s="242"/>
      <c r="H442" s="245">
        <v>2.04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569</v>
      </c>
      <c r="AU442" s="251" t="s">
        <v>87</v>
      </c>
      <c r="AV442" s="13" t="s">
        <v>87</v>
      </c>
      <c r="AW442" s="13" t="s">
        <v>39</v>
      </c>
      <c r="AX442" s="13" t="s">
        <v>77</v>
      </c>
      <c r="AY442" s="251" t="s">
        <v>137</v>
      </c>
    </row>
    <row r="443" s="13" customFormat="1">
      <c r="A443" s="13"/>
      <c r="B443" s="241"/>
      <c r="C443" s="242"/>
      <c r="D443" s="220" t="s">
        <v>569</v>
      </c>
      <c r="E443" s="243" t="s">
        <v>32</v>
      </c>
      <c r="F443" s="244" t="s">
        <v>903</v>
      </c>
      <c r="G443" s="242"/>
      <c r="H443" s="245">
        <v>11.199999999999999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569</v>
      </c>
      <c r="AU443" s="251" t="s">
        <v>87</v>
      </c>
      <c r="AV443" s="13" t="s">
        <v>87</v>
      </c>
      <c r="AW443" s="13" t="s">
        <v>39</v>
      </c>
      <c r="AX443" s="13" t="s">
        <v>77</v>
      </c>
      <c r="AY443" s="251" t="s">
        <v>137</v>
      </c>
    </row>
    <row r="444" s="13" customFormat="1">
      <c r="A444" s="13"/>
      <c r="B444" s="241"/>
      <c r="C444" s="242"/>
      <c r="D444" s="220" t="s">
        <v>569</v>
      </c>
      <c r="E444" s="243" t="s">
        <v>32</v>
      </c>
      <c r="F444" s="244" t="s">
        <v>904</v>
      </c>
      <c r="G444" s="242"/>
      <c r="H444" s="245">
        <v>2.6800000000000002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569</v>
      </c>
      <c r="AU444" s="251" t="s">
        <v>87</v>
      </c>
      <c r="AV444" s="13" t="s">
        <v>87</v>
      </c>
      <c r="AW444" s="13" t="s">
        <v>39</v>
      </c>
      <c r="AX444" s="13" t="s">
        <v>77</v>
      </c>
      <c r="AY444" s="251" t="s">
        <v>137</v>
      </c>
    </row>
    <row r="445" s="13" customFormat="1">
      <c r="A445" s="13"/>
      <c r="B445" s="241"/>
      <c r="C445" s="242"/>
      <c r="D445" s="220" t="s">
        <v>569</v>
      </c>
      <c r="E445" s="243" t="s">
        <v>32</v>
      </c>
      <c r="F445" s="244" t="s">
        <v>905</v>
      </c>
      <c r="G445" s="242"/>
      <c r="H445" s="245">
        <v>1.6499999999999999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569</v>
      </c>
      <c r="AU445" s="251" t="s">
        <v>87</v>
      </c>
      <c r="AV445" s="13" t="s">
        <v>87</v>
      </c>
      <c r="AW445" s="13" t="s">
        <v>39</v>
      </c>
      <c r="AX445" s="13" t="s">
        <v>77</v>
      </c>
      <c r="AY445" s="251" t="s">
        <v>137</v>
      </c>
    </row>
    <row r="446" s="14" customFormat="1">
      <c r="A446" s="14"/>
      <c r="B446" s="252"/>
      <c r="C446" s="253"/>
      <c r="D446" s="220" t="s">
        <v>569</v>
      </c>
      <c r="E446" s="254" t="s">
        <v>32</v>
      </c>
      <c r="F446" s="255" t="s">
        <v>571</v>
      </c>
      <c r="G446" s="253"/>
      <c r="H446" s="256">
        <v>241.601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2" t="s">
        <v>569</v>
      </c>
      <c r="AU446" s="262" t="s">
        <v>87</v>
      </c>
      <c r="AV446" s="14" t="s">
        <v>164</v>
      </c>
      <c r="AW446" s="14" t="s">
        <v>39</v>
      </c>
      <c r="AX446" s="14" t="s">
        <v>85</v>
      </c>
      <c r="AY446" s="262" t="s">
        <v>137</v>
      </c>
    </row>
    <row r="447" s="2" customFormat="1" ht="16.5" customHeight="1">
      <c r="A447" s="41"/>
      <c r="B447" s="42"/>
      <c r="C447" s="207" t="s">
        <v>471</v>
      </c>
      <c r="D447" s="207" t="s">
        <v>140</v>
      </c>
      <c r="E447" s="208" t="s">
        <v>906</v>
      </c>
      <c r="F447" s="209" t="s">
        <v>907</v>
      </c>
      <c r="G447" s="210" t="s">
        <v>565</v>
      </c>
      <c r="H447" s="211">
        <v>3.7810000000000001</v>
      </c>
      <c r="I447" s="212"/>
      <c r="J447" s="213">
        <f>ROUND(I447*H447,2)</f>
        <v>0</v>
      </c>
      <c r="K447" s="209" t="s">
        <v>144</v>
      </c>
      <c r="L447" s="47"/>
      <c r="M447" s="214" t="s">
        <v>32</v>
      </c>
      <c r="N447" s="215" t="s">
        <v>49</v>
      </c>
      <c r="O447" s="87"/>
      <c r="P447" s="216">
        <f>O447*H447</f>
        <v>0</v>
      </c>
      <c r="Q447" s="216">
        <v>0.015400000000000001</v>
      </c>
      <c r="R447" s="216">
        <f>Q447*H447</f>
        <v>0.058227400000000006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164</v>
      </c>
      <c r="AT447" s="218" t="s">
        <v>140</v>
      </c>
      <c r="AU447" s="218" t="s">
        <v>87</v>
      </c>
      <c r="AY447" s="19" t="s">
        <v>137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9" t="s">
        <v>87</v>
      </c>
      <c r="BK447" s="219">
        <f>ROUND(I447*H447,2)</f>
        <v>0</v>
      </c>
      <c r="BL447" s="19" t="s">
        <v>164</v>
      </c>
      <c r="BM447" s="218" t="s">
        <v>908</v>
      </c>
    </row>
    <row r="448" s="2" customFormat="1">
      <c r="A448" s="41"/>
      <c r="B448" s="42"/>
      <c r="C448" s="43"/>
      <c r="D448" s="220" t="s">
        <v>147</v>
      </c>
      <c r="E448" s="43"/>
      <c r="F448" s="221" t="s">
        <v>909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147</v>
      </c>
      <c r="AU448" s="19" t="s">
        <v>87</v>
      </c>
    </row>
    <row r="449" s="2" customFormat="1">
      <c r="A449" s="41"/>
      <c r="B449" s="42"/>
      <c r="C449" s="43"/>
      <c r="D449" s="225" t="s">
        <v>149</v>
      </c>
      <c r="E449" s="43"/>
      <c r="F449" s="226" t="s">
        <v>910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149</v>
      </c>
      <c r="AU449" s="19" t="s">
        <v>87</v>
      </c>
    </row>
    <row r="450" s="15" customFormat="1">
      <c r="A450" s="15"/>
      <c r="B450" s="263"/>
      <c r="C450" s="264"/>
      <c r="D450" s="220" t="s">
        <v>569</v>
      </c>
      <c r="E450" s="265" t="s">
        <v>32</v>
      </c>
      <c r="F450" s="266" t="s">
        <v>911</v>
      </c>
      <c r="G450" s="264"/>
      <c r="H450" s="265" t="s">
        <v>32</v>
      </c>
      <c r="I450" s="267"/>
      <c r="J450" s="264"/>
      <c r="K450" s="264"/>
      <c r="L450" s="268"/>
      <c r="M450" s="269"/>
      <c r="N450" s="270"/>
      <c r="O450" s="270"/>
      <c r="P450" s="270"/>
      <c r="Q450" s="270"/>
      <c r="R450" s="270"/>
      <c r="S450" s="270"/>
      <c r="T450" s="27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2" t="s">
        <v>569</v>
      </c>
      <c r="AU450" s="272" t="s">
        <v>87</v>
      </c>
      <c r="AV450" s="15" t="s">
        <v>85</v>
      </c>
      <c r="AW450" s="15" t="s">
        <v>39</v>
      </c>
      <c r="AX450" s="15" t="s">
        <v>77</v>
      </c>
      <c r="AY450" s="272" t="s">
        <v>137</v>
      </c>
    </row>
    <row r="451" s="15" customFormat="1">
      <c r="A451" s="15"/>
      <c r="B451" s="263"/>
      <c r="C451" s="264"/>
      <c r="D451" s="220" t="s">
        <v>569</v>
      </c>
      <c r="E451" s="265" t="s">
        <v>32</v>
      </c>
      <c r="F451" s="266" t="s">
        <v>750</v>
      </c>
      <c r="G451" s="264"/>
      <c r="H451" s="265" t="s">
        <v>32</v>
      </c>
      <c r="I451" s="267"/>
      <c r="J451" s="264"/>
      <c r="K451" s="264"/>
      <c r="L451" s="268"/>
      <c r="M451" s="269"/>
      <c r="N451" s="270"/>
      <c r="O451" s="270"/>
      <c r="P451" s="270"/>
      <c r="Q451" s="270"/>
      <c r="R451" s="270"/>
      <c r="S451" s="270"/>
      <c r="T451" s="27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2" t="s">
        <v>569</v>
      </c>
      <c r="AU451" s="272" t="s">
        <v>87</v>
      </c>
      <c r="AV451" s="15" t="s">
        <v>85</v>
      </c>
      <c r="AW451" s="15" t="s">
        <v>39</v>
      </c>
      <c r="AX451" s="15" t="s">
        <v>77</v>
      </c>
      <c r="AY451" s="272" t="s">
        <v>137</v>
      </c>
    </row>
    <row r="452" s="13" customFormat="1">
      <c r="A452" s="13"/>
      <c r="B452" s="241"/>
      <c r="C452" s="242"/>
      <c r="D452" s="220" t="s">
        <v>569</v>
      </c>
      <c r="E452" s="243" t="s">
        <v>32</v>
      </c>
      <c r="F452" s="244" t="s">
        <v>912</v>
      </c>
      <c r="G452" s="242"/>
      <c r="H452" s="245">
        <v>0.51800000000000002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569</v>
      </c>
      <c r="AU452" s="251" t="s">
        <v>87</v>
      </c>
      <c r="AV452" s="13" t="s">
        <v>87</v>
      </c>
      <c r="AW452" s="13" t="s">
        <v>39</v>
      </c>
      <c r="AX452" s="13" t="s">
        <v>77</v>
      </c>
      <c r="AY452" s="251" t="s">
        <v>137</v>
      </c>
    </row>
    <row r="453" s="15" customFormat="1">
      <c r="A453" s="15"/>
      <c r="B453" s="263"/>
      <c r="C453" s="264"/>
      <c r="D453" s="220" t="s">
        <v>569</v>
      </c>
      <c r="E453" s="265" t="s">
        <v>32</v>
      </c>
      <c r="F453" s="266" t="s">
        <v>752</v>
      </c>
      <c r="G453" s="264"/>
      <c r="H453" s="265" t="s">
        <v>32</v>
      </c>
      <c r="I453" s="267"/>
      <c r="J453" s="264"/>
      <c r="K453" s="264"/>
      <c r="L453" s="268"/>
      <c r="M453" s="269"/>
      <c r="N453" s="270"/>
      <c r="O453" s="270"/>
      <c r="P453" s="270"/>
      <c r="Q453" s="270"/>
      <c r="R453" s="270"/>
      <c r="S453" s="270"/>
      <c r="T453" s="27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2" t="s">
        <v>569</v>
      </c>
      <c r="AU453" s="272" t="s">
        <v>87</v>
      </c>
      <c r="AV453" s="15" t="s">
        <v>85</v>
      </c>
      <c r="AW453" s="15" t="s">
        <v>39</v>
      </c>
      <c r="AX453" s="15" t="s">
        <v>77</v>
      </c>
      <c r="AY453" s="272" t="s">
        <v>137</v>
      </c>
    </row>
    <row r="454" s="13" customFormat="1">
      <c r="A454" s="13"/>
      <c r="B454" s="241"/>
      <c r="C454" s="242"/>
      <c r="D454" s="220" t="s">
        <v>569</v>
      </c>
      <c r="E454" s="243" t="s">
        <v>32</v>
      </c>
      <c r="F454" s="244" t="s">
        <v>913</v>
      </c>
      <c r="G454" s="242"/>
      <c r="H454" s="245">
        <v>0.45000000000000001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569</v>
      </c>
      <c r="AU454" s="251" t="s">
        <v>87</v>
      </c>
      <c r="AV454" s="13" t="s">
        <v>87</v>
      </c>
      <c r="AW454" s="13" t="s">
        <v>39</v>
      </c>
      <c r="AX454" s="13" t="s">
        <v>77</v>
      </c>
      <c r="AY454" s="251" t="s">
        <v>137</v>
      </c>
    </row>
    <row r="455" s="15" customFormat="1">
      <c r="A455" s="15"/>
      <c r="B455" s="263"/>
      <c r="C455" s="264"/>
      <c r="D455" s="220" t="s">
        <v>569</v>
      </c>
      <c r="E455" s="265" t="s">
        <v>32</v>
      </c>
      <c r="F455" s="266" t="s">
        <v>754</v>
      </c>
      <c r="G455" s="264"/>
      <c r="H455" s="265" t="s">
        <v>32</v>
      </c>
      <c r="I455" s="267"/>
      <c r="J455" s="264"/>
      <c r="K455" s="264"/>
      <c r="L455" s="268"/>
      <c r="M455" s="269"/>
      <c r="N455" s="270"/>
      <c r="O455" s="270"/>
      <c r="P455" s="270"/>
      <c r="Q455" s="270"/>
      <c r="R455" s="270"/>
      <c r="S455" s="270"/>
      <c r="T455" s="27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2" t="s">
        <v>569</v>
      </c>
      <c r="AU455" s="272" t="s">
        <v>87</v>
      </c>
      <c r="AV455" s="15" t="s">
        <v>85</v>
      </c>
      <c r="AW455" s="15" t="s">
        <v>39</v>
      </c>
      <c r="AX455" s="15" t="s">
        <v>77</v>
      </c>
      <c r="AY455" s="272" t="s">
        <v>137</v>
      </c>
    </row>
    <row r="456" s="13" customFormat="1">
      <c r="A456" s="13"/>
      <c r="B456" s="241"/>
      <c r="C456" s="242"/>
      <c r="D456" s="220" t="s">
        <v>569</v>
      </c>
      <c r="E456" s="243" t="s">
        <v>32</v>
      </c>
      <c r="F456" s="244" t="s">
        <v>914</v>
      </c>
      <c r="G456" s="242"/>
      <c r="H456" s="245">
        <v>0.59999999999999998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569</v>
      </c>
      <c r="AU456" s="251" t="s">
        <v>87</v>
      </c>
      <c r="AV456" s="13" t="s">
        <v>87</v>
      </c>
      <c r="AW456" s="13" t="s">
        <v>39</v>
      </c>
      <c r="AX456" s="13" t="s">
        <v>77</v>
      </c>
      <c r="AY456" s="251" t="s">
        <v>137</v>
      </c>
    </row>
    <row r="457" s="15" customFormat="1">
      <c r="A457" s="15"/>
      <c r="B457" s="263"/>
      <c r="C457" s="264"/>
      <c r="D457" s="220" t="s">
        <v>569</v>
      </c>
      <c r="E457" s="265" t="s">
        <v>32</v>
      </c>
      <c r="F457" s="266" t="s">
        <v>756</v>
      </c>
      <c r="G457" s="264"/>
      <c r="H457" s="265" t="s">
        <v>32</v>
      </c>
      <c r="I457" s="267"/>
      <c r="J457" s="264"/>
      <c r="K457" s="264"/>
      <c r="L457" s="268"/>
      <c r="M457" s="269"/>
      <c r="N457" s="270"/>
      <c r="O457" s="270"/>
      <c r="P457" s="270"/>
      <c r="Q457" s="270"/>
      <c r="R457" s="270"/>
      <c r="S457" s="270"/>
      <c r="T457" s="27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2" t="s">
        <v>569</v>
      </c>
      <c r="AU457" s="272" t="s">
        <v>87</v>
      </c>
      <c r="AV457" s="15" t="s">
        <v>85</v>
      </c>
      <c r="AW457" s="15" t="s">
        <v>39</v>
      </c>
      <c r="AX457" s="15" t="s">
        <v>77</v>
      </c>
      <c r="AY457" s="272" t="s">
        <v>137</v>
      </c>
    </row>
    <row r="458" s="13" customFormat="1">
      <c r="A458" s="13"/>
      <c r="B458" s="241"/>
      <c r="C458" s="242"/>
      <c r="D458" s="220" t="s">
        <v>569</v>
      </c>
      <c r="E458" s="243" t="s">
        <v>32</v>
      </c>
      <c r="F458" s="244" t="s">
        <v>915</v>
      </c>
      <c r="G458" s="242"/>
      <c r="H458" s="245">
        <v>1.8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569</v>
      </c>
      <c r="AU458" s="251" t="s">
        <v>87</v>
      </c>
      <c r="AV458" s="13" t="s">
        <v>87</v>
      </c>
      <c r="AW458" s="13" t="s">
        <v>39</v>
      </c>
      <c r="AX458" s="13" t="s">
        <v>77</v>
      </c>
      <c r="AY458" s="251" t="s">
        <v>137</v>
      </c>
    </row>
    <row r="459" s="15" customFormat="1">
      <c r="A459" s="15"/>
      <c r="B459" s="263"/>
      <c r="C459" s="264"/>
      <c r="D459" s="220" t="s">
        <v>569</v>
      </c>
      <c r="E459" s="265" t="s">
        <v>32</v>
      </c>
      <c r="F459" s="266" t="s">
        <v>758</v>
      </c>
      <c r="G459" s="264"/>
      <c r="H459" s="265" t="s">
        <v>32</v>
      </c>
      <c r="I459" s="267"/>
      <c r="J459" s="264"/>
      <c r="K459" s="264"/>
      <c r="L459" s="268"/>
      <c r="M459" s="269"/>
      <c r="N459" s="270"/>
      <c r="O459" s="270"/>
      <c r="P459" s="270"/>
      <c r="Q459" s="270"/>
      <c r="R459" s="270"/>
      <c r="S459" s="270"/>
      <c r="T459" s="27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2" t="s">
        <v>569</v>
      </c>
      <c r="AU459" s="272" t="s">
        <v>87</v>
      </c>
      <c r="AV459" s="15" t="s">
        <v>85</v>
      </c>
      <c r="AW459" s="15" t="s">
        <v>39</v>
      </c>
      <c r="AX459" s="15" t="s">
        <v>77</v>
      </c>
      <c r="AY459" s="272" t="s">
        <v>137</v>
      </c>
    </row>
    <row r="460" s="13" customFormat="1">
      <c r="A460" s="13"/>
      <c r="B460" s="241"/>
      <c r="C460" s="242"/>
      <c r="D460" s="220" t="s">
        <v>569</v>
      </c>
      <c r="E460" s="243" t="s">
        <v>32</v>
      </c>
      <c r="F460" s="244" t="s">
        <v>916</v>
      </c>
      <c r="G460" s="242"/>
      <c r="H460" s="245">
        <v>0.41299999999999998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569</v>
      </c>
      <c r="AU460" s="251" t="s">
        <v>87</v>
      </c>
      <c r="AV460" s="13" t="s">
        <v>87</v>
      </c>
      <c r="AW460" s="13" t="s">
        <v>39</v>
      </c>
      <c r="AX460" s="13" t="s">
        <v>77</v>
      </c>
      <c r="AY460" s="251" t="s">
        <v>137</v>
      </c>
    </row>
    <row r="461" s="14" customFormat="1">
      <c r="A461" s="14"/>
      <c r="B461" s="252"/>
      <c r="C461" s="253"/>
      <c r="D461" s="220" t="s">
        <v>569</v>
      </c>
      <c r="E461" s="254" t="s">
        <v>32</v>
      </c>
      <c r="F461" s="255" t="s">
        <v>571</v>
      </c>
      <c r="G461" s="253"/>
      <c r="H461" s="256">
        <v>3.7810000000000001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569</v>
      </c>
      <c r="AU461" s="262" t="s">
        <v>87</v>
      </c>
      <c r="AV461" s="14" t="s">
        <v>164</v>
      </c>
      <c r="AW461" s="14" t="s">
        <v>39</v>
      </c>
      <c r="AX461" s="14" t="s">
        <v>85</v>
      </c>
      <c r="AY461" s="262" t="s">
        <v>137</v>
      </c>
    </row>
    <row r="462" s="2" customFormat="1" ht="16.5" customHeight="1">
      <c r="A462" s="41"/>
      <c r="B462" s="42"/>
      <c r="C462" s="207" t="s">
        <v>475</v>
      </c>
      <c r="D462" s="207" t="s">
        <v>140</v>
      </c>
      <c r="E462" s="208" t="s">
        <v>917</v>
      </c>
      <c r="F462" s="209" t="s">
        <v>918</v>
      </c>
      <c r="G462" s="210" t="s">
        <v>565</v>
      </c>
      <c r="H462" s="211">
        <v>592.00400000000002</v>
      </c>
      <c r="I462" s="212"/>
      <c r="J462" s="213">
        <f>ROUND(I462*H462,2)</f>
        <v>0</v>
      </c>
      <c r="K462" s="209" t="s">
        <v>144</v>
      </c>
      <c r="L462" s="47"/>
      <c r="M462" s="214" t="s">
        <v>32</v>
      </c>
      <c r="N462" s="215" t="s">
        <v>49</v>
      </c>
      <c r="O462" s="87"/>
      <c r="P462" s="216">
        <f>O462*H462</f>
        <v>0</v>
      </c>
      <c r="Q462" s="216">
        <v>0.000263</v>
      </c>
      <c r="R462" s="216">
        <f>Q462*H462</f>
        <v>0.155697052</v>
      </c>
      <c r="S462" s="216">
        <v>0</v>
      </c>
      <c r="T462" s="21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164</v>
      </c>
      <c r="AT462" s="218" t="s">
        <v>140</v>
      </c>
      <c r="AU462" s="218" t="s">
        <v>87</v>
      </c>
      <c r="AY462" s="19" t="s">
        <v>137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9" t="s">
        <v>87</v>
      </c>
      <c r="BK462" s="219">
        <f>ROUND(I462*H462,2)</f>
        <v>0</v>
      </c>
      <c r="BL462" s="19" t="s">
        <v>164</v>
      </c>
      <c r="BM462" s="218" t="s">
        <v>919</v>
      </c>
    </row>
    <row r="463" s="2" customFormat="1">
      <c r="A463" s="41"/>
      <c r="B463" s="42"/>
      <c r="C463" s="43"/>
      <c r="D463" s="220" t="s">
        <v>147</v>
      </c>
      <c r="E463" s="43"/>
      <c r="F463" s="221" t="s">
        <v>920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19" t="s">
        <v>147</v>
      </c>
      <c r="AU463" s="19" t="s">
        <v>87</v>
      </c>
    </row>
    <row r="464" s="2" customFormat="1">
      <c r="A464" s="41"/>
      <c r="B464" s="42"/>
      <c r="C464" s="43"/>
      <c r="D464" s="225" t="s">
        <v>149</v>
      </c>
      <c r="E464" s="43"/>
      <c r="F464" s="226" t="s">
        <v>921</v>
      </c>
      <c r="G464" s="43"/>
      <c r="H464" s="43"/>
      <c r="I464" s="222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19" t="s">
        <v>149</v>
      </c>
      <c r="AU464" s="19" t="s">
        <v>87</v>
      </c>
    </row>
    <row r="465" s="15" customFormat="1">
      <c r="A465" s="15"/>
      <c r="B465" s="263"/>
      <c r="C465" s="264"/>
      <c r="D465" s="220" t="s">
        <v>569</v>
      </c>
      <c r="E465" s="265" t="s">
        <v>32</v>
      </c>
      <c r="F465" s="266" t="s">
        <v>922</v>
      </c>
      <c r="G465" s="264"/>
      <c r="H465" s="265" t="s">
        <v>32</v>
      </c>
      <c r="I465" s="267"/>
      <c r="J465" s="264"/>
      <c r="K465" s="264"/>
      <c r="L465" s="268"/>
      <c r="M465" s="269"/>
      <c r="N465" s="270"/>
      <c r="O465" s="270"/>
      <c r="P465" s="270"/>
      <c r="Q465" s="270"/>
      <c r="R465" s="270"/>
      <c r="S465" s="270"/>
      <c r="T465" s="27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2" t="s">
        <v>569</v>
      </c>
      <c r="AU465" s="272" t="s">
        <v>87</v>
      </c>
      <c r="AV465" s="15" t="s">
        <v>85</v>
      </c>
      <c r="AW465" s="15" t="s">
        <v>39</v>
      </c>
      <c r="AX465" s="15" t="s">
        <v>77</v>
      </c>
      <c r="AY465" s="272" t="s">
        <v>137</v>
      </c>
    </row>
    <row r="466" s="15" customFormat="1">
      <c r="A466" s="15"/>
      <c r="B466" s="263"/>
      <c r="C466" s="264"/>
      <c r="D466" s="220" t="s">
        <v>569</v>
      </c>
      <c r="E466" s="265" t="s">
        <v>32</v>
      </c>
      <c r="F466" s="266" t="s">
        <v>923</v>
      </c>
      <c r="G466" s="264"/>
      <c r="H466" s="265" t="s">
        <v>32</v>
      </c>
      <c r="I466" s="267"/>
      <c r="J466" s="264"/>
      <c r="K466" s="264"/>
      <c r="L466" s="268"/>
      <c r="M466" s="269"/>
      <c r="N466" s="270"/>
      <c r="O466" s="270"/>
      <c r="P466" s="270"/>
      <c r="Q466" s="270"/>
      <c r="R466" s="270"/>
      <c r="S466" s="270"/>
      <c r="T466" s="27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2" t="s">
        <v>569</v>
      </c>
      <c r="AU466" s="272" t="s">
        <v>87</v>
      </c>
      <c r="AV466" s="15" t="s">
        <v>85</v>
      </c>
      <c r="AW466" s="15" t="s">
        <v>39</v>
      </c>
      <c r="AX466" s="15" t="s">
        <v>77</v>
      </c>
      <c r="AY466" s="272" t="s">
        <v>137</v>
      </c>
    </row>
    <row r="467" s="13" customFormat="1">
      <c r="A467" s="13"/>
      <c r="B467" s="241"/>
      <c r="C467" s="242"/>
      <c r="D467" s="220" t="s">
        <v>569</v>
      </c>
      <c r="E467" s="243" t="s">
        <v>32</v>
      </c>
      <c r="F467" s="244" t="s">
        <v>924</v>
      </c>
      <c r="G467" s="242"/>
      <c r="H467" s="245">
        <v>185.23500000000001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569</v>
      </c>
      <c r="AU467" s="251" t="s">
        <v>87</v>
      </c>
      <c r="AV467" s="13" t="s">
        <v>87</v>
      </c>
      <c r="AW467" s="13" t="s">
        <v>39</v>
      </c>
      <c r="AX467" s="13" t="s">
        <v>77</v>
      </c>
      <c r="AY467" s="251" t="s">
        <v>137</v>
      </c>
    </row>
    <row r="468" s="13" customFormat="1">
      <c r="A468" s="13"/>
      <c r="B468" s="241"/>
      <c r="C468" s="242"/>
      <c r="D468" s="220" t="s">
        <v>569</v>
      </c>
      <c r="E468" s="243" t="s">
        <v>32</v>
      </c>
      <c r="F468" s="244" t="s">
        <v>925</v>
      </c>
      <c r="G468" s="242"/>
      <c r="H468" s="245">
        <v>74.781000000000006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569</v>
      </c>
      <c r="AU468" s="251" t="s">
        <v>87</v>
      </c>
      <c r="AV468" s="13" t="s">
        <v>87</v>
      </c>
      <c r="AW468" s="13" t="s">
        <v>39</v>
      </c>
      <c r="AX468" s="13" t="s">
        <v>77</v>
      </c>
      <c r="AY468" s="251" t="s">
        <v>137</v>
      </c>
    </row>
    <row r="469" s="13" customFormat="1">
      <c r="A469" s="13"/>
      <c r="B469" s="241"/>
      <c r="C469" s="242"/>
      <c r="D469" s="220" t="s">
        <v>569</v>
      </c>
      <c r="E469" s="243" t="s">
        <v>32</v>
      </c>
      <c r="F469" s="244" t="s">
        <v>926</v>
      </c>
      <c r="G469" s="242"/>
      <c r="H469" s="245">
        <v>265.42399999999998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569</v>
      </c>
      <c r="AU469" s="251" t="s">
        <v>87</v>
      </c>
      <c r="AV469" s="13" t="s">
        <v>87</v>
      </c>
      <c r="AW469" s="13" t="s">
        <v>39</v>
      </c>
      <c r="AX469" s="13" t="s">
        <v>77</v>
      </c>
      <c r="AY469" s="251" t="s">
        <v>137</v>
      </c>
    </row>
    <row r="470" s="13" customFormat="1">
      <c r="A470" s="13"/>
      <c r="B470" s="241"/>
      <c r="C470" s="242"/>
      <c r="D470" s="220" t="s">
        <v>569</v>
      </c>
      <c r="E470" s="243" t="s">
        <v>32</v>
      </c>
      <c r="F470" s="244" t="s">
        <v>927</v>
      </c>
      <c r="G470" s="242"/>
      <c r="H470" s="245">
        <v>262.41500000000002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569</v>
      </c>
      <c r="AU470" s="251" t="s">
        <v>87</v>
      </c>
      <c r="AV470" s="13" t="s">
        <v>87</v>
      </c>
      <c r="AW470" s="13" t="s">
        <v>39</v>
      </c>
      <c r="AX470" s="13" t="s">
        <v>77</v>
      </c>
      <c r="AY470" s="251" t="s">
        <v>137</v>
      </c>
    </row>
    <row r="471" s="13" customFormat="1">
      <c r="A471" s="13"/>
      <c r="B471" s="241"/>
      <c r="C471" s="242"/>
      <c r="D471" s="220" t="s">
        <v>569</v>
      </c>
      <c r="E471" s="243" t="s">
        <v>32</v>
      </c>
      <c r="F471" s="244" t="s">
        <v>928</v>
      </c>
      <c r="G471" s="242"/>
      <c r="H471" s="245">
        <v>30.550000000000001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569</v>
      </c>
      <c r="AU471" s="251" t="s">
        <v>87</v>
      </c>
      <c r="AV471" s="13" t="s">
        <v>87</v>
      </c>
      <c r="AW471" s="13" t="s">
        <v>39</v>
      </c>
      <c r="AX471" s="13" t="s">
        <v>77</v>
      </c>
      <c r="AY471" s="251" t="s">
        <v>137</v>
      </c>
    </row>
    <row r="472" s="15" customFormat="1">
      <c r="A472" s="15"/>
      <c r="B472" s="263"/>
      <c r="C472" s="264"/>
      <c r="D472" s="220" t="s">
        <v>569</v>
      </c>
      <c r="E472" s="265" t="s">
        <v>32</v>
      </c>
      <c r="F472" s="266" t="s">
        <v>929</v>
      </c>
      <c r="G472" s="264"/>
      <c r="H472" s="265" t="s">
        <v>32</v>
      </c>
      <c r="I472" s="267"/>
      <c r="J472" s="264"/>
      <c r="K472" s="264"/>
      <c r="L472" s="268"/>
      <c r="M472" s="269"/>
      <c r="N472" s="270"/>
      <c r="O472" s="270"/>
      <c r="P472" s="270"/>
      <c r="Q472" s="270"/>
      <c r="R472" s="270"/>
      <c r="S472" s="270"/>
      <c r="T472" s="271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2" t="s">
        <v>569</v>
      </c>
      <c r="AU472" s="272" t="s">
        <v>87</v>
      </c>
      <c r="AV472" s="15" t="s">
        <v>85</v>
      </c>
      <c r="AW472" s="15" t="s">
        <v>39</v>
      </c>
      <c r="AX472" s="15" t="s">
        <v>77</v>
      </c>
      <c r="AY472" s="272" t="s">
        <v>137</v>
      </c>
    </row>
    <row r="473" s="15" customFormat="1">
      <c r="A473" s="15"/>
      <c r="B473" s="263"/>
      <c r="C473" s="264"/>
      <c r="D473" s="220" t="s">
        <v>569</v>
      </c>
      <c r="E473" s="265" t="s">
        <v>32</v>
      </c>
      <c r="F473" s="266" t="s">
        <v>867</v>
      </c>
      <c r="G473" s="264"/>
      <c r="H473" s="265" t="s">
        <v>32</v>
      </c>
      <c r="I473" s="267"/>
      <c r="J473" s="264"/>
      <c r="K473" s="264"/>
      <c r="L473" s="268"/>
      <c r="M473" s="269"/>
      <c r="N473" s="270"/>
      <c r="O473" s="270"/>
      <c r="P473" s="270"/>
      <c r="Q473" s="270"/>
      <c r="R473" s="270"/>
      <c r="S473" s="270"/>
      <c r="T473" s="27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2" t="s">
        <v>569</v>
      </c>
      <c r="AU473" s="272" t="s">
        <v>87</v>
      </c>
      <c r="AV473" s="15" t="s">
        <v>85</v>
      </c>
      <c r="AW473" s="15" t="s">
        <v>39</v>
      </c>
      <c r="AX473" s="15" t="s">
        <v>77</v>
      </c>
      <c r="AY473" s="272" t="s">
        <v>137</v>
      </c>
    </row>
    <row r="474" s="13" customFormat="1">
      <c r="A474" s="13"/>
      <c r="B474" s="241"/>
      <c r="C474" s="242"/>
      <c r="D474" s="220" t="s">
        <v>569</v>
      </c>
      <c r="E474" s="243" t="s">
        <v>32</v>
      </c>
      <c r="F474" s="244" t="s">
        <v>930</v>
      </c>
      <c r="G474" s="242"/>
      <c r="H474" s="245">
        <v>-1.845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569</v>
      </c>
      <c r="AU474" s="251" t="s">
        <v>87</v>
      </c>
      <c r="AV474" s="13" t="s">
        <v>87</v>
      </c>
      <c r="AW474" s="13" t="s">
        <v>39</v>
      </c>
      <c r="AX474" s="13" t="s">
        <v>77</v>
      </c>
      <c r="AY474" s="251" t="s">
        <v>137</v>
      </c>
    </row>
    <row r="475" s="13" customFormat="1">
      <c r="A475" s="13"/>
      <c r="B475" s="241"/>
      <c r="C475" s="242"/>
      <c r="D475" s="220" t="s">
        <v>569</v>
      </c>
      <c r="E475" s="243" t="s">
        <v>32</v>
      </c>
      <c r="F475" s="244" t="s">
        <v>931</v>
      </c>
      <c r="G475" s="242"/>
      <c r="H475" s="245">
        <v>-3.6899999999999999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569</v>
      </c>
      <c r="AU475" s="251" t="s">
        <v>87</v>
      </c>
      <c r="AV475" s="13" t="s">
        <v>87</v>
      </c>
      <c r="AW475" s="13" t="s">
        <v>39</v>
      </c>
      <c r="AX475" s="13" t="s">
        <v>77</v>
      </c>
      <c r="AY475" s="251" t="s">
        <v>137</v>
      </c>
    </row>
    <row r="476" s="13" customFormat="1">
      <c r="A476" s="13"/>
      <c r="B476" s="241"/>
      <c r="C476" s="242"/>
      <c r="D476" s="220" t="s">
        <v>569</v>
      </c>
      <c r="E476" s="243" t="s">
        <v>32</v>
      </c>
      <c r="F476" s="244" t="s">
        <v>932</v>
      </c>
      <c r="G476" s="242"/>
      <c r="H476" s="245">
        <v>-2.0499999999999998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569</v>
      </c>
      <c r="AU476" s="251" t="s">
        <v>87</v>
      </c>
      <c r="AV476" s="13" t="s">
        <v>87</v>
      </c>
      <c r="AW476" s="13" t="s">
        <v>39</v>
      </c>
      <c r="AX476" s="13" t="s">
        <v>77</v>
      </c>
      <c r="AY476" s="251" t="s">
        <v>137</v>
      </c>
    </row>
    <row r="477" s="13" customFormat="1">
      <c r="A477" s="13"/>
      <c r="B477" s="241"/>
      <c r="C477" s="242"/>
      <c r="D477" s="220" t="s">
        <v>569</v>
      </c>
      <c r="E477" s="243" t="s">
        <v>32</v>
      </c>
      <c r="F477" s="244" t="s">
        <v>933</v>
      </c>
      <c r="G477" s="242"/>
      <c r="H477" s="245">
        <v>-2.0499999999999998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569</v>
      </c>
      <c r="AU477" s="251" t="s">
        <v>87</v>
      </c>
      <c r="AV477" s="13" t="s">
        <v>87</v>
      </c>
      <c r="AW477" s="13" t="s">
        <v>39</v>
      </c>
      <c r="AX477" s="13" t="s">
        <v>77</v>
      </c>
      <c r="AY477" s="251" t="s">
        <v>137</v>
      </c>
    </row>
    <row r="478" s="13" customFormat="1">
      <c r="A478" s="13"/>
      <c r="B478" s="241"/>
      <c r="C478" s="242"/>
      <c r="D478" s="220" t="s">
        <v>569</v>
      </c>
      <c r="E478" s="243" t="s">
        <v>32</v>
      </c>
      <c r="F478" s="244" t="s">
        <v>934</v>
      </c>
      <c r="G478" s="242"/>
      <c r="H478" s="245">
        <v>-2.8700000000000001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569</v>
      </c>
      <c r="AU478" s="251" t="s">
        <v>87</v>
      </c>
      <c r="AV478" s="13" t="s">
        <v>87</v>
      </c>
      <c r="AW478" s="13" t="s">
        <v>39</v>
      </c>
      <c r="AX478" s="13" t="s">
        <v>77</v>
      </c>
      <c r="AY478" s="251" t="s">
        <v>137</v>
      </c>
    </row>
    <row r="479" s="15" customFormat="1">
      <c r="A479" s="15"/>
      <c r="B479" s="263"/>
      <c r="C479" s="264"/>
      <c r="D479" s="220" t="s">
        <v>569</v>
      </c>
      <c r="E479" s="265" t="s">
        <v>32</v>
      </c>
      <c r="F479" s="266" t="s">
        <v>873</v>
      </c>
      <c r="G479" s="264"/>
      <c r="H479" s="265" t="s">
        <v>32</v>
      </c>
      <c r="I479" s="267"/>
      <c r="J479" s="264"/>
      <c r="K479" s="264"/>
      <c r="L479" s="268"/>
      <c r="M479" s="269"/>
      <c r="N479" s="270"/>
      <c r="O479" s="270"/>
      <c r="P479" s="270"/>
      <c r="Q479" s="270"/>
      <c r="R479" s="270"/>
      <c r="S479" s="270"/>
      <c r="T479" s="27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2" t="s">
        <v>569</v>
      </c>
      <c r="AU479" s="272" t="s">
        <v>87</v>
      </c>
      <c r="AV479" s="15" t="s">
        <v>85</v>
      </c>
      <c r="AW479" s="15" t="s">
        <v>39</v>
      </c>
      <c r="AX479" s="15" t="s">
        <v>77</v>
      </c>
      <c r="AY479" s="272" t="s">
        <v>137</v>
      </c>
    </row>
    <row r="480" s="13" customFormat="1">
      <c r="A480" s="13"/>
      <c r="B480" s="241"/>
      <c r="C480" s="242"/>
      <c r="D480" s="220" t="s">
        <v>569</v>
      </c>
      <c r="E480" s="243" t="s">
        <v>32</v>
      </c>
      <c r="F480" s="244" t="s">
        <v>935</v>
      </c>
      <c r="G480" s="242"/>
      <c r="H480" s="245">
        <v>-1.7330000000000001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569</v>
      </c>
      <c r="AU480" s="251" t="s">
        <v>87</v>
      </c>
      <c r="AV480" s="13" t="s">
        <v>87</v>
      </c>
      <c r="AW480" s="13" t="s">
        <v>39</v>
      </c>
      <c r="AX480" s="13" t="s">
        <v>77</v>
      </c>
      <c r="AY480" s="251" t="s">
        <v>137</v>
      </c>
    </row>
    <row r="481" s="13" customFormat="1">
      <c r="A481" s="13"/>
      <c r="B481" s="241"/>
      <c r="C481" s="242"/>
      <c r="D481" s="220" t="s">
        <v>569</v>
      </c>
      <c r="E481" s="243" t="s">
        <v>32</v>
      </c>
      <c r="F481" s="244" t="s">
        <v>936</v>
      </c>
      <c r="G481" s="242"/>
      <c r="H481" s="245">
        <v>-2.6400000000000001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569</v>
      </c>
      <c r="AU481" s="251" t="s">
        <v>87</v>
      </c>
      <c r="AV481" s="13" t="s">
        <v>87</v>
      </c>
      <c r="AW481" s="13" t="s">
        <v>39</v>
      </c>
      <c r="AX481" s="13" t="s">
        <v>77</v>
      </c>
      <c r="AY481" s="251" t="s">
        <v>137</v>
      </c>
    </row>
    <row r="482" s="13" customFormat="1">
      <c r="A482" s="13"/>
      <c r="B482" s="241"/>
      <c r="C482" s="242"/>
      <c r="D482" s="220" t="s">
        <v>569</v>
      </c>
      <c r="E482" s="243" t="s">
        <v>32</v>
      </c>
      <c r="F482" s="244" t="s">
        <v>937</v>
      </c>
      <c r="G482" s="242"/>
      <c r="H482" s="245">
        <v>-2.6400000000000001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569</v>
      </c>
      <c r="AU482" s="251" t="s">
        <v>87</v>
      </c>
      <c r="AV482" s="13" t="s">
        <v>87</v>
      </c>
      <c r="AW482" s="13" t="s">
        <v>39</v>
      </c>
      <c r="AX482" s="13" t="s">
        <v>77</v>
      </c>
      <c r="AY482" s="251" t="s">
        <v>137</v>
      </c>
    </row>
    <row r="483" s="13" customFormat="1">
      <c r="A483" s="13"/>
      <c r="B483" s="241"/>
      <c r="C483" s="242"/>
      <c r="D483" s="220" t="s">
        <v>569</v>
      </c>
      <c r="E483" s="243" t="s">
        <v>32</v>
      </c>
      <c r="F483" s="244" t="s">
        <v>938</v>
      </c>
      <c r="G483" s="242"/>
      <c r="H483" s="245">
        <v>-1.44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569</v>
      </c>
      <c r="AU483" s="251" t="s">
        <v>87</v>
      </c>
      <c r="AV483" s="13" t="s">
        <v>87</v>
      </c>
      <c r="AW483" s="13" t="s">
        <v>39</v>
      </c>
      <c r="AX483" s="13" t="s">
        <v>77</v>
      </c>
      <c r="AY483" s="251" t="s">
        <v>137</v>
      </c>
    </row>
    <row r="484" s="13" customFormat="1">
      <c r="A484" s="13"/>
      <c r="B484" s="241"/>
      <c r="C484" s="242"/>
      <c r="D484" s="220" t="s">
        <v>569</v>
      </c>
      <c r="E484" s="243" t="s">
        <v>32</v>
      </c>
      <c r="F484" s="244" t="s">
        <v>939</v>
      </c>
      <c r="G484" s="242"/>
      <c r="H484" s="245">
        <v>-3.6000000000000001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569</v>
      </c>
      <c r="AU484" s="251" t="s">
        <v>87</v>
      </c>
      <c r="AV484" s="13" t="s">
        <v>87</v>
      </c>
      <c r="AW484" s="13" t="s">
        <v>39</v>
      </c>
      <c r="AX484" s="13" t="s">
        <v>77</v>
      </c>
      <c r="AY484" s="251" t="s">
        <v>137</v>
      </c>
    </row>
    <row r="485" s="13" customFormat="1">
      <c r="A485" s="13"/>
      <c r="B485" s="241"/>
      <c r="C485" s="242"/>
      <c r="D485" s="220" t="s">
        <v>569</v>
      </c>
      <c r="E485" s="243" t="s">
        <v>32</v>
      </c>
      <c r="F485" s="244" t="s">
        <v>940</v>
      </c>
      <c r="G485" s="242"/>
      <c r="H485" s="245">
        <v>-2.8799999999999999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569</v>
      </c>
      <c r="AU485" s="251" t="s">
        <v>87</v>
      </c>
      <c r="AV485" s="13" t="s">
        <v>87</v>
      </c>
      <c r="AW485" s="13" t="s">
        <v>39</v>
      </c>
      <c r="AX485" s="13" t="s">
        <v>77</v>
      </c>
      <c r="AY485" s="251" t="s">
        <v>137</v>
      </c>
    </row>
    <row r="486" s="13" customFormat="1">
      <c r="A486" s="13"/>
      <c r="B486" s="241"/>
      <c r="C486" s="242"/>
      <c r="D486" s="220" t="s">
        <v>569</v>
      </c>
      <c r="E486" s="243" t="s">
        <v>32</v>
      </c>
      <c r="F486" s="244" t="s">
        <v>941</v>
      </c>
      <c r="G486" s="242"/>
      <c r="H486" s="245">
        <v>7.9800000000000004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569</v>
      </c>
      <c r="AU486" s="251" t="s">
        <v>87</v>
      </c>
      <c r="AV486" s="13" t="s">
        <v>87</v>
      </c>
      <c r="AW486" s="13" t="s">
        <v>39</v>
      </c>
      <c r="AX486" s="13" t="s">
        <v>77</v>
      </c>
      <c r="AY486" s="251" t="s">
        <v>137</v>
      </c>
    </row>
    <row r="487" s="13" customFormat="1">
      <c r="A487" s="13"/>
      <c r="B487" s="241"/>
      <c r="C487" s="242"/>
      <c r="D487" s="220" t="s">
        <v>569</v>
      </c>
      <c r="E487" s="243" t="s">
        <v>32</v>
      </c>
      <c r="F487" s="244" t="s">
        <v>942</v>
      </c>
      <c r="G487" s="242"/>
      <c r="H487" s="245">
        <v>-1.26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569</v>
      </c>
      <c r="AU487" s="251" t="s">
        <v>87</v>
      </c>
      <c r="AV487" s="13" t="s">
        <v>87</v>
      </c>
      <c r="AW487" s="13" t="s">
        <v>39</v>
      </c>
      <c r="AX487" s="13" t="s">
        <v>77</v>
      </c>
      <c r="AY487" s="251" t="s">
        <v>137</v>
      </c>
    </row>
    <row r="488" s="13" customFormat="1">
      <c r="A488" s="13"/>
      <c r="B488" s="241"/>
      <c r="C488" s="242"/>
      <c r="D488" s="220" t="s">
        <v>569</v>
      </c>
      <c r="E488" s="243" t="s">
        <v>32</v>
      </c>
      <c r="F488" s="244" t="s">
        <v>943</v>
      </c>
      <c r="G488" s="242"/>
      <c r="H488" s="245">
        <v>-3.7999999999999998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569</v>
      </c>
      <c r="AU488" s="251" t="s">
        <v>87</v>
      </c>
      <c r="AV488" s="13" t="s">
        <v>87</v>
      </c>
      <c r="AW488" s="13" t="s">
        <v>39</v>
      </c>
      <c r="AX488" s="13" t="s">
        <v>77</v>
      </c>
      <c r="AY488" s="251" t="s">
        <v>137</v>
      </c>
    </row>
    <row r="489" s="13" customFormat="1">
      <c r="A489" s="13"/>
      <c r="B489" s="241"/>
      <c r="C489" s="242"/>
      <c r="D489" s="220" t="s">
        <v>569</v>
      </c>
      <c r="E489" s="243" t="s">
        <v>32</v>
      </c>
      <c r="F489" s="244" t="s">
        <v>944</v>
      </c>
      <c r="G489" s="242"/>
      <c r="H489" s="245">
        <v>-1.8899999999999999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569</v>
      </c>
      <c r="AU489" s="251" t="s">
        <v>87</v>
      </c>
      <c r="AV489" s="13" t="s">
        <v>87</v>
      </c>
      <c r="AW489" s="13" t="s">
        <v>39</v>
      </c>
      <c r="AX489" s="13" t="s">
        <v>77</v>
      </c>
      <c r="AY489" s="251" t="s">
        <v>137</v>
      </c>
    </row>
    <row r="490" s="13" customFormat="1">
      <c r="A490" s="13"/>
      <c r="B490" s="241"/>
      <c r="C490" s="242"/>
      <c r="D490" s="220" t="s">
        <v>569</v>
      </c>
      <c r="E490" s="243" t="s">
        <v>32</v>
      </c>
      <c r="F490" s="244" t="s">
        <v>945</v>
      </c>
      <c r="G490" s="242"/>
      <c r="H490" s="245">
        <v>-42.75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569</v>
      </c>
      <c r="AU490" s="251" t="s">
        <v>87</v>
      </c>
      <c r="AV490" s="13" t="s">
        <v>87</v>
      </c>
      <c r="AW490" s="13" t="s">
        <v>39</v>
      </c>
      <c r="AX490" s="13" t="s">
        <v>77</v>
      </c>
      <c r="AY490" s="251" t="s">
        <v>137</v>
      </c>
    </row>
    <row r="491" s="13" customFormat="1">
      <c r="A491" s="13"/>
      <c r="B491" s="241"/>
      <c r="C491" s="242"/>
      <c r="D491" s="220" t="s">
        <v>569</v>
      </c>
      <c r="E491" s="243" t="s">
        <v>32</v>
      </c>
      <c r="F491" s="244" t="s">
        <v>946</v>
      </c>
      <c r="G491" s="242"/>
      <c r="H491" s="245">
        <v>-28.215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569</v>
      </c>
      <c r="AU491" s="251" t="s">
        <v>87</v>
      </c>
      <c r="AV491" s="13" t="s">
        <v>87</v>
      </c>
      <c r="AW491" s="13" t="s">
        <v>39</v>
      </c>
      <c r="AX491" s="13" t="s">
        <v>77</v>
      </c>
      <c r="AY491" s="251" t="s">
        <v>137</v>
      </c>
    </row>
    <row r="492" s="13" customFormat="1">
      <c r="A492" s="13"/>
      <c r="B492" s="241"/>
      <c r="C492" s="242"/>
      <c r="D492" s="220" t="s">
        <v>569</v>
      </c>
      <c r="E492" s="243" t="s">
        <v>32</v>
      </c>
      <c r="F492" s="244" t="s">
        <v>947</v>
      </c>
      <c r="G492" s="242"/>
      <c r="H492" s="245">
        <v>-9.4049999999999994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569</v>
      </c>
      <c r="AU492" s="251" t="s">
        <v>87</v>
      </c>
      <c r="AV492" s="13" t="s">
        <v>87</v>
      </c>
      <c r="AW492" s="13" t="s">
        <v>39</v>
      </c>
      <c r="AX492" s="13" t="s">
        <v>77</v>
      </c>
      <c r="AY492" s="251" t="s">
        <v>137</v>
      </c>
    </row>
    <row r="493" s="13" customFormat="1">
      <c r="A493" s="13"/>
      <c r="B493" s="241"/>
      <c r="C493" s="242"/>
      <c r="D493" s="220" t="s">
        <v>569</v>
      </c>
      <c r="E493" s="243" t="s">
        <v>32</v>
      </c>
      <c r="F493" s="244" t="s">
        <v>948</v>
      </c>
      <c r="G493" s="242"/>
      <c r="H493" s="245">
        <v>-18.809999999999999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569</v>
      </c>
      <c r="AU493" s="251" t="s">
        <v>87</v>
      </c>
      <c r="AV493" s="13" t="s">
        <v>87</v>
      </c>
      <c r="AW493" s="13" t="s">
        <v>39</v>
      </c>
      <c r="AX493" s="13" t="s">
        <v>77</v>
      </c>
      <c r="AY493" s="251" t="s">
        <v>137</v>
      </c>
    </row>
    <row r="494" s="13" customFormat="1">
      <c r="A494" s="13"/>
      <c r="B494" s="241"/>
      <c r="C494" s="242"/>
      <c r="D494" s="220" t="s">
        <v>569</v>
      </c>
      <c r="E494" s="243" t="s">
        <v>32</v>
      </c>
      <c r="F494" s="244" t="s">
        <v>949</v>
      </c>
      <c r="G494" s="242"/>
      <c r="H494" s="245">
        <v>-3.1349999999999998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569</v>
      </c>
      <c r="AU494" s="251" t="s">
        <v>87</v>
      </c>
      <c r="AV494" s="13" t="s">
        <v>87</v>
      </c>
      <c r="AW494" s="13" t="s">
        <v>39</v>
      </c>
      <c r="AX494" s="13" t="s">
        <v>77</v>
      </c>
      <c r="AY494" s="251" t="s">
        <v>137</v>
      </c>
    </row>
    <row r="495" s="13" customFormat="1">
      <c r="A495" s="13"/>
      <c r="B495" s="241"/>
      <c r="C495" s="242"/>
      <c r="D495" s="220" t="s">
        <v>569</v>
      </c>
      <c r="E495" s="243" t="s">
        <v>32</v>
      </c>
      <c r="F495" s="244" t="s">
        <v>950</v>
      </c>
      <c r="G495" s="242"/>
      <c r="H495" s="245">
        <v>-3.96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569</v>
      </c>
      <c r="AU495" s="251" t="s">
        <v>87</v>
      </c>
      <c r="AV495" s="13" t="s">
        <v>87</v>
      </c>
      <c r="AW495" s="13" t="s">
        <v>39</v>
      </c>
      <c r="AX495" s="13" t="s">
        <v>77</v>
      </c>
      <c r="AY495" s="251" t="s">
        <v>137</v>
      </c>
    </row>
    <row r="496" s="13" customFormat="1">
      <c r="A496" s="13"/>
      <c r="B496" s="241"/>
      <c r="C496" s="242"/>
      <c r="D496" s="220" t="s">
        <v>569</v>
      </c>
      <c r="E496" s="243" t="s">
        <v>32</v>
      </c>
      <c r="F496" s="244" t="s">
        <v>951</v>
      </c>
      <c r="G496" s="242"/>
      <c r="H496" s="245">
        <v>-5.04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569</v>
      </c>
      <c r="AU496" s="251" t="s">
        <v>87</v>
      </c>
      <c r="AV496" s="13" t="s">
        <v>87</v>
      </c>
      <c r="AW496" s="13" t="s">
        <v>39</v>
      </c>
      <c r="AX496" s="13" t="s">
        <v>77</v>
      </c>
      <c r="AY496" s="251" t="s">
        <v>137</v>
      </c>
    </row>
    <row r="497" s="13" customFormat="1">
      <c r="A497" s="13"/>
      <c r="B497" s="241"/>
      <c r="C497" s="242"/>
      <c r="D497" s="220" t="s">
        <v>569</v>
      </c>
      <c r="E497" s="243" t="s">
        <v>32</v>
      </c>
      <c r="F497" s="244" t="s">
        <v>952</v>
      </c>
      <c r="G497" s="242"/>
      <c r="H497" s="245">
        <v>-3.2400000000000002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569</v>
      </c>
      <c r="AU497" s="251" t="s">
        <v>87</v>
      </c>
      <c r="AV497" s="13" t="s">
        <v>87</v>
      </c>
      <c r="AW497" s="13" t="s">
        <v>39</v>
      </c>
      <c r="AX497" s="13" t="s">
        <v>77</v>
      </c>
      <c r="AY497" s="251" t="s">
        <v>137</v>
      </c>
    </row>
    <row r="498" s="13" customFormat="1">
      <c r="A498" s="13"/>
      <c r="B498" s="241"/>
      <c r="C498" s="242"/>
      <c r="D498" s="220" t="s">
        <v>569</v>
      </c>
      <c r="E498" s="243" t="s">
        <v>32</v>
      </c>
      <c r="F498" s="244" t="s">
        <v>953</v>
      </c>
      <c r="G498" s="242"/>
      <c r="H498" s="245">
        <v>-2.9700000000000002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569</v>
      </c>
      <c r="AU498" s="251" t="s">
        <v>87</v>
      </c>
      <c r="AV498" s="13" t="s">
        <v>87</v>
      </c>
      <c r="AW498" s="13" t="s">
        <v>39</v>
      </c>
      <c r="AX498" s="13" t="s">
        <v>77</v>
      </c>
      <c r="AY498" s="251" t="s">
        <v>137</v>
      </c>
    </row>
    <row r="499" s="13" customFormat="1">
      <c r="A499" s="13"/>
      <c r="B499" s="241"/>
      <c r="C499" s="242"/>
      <c r="D499" s="220" t="s">
        <v>569</v>
      </c>
      <c r="E499" s="243" t="s">
        <v>32</v>
      </c>
      <c r="F499" s="244" t="s">
        <v>954</v>
      </c>
      <c r="G499" s="242"/>
      <c r="H499" s="245">
        <v>-2.5579999999999998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569</v>
      </c>
      <c r="AU499" s="251" t="s">
        <v>87</v>
      </c>
      <c r="AV499" s="13" t="s">
        <v>87</v>
      </c>
      <c r="AW499" s="13" t="s">
        <v>39</v>
      </c>
      <c r="AX499" s="13" t="s">
        <v>77</v>
      </c>
      <c r="AY499" s="251" t="s">
        <v>137</v>
      </c>
    </row>
    <row r="500" s="13" customFormat="1">
      <c r="A500" s="13"/>
      <c r="B500" s="241"/>
      <c r="C500" s="242"/>
      <c r="D500" s="220" t="s">
        <v>569</v>
      </c>
      <c r="E500" s="243" t="s">
        <v>32</v>
      </c>
      <c r="F500" s="244" t="s">
        <v>955</v>
      </c>
      <c r="G500" s="242"/>
      <c r="H500" s="245">
        <v>-34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569</v>
      </c>
      <c r="AU500" s="251" t="s">
        <v>87</v>
      </c>
      <c r="AV500" s="13" t="s">
        <v>87</v>
      </c>
      <c r="AW500" s="13" t="s">
        <v>39</v>
      </c>
      <c r="AX500" s="13" t="s">
        <v>77</v>
      </c>
      <c r="AY500" s="251" t="s">
        <v>137</v>
      </c>
    </row>
    <row r="501" s="13" customFormat="1">
      <c r="A501" s="13"/>
      <c r="B501" s="241"/>
      <c r="C501" s="242"/>
      <c r="D501" s="220" t="s">
        <v>569</v>
      </c>
      <c r="E501" s="243" t="s">
        <v>32</v>
      </c>
      <c r="F501" s="244" t="s">
        <v>956</v>
      </c>
      <c r="G501" s="242"/>
      <c r="H501" s="245">
        <v>-2.8050000000000002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569</v>
      </c>
      <c r="AU501" s="251" t="s">
        <v>87</v>
      </c>
      <c r="AV501" s="13" t="s">
        <v>87</v>
      </c>
      <c r="AW501" s="13" t="s">
        <v>39</v>
      </c>
      <c r="AX501" s="13" t="s">
        <v>77</v>
      </c>
      <c r="AY501" s="251" t="s">
        <v>137</v>
      </c>
    </row>
    <row r="502" s="13" customFormat="1">
      <c r="A502" s="13"/>
      <c r="B502" s="241"/>
      <c r="C502" s="242"/>
      <c r="D502" s="220" t="s">
        <v>569</v>
      </c>
      <c r="E502" s="243" t="s">
        <v>32</v>
      </c>
      <c r="F502" s="244" t="s">
        <v>957</v>
      </c>
      <c r="G502" s="242"/>
      <c r="H502" s="245">
        <v>-13.09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569</v>
      </c>
      <c r="AU502" s="251" t="s">
        <v>87</v>
      </c>
      <c r="AV502" s="13" t="s">
        <v>87</v>
      </c>
      <c r="AW502" s="13" t="s">
        <v>39</v>
      </c>
      <c r="AX502" s="13" t="s">
        <v>77</v>
      </c>
      <c r="AY502" s="251" t="s">
        <v>137</v>
      </c>
    </row>
    <row r="503" s="13" customFormat="1">
      <c r="A503" s="13"/>
      <c r="B503" s="241"/>
      <c r="C503" s="242"/>
      <c r="D503" s="220" t="s">
        <v>569</v>
      </c>
      <c r="E503" s="243" t="s">
        <v>32</v>
      </c>
      <c r="F503" s="244" t="s">
        <v>958</v>
      </c>
      <c r="G503" s="242"/>
      <c r="H503" s="245">
        <v>-0.93500000000000005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569</v>
      </c>
      <c r="AU503" s="251" t="s">
        <v>87</v>
      </c>
      <c r="AV503" s="13" t="s">
        <v>87</v>
      </c>
      <c r="AW503" s="13" t="s">
        <v>39</v>
      </c>
      <c r="AX503" s="13" t="s">
        <v>77</v>
      </c>
      <c r="AY503" s="251" t="s">
        <v>137</v>
      </c>
    </row>
    <row r="504" s="13" customFormat="1">
      <c r="A504" s="13"/>
      <c r="B504" s="241"/>
      <c r="C504" s="242"/>
      <c r="D504" s="220" t="s">
        <v>569</v>
      </c>
      <c r="E504" s="243" t="s">
        <v>32</v>
      </c>
      <c r="F504" s="244" t="s">
        <v>959</v>
      </c>
      <c r="G504" s="242"/>
      <c r="H504" s="245">
        <v>-1.6499999999999999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569</v>
      </c>
      <c r="AU504" s="251" t="s">
        <v>87</v>
      </c>
      <c r="AV504" s="13" t="s">
        <v>87</v>
      </c>
      <c r="AW504" s="13" t="s">
        <v>39</v>
      </c>
      <c r="AX504" s="13" t="s">
        <v>77</v>
      </c>
      <c r="AY504" s="251" t="s">
        <v>137</v>
      </c>
    </row>
    <row r="505" s="13" customFormat="1">
      <c r="A505" s="13"/>
      <c r="B505" s="241"/>
      <c r="C505" s="242"/>
      <c r="D505" s="220" t="s">
        <v>569</v>
      </c>
      <c r="E505" s="243" t="s">
        <v>32</v>
      </c>
      <c r="F505" s="244" t="s">
        <v>960</v>
      </c>
      <c r="G505" s="242"/>
      <c r="H505" s="245">
        <v>-7.4800000000000004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569</v>
      </c>
      <c r="AU505" s="251" t="s">
        <v>87</v>
      </c>
      <c r="AV505" s="13" t="s">
        <v>87</v>
      </c>
      <c r="AW505" s="13" t="s">
        <v>39</v>
      </c>
      <c r="AX505" s="13" t="s">
        <v>77</v>
      </c>
      <c r="AY505" s="251" t="s">
        <v>137</v>
      </c>
    </row>
    <row r="506" s="13" customFormat="1">
      <c r="A506" s="13"/>
      <c r="B506" s="241"/>
      <c r="C506" s="242"/>
      <c r="D506" s="220" t="s">
        <v>569</v>
      </c>
      <c r="E506" s="243" t="s">
        <v>32</v>
      </c>
      <c r="F506" s="244" t="s">
        <v>961</v>
      </c>
      <c r="G506" s="242"/>
      <c r="H506" s="245">
        <v>-2.3799999999999999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569</v>
      </c>
      <c r="AU506" s="251" t="s">
        <v>87</v>
      </c>
      <c r="AV506" s="13" t="s">
        <v>87</v>
      </c>
      <c r="AW506" s="13" t="s">
        <v>39</v>
      </c>
      <c r="AX506" s="13" t="s">
        <v>77</v>
      </c>
      <c r="AY506" s="251" t="s">
        <v>137</v>
      </c>
    </row>
    <row r="507" s="13" customFormat="1">
      <c r="A507" s="13"/>
      <c r="B507" s="241"/>
      <c r="C507" s="242"/>
      <c r="D507" s="220" t="s">
        <v>569</v>
      </c>
      <c r="E507" s="243" t="s">
        <v>32</v>
      </c>
      <c r="F507" s="244" t="s">
        <v>962</v>
      </c>
      <c r="G507" s="242"/>
      <c r="H507" s="245">
        <v>-2.04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569</v>
      </c>
      <c r="AU507" s="251" t="s">
        <v>87</v>
      </c>
      <c r="AV507" s="13" t="s">
        <v>87</v>
      </c>
      <c r="AW507" s="13" t="s">
        <v>39</v>
      </c>
      <c r="AX507" s="13" t="s">
        <v>77</v>
      </c>
      <c r="AY507" s="251" t="s">
        <v>137</v>
      </c>
    </row>
    <row r="508" s="13" customFormat="1">
      <c r="A508" s="13"/>
      <c r="B508" s="241"/>
      <c r="C508" s="242"/>
      <c r="D508" s="220" t="s">
        <v>569</v>
      </c>
      <c r="E508" s="243" t="s">
        <v>32</v>
      </c>
      <c r="F508" s="244" t="s">
        <v>963</v>
      </c>
      <c r="G508" s="242"/>
      <c r="H508" s="245">
        <v>-11.199999999999999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569</v>
      </c>
      <c r="AU508" s="251" t="s">
        <v>87</v>
      </c>
      <c r="AV508" s="13" t="s">
        <v>87</v>
      </c>
      <c r="AW508" s="13" t="s">
        <v>39</v>
      </c>
      <c r="AX508" s="13" t="s">
        <v>77</v>
      </c>
      <c r="AY508" s="251" t="s">
        <v>137</v>
      </c>
    </row>
    <row r="509" s="13" customFormat="1">
      <c r="A509" s="13"/>
      <c r="B509" s="241"/>
      <c r="C509" s="242"/>
      <c r="D509" s="220" t="s">
        <v>569</v>
      </c>
      <c r="E509" s="243" t="s">
        <v>32</v>
      </c>
      <c r="F509" s="244" t="s">
        <v>964</v>
      </c>
      <c r="G509" s="242"/>
      <c r="H509" s="245">
        <v>-2.6800000000000002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569</v>
      </c>
      <c r="AU509" s="251" t="s">
        <v>87</v>
      </c>
      <c r="AV509" s="13" t="s">
        <v>87</v>
      </c>
      <c r="AW509" s="13" t="s">
        <v>39</v>
      </c>
      <c r="AX509" s="13" t="s">
        <v>77</v>
      </c>
      <c r="AY509" s="251" t="s">
        <v>137</v>
      </c>
    </row>
    <row r="510" s="13" customFormat="1">
      <c r="A510" s="13"/>
      <c r="B510" s="241"/>
      <c r="C510" s="242"/>
      <c r="D510" s="220" t="s">
        <v>569</v>
      </c>
      <c r="E510" s="243" t="s">
        <v>32</v>
      </c>
      <c r="F510" s="244" t="s">
        <v>965</v>
      </c>
      <c r="G510" s="242"/>
      <c r="H510" s="245">
        <v>-1.6499999999999999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569</v>
      </c>
      <c r="AU510" s="251" t="s">
        <v>87</v>
      </c>
      <c r="AV510" s="13" t="s">
        <v>87</v>
      </c>
      <c r="AW510" s="13" t="s">
        <v>39</v>
      </c>
      <c r="AX510" s="13" t="s">
        <v>77</v>
      </c>
      <c r="AY510" s="251" t="s">
        <v>137</v>
      </c>
    </row>
    <row r="511" s="14" customFormat="1">
      <c r="A511" s="14"/>
      <c r="B511" s="252"/>
      <c r="C511" s="253"/>
      <c r="D511" s="220" t="s">
        <v>569</v>
      </c>
      <c r="E511" s="254" t="s">
        <v>32</v>
      </c>
      <c r="F511" s="255" t="s">
        <v>571</v>
      </c>
      <c r="G511" s="253"/>
      <c r="H511" s="256">
        <v>592.00400000000025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569</v>
      </c>
      <c r="AU511" s="262" t="s">
        <v>87</v>
      </c>
      <c r="AV511" s="14" t="s">
        <v>164</v>
      </c>
      <c r="AW511" s="14" t="s">
        <v>39</v>
      </c>
      <c r="AX511" s="14" t="s">
        <v>85</v>
      </c>
      <c r="AY511" s="262" t="s">
        <v>137</v>
      </c>
    </row>
    <row r="512" s="2" customFormat="1" ht="16.5" customHeight="1">
      <c r="A512" s="41"/>
      <c r="B512" s="42"/>
      <c r="C512" s="207" t="s">
        <v>481</v>
      </c>
      <c r="D512" s="207" t="s">
        <v>140</v>
      </c>
      <c r="E512" s="208" t="s">
        <v>966</v>
      </c>
      <c r="F512" s="209" t="s">
        <v>967</v>
      </c>
      <c r="G512" s="210" t="s">
        <v>565</v>
      </c>
      <c r="H512" s="211">
        <v>592.00400000000002</v>
      </c>
      <c r="I512" s="212"/>
      <c r="J512" s="213">
        <f>ROUND(I512*H512,2)</f>
        <v>0</v>
      </c>
      <c r="K512" s="209" t="s">
        <v>144</v>
      </c>
      <c r="L512" s="47"/>
      <c r="M512" s="214" t="s">
        <v>32</v>
      </c>
      <c r="N512" s="215" t="s">
        <v>49</v>
      </c>
      <c r="O512" s="87"/>
      <c r="P512" s="216">
        <f>O512*H512</f>
        <v>0</v>
      </c>
      <c r="Q512" s="216">
        <v>0.0030000000000000001</v>
      </c>
      <c r="R512" s="216">
        <f>Q512*H512</f>
        <v>1.7760120000000002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164</v>
      </c>
      <c r="AT512" s="218" t="s">
        <v>140</v>
      </c>
      <c r="AU512" s="218" t="s">
        <v>87</v>
      </c>
      <c r="AY512" s="19" t="s">
        <v>137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19" t="s">
        <v>87</v>
      </c>
      <c r="BK512" s="219">
        <f>ROUND(I512*H512,2)</f>
        <v>0</v>
      </c>
      <c r="BL512" s="19" t="s">
        <v>164</v>
      </c>
      <c r="BM512" s="218" t="s">
        <v>968</v>
      </c>
    </row>
    <row r="513" s="2" customFormat="1">
      <c r="A513" s="41"/>
      <c r="B513" s="42"/>
      <c r="C513" s="43"/>
      <c r="D513" s="220" t="s">
        <v>147</v>
      </c>
      <c r="E513" s="43"/>
      <c r="F513" s="221" t="s">
        <v>969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19" t="s">
        <v>147</v>
      </c>
      <c r="AU513" s="19" t="s">
        <v>87</v>
      </c>
    </row>
    <row r="514" s="2" customFormat="1">
      <c r="A514" s="41"/>
      <c r="B514" s="42"/>
      <c r="C514" s="43"/>
      <c r="D514" s="225" t="s">
        <v>149</v>
      </c>
      <c r="E514" s="43"/>
      <c r="F514" s="226" t="s">
        <v>970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19" t="s">
        <v>149</v>
      </c>
      <c r="AU514" s="19" t="s">
        <v>87</v>
      </c>
    </row>
    <row r="515" s="15" customFormat="1">
      <c r="A515" s="15"/>
      <c r="B515" s="263"/>
      <c r="C515" s="264"/>
      <c r="D515" s="220" t="s">
        <v>569</v>
      </c>
      <c r="E515" s="265" t="s">
        <v>32</v>
      </c>
      <c r="F515" s="266" t="s">
        <v>971</v>
      </c>
      <c r="G515" s="264"/>
      <c r="H515" s="265" t="s">
        <v>32</v>
      </c>
      <c r="I515" s="267"/>
      <c r="J515" s="264"/>
      <c r="K515" s="264"/>
      <c r="L515" s="268"/>
      <c r="M515" s="269"/>
      <c r="N515" s="270"/>
      <c r="O515" s="270"/>
      <c r="P515" s="270"/>
      <c r="Q515" s="270"/>
      <c r="R515" s="270"/>
      <c r="S515" s="270"/>
      <c r="T515" s="27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2" t="s">
        <v>569</v>
      </c>
      <c r="AU515" s="272" t="s">
        <v>87</v>
      </c>
      <c r="AV515" s="15" t="s">
        <v>85</v>
      </c>
      <c r="AW515" s="15" t="s">
        <v>39</v>
      </c>
      <c r="AX515" s="15" t="s">
        <v>77</v>
      </c>
      <c r="AY515" s="272" t="s">
        <v>137</v>
      </c>
    </row>
    <row r="516" s="13" customFormat="1">
      <c r="A516" s="13"/>
      <c r="B516" s="241"/>
      <c r="C516" s="242"/>
      <c r="D516" s="220" t="s">
        <v>569</v>
      </c>
      <c r="E516" s="243" t="s">
        <v>32</v>
      </c>
      <c r="F516" s="244" t="s">
        <v>924</v>
      </c>
      <c r="G516" s="242"/>
      <c r="H516" s="245">
        <v>185.23500000000001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569</v>
      </c>
      <c r="AU516" s="251" t="s">
        <v>87</v>
      </c>
      <c r="AV516" s="13" t="s">
        <v>87</v>
      </c>
      <c r="AW516" s="13" t="s">
        <v>39</v>
      </c>
      <c r="AX516" s="13" t="s">
        <v>77</v>
      </c>
      <c r="AY516" s="251" t="s">
        <v>137</v>
      </c>
    </row>
    <row r="517" s="13" customFormat="1">
      <c r="A517" s="13"/>
      <c r="B517" s="241"/>
      <c r="C517" s="242"/>
      <c r="D517" s="220" t="s">
        <v>569</v>
      </c>
      <c r="E517" s="243" t="s">
        <v>32</v>
      </c>
      <c r="F517" s="244" t="s">
        <v>925</v>
      </c>
      <c r="G517" s="242"/>
      <c r="H517" s="245">
        <v>74.781000000000006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569</v>
      </c>
      <c r="AU517" s="251" t="s">
        <v>87</v>
      </c>
      <c r="AV517" s="13" t="s">
        <v>87</v>
      </c>
      <c r="AW517" s="13" t="s">
        <v>39</v>
      </c>
      <c r="AX517" s="13" t="s">
        <v>77</v>
      </c>
      <c r="AY517" s="251" t="s">
        <v>137</v>
      </c>
    </row>
    <row r="518" s="13" customFormat="1">
      <c r="A518" s="13"/>
      <c r="B518" s="241"/>
      <c r="C518" s="242"/>
      <c r="D518" s="220" t="s">
        <v>569</v>
      </c>
      <c r="E518" s="243" t="s">
        <v>32</v>
      </c>
      <c r="F518" s="244" t="s">
        <v>926</v>
      </c>
      <c r="G518" s="242"/>
      <c r="H518" s="245">
        <v>265.42399999999998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569</v>
      </c>
      <c r="AU518" s="251" t="s">
        <v>87</v>
      </c>
      <c r="AV518" s="13" t="s">
        <v>87</v>
      </c>
      <c r="AW518" s="13" t="s">
        <v>39</v>
      </c>
      <c r="AX518" s="13" t="s">
        <v>77</v>
      </c>
      <c r="AY518" s="251" t="s">
        <v>137</v>
      </c>
    </row>
    <row r="519" s="13" customFormat="1">
      <c r="A519" s="13"/>
      <c r="B519" s="241"/>
      <c r="C519" s="242"/>
      <c r="D519" s="220" t="s">
        <v>569</v>
      </c>
      <c r="E519" s="243" t="s">
        <v>32</v>
      </c>
      <c r="F519" s="244" t="s">
        <v>927</v>
      </c>
      <c r="G519" s="242"/>
      <c r="H519" s="245">
        <v>262.41500000000002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569</v>
      </c>
      <c r="AU519" s="251" t="s">
        <v>87</v>
      </c>
      <c r="AV519" s="13" t="s">
        <v>87</v>
      </c>
      <c r="AW519" s="13" t="s">
        <v>39</v>
      </c>
      <c r="AX519" s="13" t="s">
        <v>77</v>
      </c>
      <c r="AY519" s="251" t="s">
        <v>137</v>
      </c>
    </row>
    <row r="520" s="13" customFormat="1">
      <c r="A520" s="13"/>
      <c r="B520" s="241"/>
      <c r="C520" s="242"/>
      <c r="D520" s="220" t="s">
        <v>569</v>
      </c>
      <c r="E520" s="243" t="s">
        <v>32</v>
      </c>
      <c r="F520" s="244" t="s">
        <v>928</v>
      </c>
      <c r="G520" s="242"/>
      <c r="H520" s="245">
        <v>30.550000000000001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569</v>
      </c>
      <c r="AU520" s="251" t="s">
        <v>87</v>
      </c>
      <c r="AV520" s="13" t="s">
        <v>87</v>
      </c>
      <c r="AW520" s="13" t="s">
        <v>39</v>
      </c>
      <c r="AX520" s="13" t="s">
        <v>77</v>
      </c>
      <c r="AY520" s="251" t="s">
        <v>137</v>
      </c>
    </row>
    <row r="521" s="15" customFormat="1">
      <c r="A521" s="15"/>
      <c r="B521" s="263"/>
      <c r="C521" s="264"/>
      <c r="D521" s="220" t="s">
        <v>569</v>
      </c>
      <c r="E521" s="265" t="s">
        <v>32</v>
      </c>
      <c r="F521" s="266" t="s">
        <v>929</v>
      </c>
      <c r="G521" s="264"/>
      <c r="H521" s="265" t="s">
        <v>32</v>
      </c>
      <c r="I521" s="267"/>
      <c r="J521" s="264"/>
      <c r="K521" s="264"/>
      <c r="L521" s="268"/>
      <c r="M521" s="269"/>
      <c r="N521" s="270"/>
      <c r="O521" s="270"/>
      <c r="P521" s="270"/>
      <c r="Q521" s="270"/>
      <c r="R521" s="270"/>
      <c r="S521" s="270"/>
      <c r="T521" s="27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2" t="s">
        <v>569</v>
      </c>
      <c r="AU521" s="272" t="s">
        <v>87</v>
      </c>
      <c r="AV521" s="15" t="s">
        <v>85</v>
      </c>
      <c r="AW521" s="15" t="s">
        <v>39</v>
      </c>
      <c r="AX521" s="15" t="s">
        <v>77</v>
      </c>
      <c r="AY521" s="272" t="s">
        <v>137</v>
      </c>
    </row>
    <row r="522" s="15" customFormat="1">
      <c r="A522" s="15"/>
      <c r="B522" s="263"/>
      <c r="C522" s="264"/>
      <c r="D522" s="220" t="s">
        <v>569</v>
      </c>
      <c r="E522" s="265" t="s">
        <v>32</v>
      </c>
      <c r="F522" s="266" t="s">
        <v>867</v>
      </c>
      <c r="G522" s="264"/>
      <c r="H522" s="265" t="s">
        <v>32</v>
      </c>
      <c r="I522" s="267"/>
      <c r="J522" s="264"/>
      <c r="K522" s="264"/>
      <c r="L522" s="268"/>
      <c r="M522" s="269"/>
      <c r="N522" s="270"/>
      <c r="O522" s="270"/>
      <c r="P522" s="270"/>
      <c r="Q522" s="270"/>
      <c r="R522" s="270"/>
      <c r="S522" s="270"/>
      <c r="T522" s="27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2" t="s">
        <v>569</v>
      </c>
      <c r="AU522" s="272" t="s">
        <v>87</v>
      </c>
      <c r="AV522" s="15" t="s">
        <v>85</v>
      </c>
      <c r="AW522" s="15" t="s">
        <v>39</v>
      </c>
      <c r="AX522" s="15" t="s">
        <v>77</v>
      </c>
      <c r="AY522" s="272" t="s">
        <v>137</v>
      </c>
    </row>
    <row r="523" s="13" customFormat="1">
      <c r="A523" s="13"/>
      <c r="B523" s="241"/>
      <c r="C523" s="242"/>
      <c r="D523" s="220" t="s">
        <v>569</v>
      </c>
      <c r="E523" s="243" t="s">
        <v>32</v>
      </c>
      <c r="F523" s="244" t="s">
        <v>930</v>
      </c>
      <c r="G523" s="242"/>
      <c r="H523" s="245">
        <v>-1.845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569</v>
      </c>
      <c r="AU523" s="251" t="s">
        <v>87</v>
      </c>
      <c r="AV523" s="13" t="s">
        <v>87</v>
      </c>
      <c r="AW523" s="13" t="s">
        <v>39</v>
      </c>
      <c r="AX523" s="13" t="s">
        <v>77</v>
      </c>
      <c r="AY523" s="251" t="s">
        <v>137</v>
      </c>
    </row>
    <row r="524" s="13" customFormat="1">
      <c r="A524" s="13"/>
      <c r="B524" s="241"/>
      <c r="C524" s="242"/>
      <c r="D524" s="220" t="s">
        <v>569</v>
      </c>
      <c r="E524" s="243" t="s">
        <v>32</v>
      </c>
      <c r="F524" s="244" t="s">
        <v>931</v>
      </c>
      <c r="G524" s="242"/>
      <c r="H524" s="245">
        <v>-3.6899999999999999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569</v>
      </c>
      <c r="AU524" s="251" t="s">
        <v>87</v>
      </c>
      <c r="AV524" s="13" t="s">
        <v>87</v>
      </c>
      <c r="AW524" s="13" t="s">
        <v>39</v>
      </c>
      <c r="AX524" s="13" t="s">
        <v>77</v>
      </c>
      <c r="AY524" s="251" t="s">
        <v>137</v>
      </c>
    </row>
    <row r="525" s="13" customFormat="1">
      <c r="A525" s="13"/>
      <c r="B525" s="241"/>
      <c r="C525" s="242"/>
      <c r="D525" s="220" t="s">
        <v>569</v>
      </c>
      <c r="E525" s="243" t="s">
        <v>32</v>
      </c>
      <c r="F525" s="244" t="s">
        <v>932</v>
      </c>
      <c r="G525" s="242"/>
      <c r="H525" s="245">
        <v>-2.0499999999999998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569</v>
      </c>
      <c r="AU525" s="251" t="s">
        <v>87</v>
      </c>
      <c r="AV525" s="13" t="s">
        <v>87</v>
      </c>
      <c r="AW525" s="13" t="s">
        <v>39</v>
      </c>
      <c r="AX525" s="13" t="s">
        <v>77</v>
      </c>
      <c r="AY525" s="251" t="s">
        <v>137</v>
      </c>
    </row>
    <row r="526" s="13" customFormat="1">
      <c r="A526" s="13"/>
      <c r="B526" s="241"/>
      <c r="C526" s="242"/>
      <c r="D526" s="220" t="s">
        <v>569</v>
      </c>
      <c r="E526" s="243" t="s">
        <v>32</v>
      </c>
      <c r="F526" s="244" t="s">
        <v>933</v>
      </c>
      <c r="G526" s="242"/>
      <c r="H526" s="245">
        <v>-2.0499999999999998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569</v>
      </c>
      <c r="AU526" s="251" t="s">
        <v>87</v>
      </c>
      <c r="AV526" s="13" t="s">
        <v>87</v>
      </c>
      <c r="AW526" s="13" t="s">
        <v>39</v>
      </c>
      <c r="AX526" s="13" t="s">
        <v>77</v>
      </c>
      <c r="AY526" s="251" t="s">
        <v>137</v>
      </c>
    </row>
    <row r="527" s="13" customFormat="1">
      <c r="A527" s="13"/>
      <c r="B527" s="241"/>
      <c r="C527" s="242"/>
      <c r="D527" s="220" t="s">
        <v>569</v>
      </c>
      <c r="E527" s="243" t="s">
        <v>32</v>
      </c>
      <c r="F527" s="244" t="s">
        <v>934</v>
      </c>
      <c r="G527" s="242"/>
      <c r="H527" s="245">
        <v>-2.8700000000000001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569</v>
      </c>
      <c r="AU527" s="251" t="s">
        <v>87</v>
      </c>
      <c r="AV527" s="13" t="s">
        <v>87</v>
      </c>
      <c r="AW527" s="13" t="s">
        <v>39</v>
      </c>
      <c r="AX527" s="13" t="s">
        <v>77</v>
      </c>
      <c r="AY527" s="251" t="s">
        <v>137</v>
      </c>
    </row>
    <row r="528" s="15" customFormat="1">
      <c r="A528" s="15"/>
      <c r="B528" s="263"/>
      <c r="C528" s="264"/>
      <c r="D528" s="220" t="s">
        <v>569</v>
      </c>
      <c r="E528" s="265" t="s">
        <v>32</v>
      </c>
      <c r="F528" s="266" t="s">
        <v>873</v>
      </c>
      <c r="G528" s="264"/>
      <c r="H528" s="265" t="s">
        <v>32</v>
      </c>
      <c r="I528" s="267"/>
      <c r="J528" s="264"/>
      <c r="K528" s="264"/>
      <c r="L528" s="268"/>
      <c r="M528" s="269"/>
      <c r="N528" s="270"/>
      <c r="O528" s="270"/>
      <c r="P528" s="270"/>
      <c r="Q528" s="270"/>
      <c r="R528" s="270"/>
      <c r="S528" s="270"/>
      <c r="T528" s="271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2" t="s">
        <v>569</v>
      </c>
      <c r="AU528" s="272" t="s">
        <v>87</v>
      </c>
      <c r="AV528" s="15" t="s">
        <v>85</v>
      </c>
      <c r="AW528" s="15" t="s">
        <v>39</v>
      </c>
      <c r="AX528" s="15" t="s">
        <v>77</v>
      </c>
      <c r="AY528" s="272" t="s">
        <v>137</v>
      </c>
    </row>
    <row r="529" s="13" customFormat="1">
      <c r="A529" s="13"/>
      <c r="B529" s="241"/>
      <c r="C529" s="242"/>
      <c r="D529" s="220" t="s">
        <v>569</v>
      </c>
      <c r="E529" s="243" t="s">
        <v>32</v>
      </c>
      <c r="F529" s="244" t="s">
        <v>935</v>
      </c>
      <c r="G529" s="242"/>
      <c r="H529" s="245">
        <v>-1.7330000000000001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569</v>
      </c>
      <c r="AU529" s="251" t="s">
        <v>87</v>
      </c>
      <c r="AV529" s="13" t="s">
        <v>87</v>
      </c>
      <c r="AW529" s="13" t="s">
        <v>39</v>
      </c>
      <c r="AX529" s="13" t="s">
        <v>77</v>
      </c>
      <c r="AY529" s="251" t="s">
        <v>137</v>
      </c>
    </row>
    <row r="530" s="13" customFormat="1">
      <c r="A530" s="13"/>
      <c r="B530" s="241"/>
      <c r="C530" s="242"/>
      <c r="D530" s="220" t="s">
        <v>569</v>
      </c>
      <c r="E530" s="243" t="s">
        <v>32</v>
      </c>
      <c r="F530" s="244" t="s">
        <v>936</v>
      </c>
      <c r="G530" s="242"/>
      <c r="H530" s="245">
        <v>-2.6400000000000001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569</v>
      </c>
      <c r="AU530" s="251" t="s">
        <v>87</v>
      </c>
      <c r="AV530" s="13" t="s">
        <v>87</v>
      </c>
      <c r="AW530" s="13" t="s">
        <v>39</v>
      </c>
      <c r="AX530" s="13" t="s">
        <v>77</v>
      </c>
      <c r="AY530" s="251" t="s">
        <v>137</v>
      </c>
    </row>
    <row r="531" s="13" customFormat="1">
      <c r="A531" s="13"/>
      <c r="B531" s="241"/>
      <c r="C531" s="242"/>
      <c r="D531" s="220" t="s">
        <v>569</v>
      </c>
      <c r="E531" s="243" t="s">
        <v>32</v>
      </c>
      <c r="F531" s="244" t="s">
        <v>937</v>
      </c>
      <c r="G531" s="242"/>
      <c r="H531" s="245">
        <v>-2.6400000000000001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569</v>
      </c>
      <c r="AU531" s="251" t="s">
        <v>87</v>
      </c>
      <c r="AV531" s="13" t="s">
        <v>87</v>
      </c>
      <c r="AW531" s="13" t="s">
        <v>39</v>
      </c>
      <c r="AX531" s="13" t="s">
        <v>77</v>
      </c>
      <c r="AY531" s="251" t="s">
        <v>137</v>
      </c>
    </row>
    <row r="532" s="13" customFormat="1">
      <c r="A532" s="13"/>
      <c r="B532" s="241"/>
      <c r="C532" s="242"/>
      <c r="D532" s="220" t="s">
        <v>569</v>
      </c>
      <c r="E532" s="243" t="s">
        <v>32</v>
      </c>
      <c r="F532" s="244" t="s">
        <v>938</v>
      </c>
      <c r="G532" s="242"/>
      <c r="H532" s="245">
        <v>-1.44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569</v>
      </c>
      <c r="AU532" s="251" t="s">
        <v>87</v>
      </c>
      <c r="AV532" s="13" t="s">
        <v>87</v>
      </c>
      <c r="AW532" s="13" t="s">
        <v>39</v>
      </c>
      <c r="AX532" s="13" t="s">
        <v>77</v>
      </c>
      <c r="AY532" s="251" t="s">
        <v>137</v>
      </c>
    </row>
    <row r="533" s="13" customFormat="1">
      <c r="A533" s="13"/>
      <c r="B533" s="241"/>
      <c r="C533" s="242"/>
      <c r="D533" s="220" t="s">
        <v>569</v>
      </c>
      <c r="E533" s="243" t="s">
        <v>32</v>
      </c>
      <c r="F533" s="244" t="s">
        <v>939</v>
      </c>
      <c r="G533" s="242"/>
      <c r="H533" s="245">
        <v>-3.6000000000000001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569</v>
      </c>
      <c r="AU533" s="251" t="s">
        <v>87</v>
      </c>
      <c r="AV533" s="13" t="s">
        <v>87</v>
      </c>
      <c r="AW533" s="13" t="s">
        <v>39</v>
      </c>
      <c r="AX533" s="13" t="s">
        <v>77</v>
      </c>
      <c r="AY533" s="251" t="s">
        <v>137</v>
      </c>
    </row>
    <row r="534" s="13" customFormat="1">
      <c r="A534" s="13"/>
      <c r="B534" s="241"/>
      <c r="C534" s="242"/>
      <c r="D534" s="220" t="s">
        <v>569</v>
      </c>
      <c r="E534" s="243" t="s">
        <v>32</v>
      </c>
      <c r="F534" s="244" t="s">
        <v>940</v>
      </c>
      <c r="G534" s="242"/>
      <c r="H534" s="245">
        <v>-2.8799999999999999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569</v>
      </c>
      <c r="AU534" s="251" t="s">
        <v>87</v>
      </c>
      <c r="AV534" s="13" t="s">
        <v>87</v>
      </c>
      <c r="AW534" s="13" t="s">
        <v>39</v>
      </c>
      <c r="AX534" s="13" t="s">
        <v>77</v>
      </c>
      <c r="AY534" s="251" t="s">
        <v>137</v>
      </c>
    </row>
    <row r="535" s="13" customFormat="1">
      <c r="A535" s="13"/>
      <c r="B535" s="241"/>
      <c r="C535" s="242"/>
      <c r="D535" s="220" t="s">
        <v>569</v>
      </c>
      <c r="E535" s="243" t="s">
        <v>32</v>
      </c>
      <c r="F535" s="244" t="s">
        <v>941</v>
      </c>
      <c r="G535" s="242"/>
      <c r="H535" s="245">
        <v>7.9800000000000004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569</v>
      </c>
      <c r="AU535" s="251" t="s">
        <v>87</v>
      </c>
      <c r="AV535" s="13" t="s">
        <v>87</v>
      </c>
      <c r="AW535" s="13" t="s">
        <v>39</v>
      </c>
      <c r="AX535" s="13" t="s">
        <v>77</v>
      </c>
      <c r="AY535" s="251" t="s">
        <v>137</v>
      </c>
    </row>
    <row r="536" s="13" customFormat="1">
      <c r="A536" s="13"/>
      <c r="B536" s="241"/>
      <c r="C536" s="242"/>
      <c r="D536" s="220" t="s">
        <v>569</v>
      </c>
      <c r="E536" s="243" t="s">
        <v>32</v>
      </c>
      <c r="F536" s="244" t="s">
        <v>942</v>
      </c>
      <c r="G536" s="242"/>
      <c r="H536" s="245">
        <v>-1.26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569</v>
      </c>
      <c r="AU536" s="251" t="s">
        <v>87</v>
      </c>
      <c r="AV536" s="13" t="s">
        <v>87</v>
      </c>
      <c r="AW536" s="13" t="s">
        <v>39</v>
      </c>
      <c r="AX536" s="13" t="s">
        <v>77</v>
      </c>
      <c r="AY536" s="251" t="s">
        <v>137</v>
      </c>
    </row>
    <row r="537" s="13" customFormat="1">
      <c r="A537" s="13"/>
      <c r="B537" s="241"/>
      <c r="C537" s="242"/>
      <c r="D537" s="220" t="s">
        <v>569</v>
      </c>
      <c r="E537" s="243" t="s">
        <v>32</v>
      </c>
      <c r="F537" s="244" t="s">
        <v>943</v>
      </c>
      <c r="G537" s="242"/>
      <c r="H537" s="245">
        <v>-3.7999999999999998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569</v>
      </c>
      <c r="AU537" s="251" t="s">
        <v>87</v>
      </c>
      <c r="AV537" s="13" t="s">
        <v>87</v>
      </c>
      <c r="AW537" s="13" t="s">
        <v>39</v>
      </c>
      <c r="AX537" s="13" t="s">
        <v>77</v>
      </c>
      <c r="AY537" s="251" t="s">
        <v>137</v>
      </c>
    </row>
    <row r="538" s="13" customFormat="1">
      <c r="A538" s="13"/>
      <c r="B538" s="241"/>
      <c r="C538" s="242"/>
      <c r="D538" s="220" t="s">
        <v>569</v>
      </c>
      <c r="E538" s="243" t="s">
        <v>32</v>
      </c>
      <c r="F538" s="244" t="s">
        <v>944</v>
      </c>
      <c r="G538" s="242"/>
      <c r="H538" s="245">
        <v>-1.8899999999999999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569</v>
      </c>
      <c r="AU538" s="251" t="s">
        <v>87</v>
      </c>
      <c r="AV538" s="13" t="s">
        <v>87</v>
      </c>
      <c r="AW538" s="13" t="s">
        <v>39</v>
      </c>
      <c r="AX538" s="13" t="s">
        <v>77</v>
      </c>
      <c r="AY538" s="251" t="s">
        <v>137</v>
      </c>
    </row>
    <row r="539" s="13" customFormat="1">
      <c r="A539" s="13"/>
      <c r="B539" s="241"/>
      <c r="C539" s="242"/>
      <c r="D539" s="220" t="s">
        <v>569</v>
      </c>
      <c r="E539" s="243" t="s">
        <v>32</v>
      </c>
      <c r="F539" s="244" t="s">
        <v>945</v>
      </c>
      <c r="G539" s="242"/>
      <c r="H539" s="245">
        <v>-42.75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569</v>
      </c>
      <c r="AU539" s="251" t="s">
        <v>87</v>
      </c>
      <c r="AV539" s="13" t="s">
        <v>87</v>
      </c>
      <c r="AW539" s="13" t="s">
        <v>39</v>
      </c>
      <c r="AX539" s="13" t="s">
        <v>77</v>
      </c>
      <c r="AY539" s="251" t="s">
        <v>137</v>
      </c>
    </row>
    <row r="540" s="13" customFormat="1">
      <c r="A540" s="13"/>
      <c r="B540" s="241"/>
      <c r="C540" s="242"/>
      <c r="D540" s="220" t="s">
        <v>569</v>
      </c>
      <c r="E540" s="243" t="s">
        <v>32</v>
      </c>
      <c r="F540" s="244" t="s">
        <v>946</v>
      </c>
      <c r="G540" s="242"/>
      <c r="H540" s="245">
        <v>-28.215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1" t="s">
        <v>569</v>
      </c>
      <c r="AU540" s="251" t="s">
        <v>87</v>
      </c>
      <c r="AV540" s="13" t="s">
        <v>87</v>
      </c>
      <c r="AW540" s="13" t="s">
        <v>39</v>
      </c>
      <c r="AX540" s="13" t="s">
        <v>77</v>
      </c>
      <c r="AY540" s="251" t="s">
        <v>137</v>
      </c>
    </row>
    <row r="541" s="13" customFormat="1">
      <c r="A541" s="13"/>
      <c r="B541" s="241"/>
      <c r="C541" s="242"/>
      <c r="D541" s="220" t="s">
        <v>569</v>
      </c>
      <c r="E541" s="243" t="s">
        <v>32</v>
      </c>
      <c r="F541" s="244" t="s">
        <v>947</v>
      </c>
      <c r="G541" s="242"/>
      <c r="H541" s="245">
        <v>-9.4049999999999994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569</v>
      </c>
      <c r="AU541" s="251" t="s">
        <v>87</v>
      </c>
      <c r="AV541" s="13" t="s">
        <v>87</v>
      </c>
      <c r="AW541" s="13" t="s">
        <v>39</v>
      </c>
      <c r="AX541" s="13" t="s">
        <v>77</v>
      </c>
      <c r="AY541" s="251" t="s">
        <v>137</v>
      </c>
    </row>
    <row r="542" s="13" customFormat="1">
      <c r="A542" s="13"/>
      <c r="B542" s="241"/>
      <c r="C542" s="242"/>
      <c r="D542" s="220" t="s">
        <v>569</v>
      </c>
      <c r="E542" s="243" t="s">
        <v>32</v>
      </c>
      <c r="F542" s="244" t="s">
        <v>948</v>
      </c>
      <c r="G542" s="242"/>
      <c r="H542" s="245">
        <v>-18.809999999999999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569</v>
      </c>
      <c r="AU542" s="251" t="s">
        <v>87</v>
      </c>
      <c r="AV542" s="13" t="s">
        <v>87</v>
      </c>
      <c r="AW542" s="13" t="s">
        <v>39</v>
      </c>
      <c r="AX542" s="13" t="s">
        <v>77</v>
      </c>
      <c r="AY542" s="251" t="s">
        <v>137</v>
      </c>
    </row>
    <row r="543" s="13" customFormat="1">
      <c r="A543" s="13"/>
      <c r="B543" s="241"/>
      <c r="C543" s="242"/>
      <c r="D543" s="220" t="s">
        <v>569</v>
      </c>
      <c r="E543" s="243" t="s">
        <v>32</v>
      </c>
      <c r="F543" s="244" t="s">
        <v>949</v>
      </c>
      <c r="G543" s="242"/>
      <c r="H543" s="245">
        <v>-3.1349999999999998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1" t="s">
        <v>569</v>
      </c>
      <c r="AU543" s="251" t="s">
        <v>87</v>
      </c>
      <c r="AV543" s="13" t="s">
        <v>87</v>
      </c>
      <c r="AW543" s="13" t="s">
        <v>39</v>
      </c>
      <c r="AX543" s="13" t="s">
        <v>77</v>
      </c>
      <c r="AY543" s="251" t="s">
        <v>137</v>
      </c>
    </row>
    <row r="544" s="13" customFormat="1">
      <c r="A544" s="13"/>
      <c r="B544" s="241"/>
      <c r="C544" s="242"/>
      <c r="D544" s="220" t="s">
        <v>569</v>
      </c>
      <c r="E544" s="243" t="s">
        <v>32</v>
      </c>
      <c r="F544" s="244" t="s">
        <v>950</v>
      </c>
      <c r="G544" s="242"/>
      <c r="H544" s="245">
        <v>-3.96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569</v>
      </c>
      <c r="AU544" s="251" t="s">
        <v>87</v>
      </c>
      <c r="AV544" s="13" t="s">
        <v>87</v>
      </c>
      <c r="AW544" s="13" t="s">
        <v>39</v>
      </c>
      <c r="AX544" s="13" t="s">
        <v>77</v>
      </c>
      <c r="AY544" s="251" t="s">
        <v>137</v>
      </c>
    </row>
    <row r="545" s="13" customFormat="1">
      <c r="A545" s="13"/>
      <c r="B545" s="241"/>
      <c r="C545" s="242"/>
      <c r="D545" s="220" t="s">
        <v>569</v>
      </c>
      <c r="E545" s="243" t="s">
        <v>32</v>
      </c>
      <c r="F545" s="244" t="s">
        <v>951</v>
      </c>
      <c r="G545" s="242"/>
      <c r="H545" s="245">
        <v>-5.04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569</v>
      </c>
      <c r="AU545" s="251" t="s">
        <v>87</v>
      </c>
      <c r="AV545" s="13" t="s">
        <v>87</v>
      </c>
      <c r="AW545" s="13" t="s">
        <v>39</v>
      </c>
      <c r="AX545" s="13" t="s">
        <v>77</v>
      </c>
      <c r="AY545" s="251" t="s">
        <v>137</v>
      </c>
    </row>
    <row r="546" s="13" customFormat="1">
      <c r="A546" s="13"/>
      <c r="B546" s="241"/>
      <c r="C546" s="242"/>
      <c r="D546" s="220" t="s">
        <v>569</v>
      </c>
      <c r="E546" s="243" t="s">
        <v>32</v>
      </c>
      <c r="F546" s="244" t="s">
        <v>952</v>
      </c>
      <c r="G546" s="242"/>
      <c r="H546" s="245">
        <v>-3.2400000000000002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569</v>
      </c>
      <c r="AU546" s="251" t="s">
        <v>87</v>
      </c>
      <c r="AV546" s="13" t="s">
        <v>87</v>
      </c>
      <c r="AW546" s="13" t="s">
        <v>39</v>
      </c>
      <c r="AX546" s="13" t="s">
        <v>77</v>
      </c>
      <c r="AY546" s="251" t="s">
        <v>137</v>
      </c>
    </row>
    <row r="547" s="13" customFormat="1">
      <c r="A547" s="13"/>
      <c r="B547" s="241"/>
      <c r="C547" s="242"/>
      <c r="D547" s="220" t="s">
        <v>569</v>
      </c>
      <c r="E547" s="243" t="s">
        <v>32</v>
      </c>
      <c r="F547" s="244" t="s">
        <v>953</v>
      </c>
      <c r="G547" s="242"/>
      <c r="H547" s="245">
        <v>-2.9700000000000002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569</v>
      </c>
      <c r="AU547" s="251" t="s">
        <v>87</v>
      </c>
      <c r="AV547" s="13" t="s">
        <v>87</v>
      </c>
      <c r="AW547" s="13" t="s">
        <v>39</v>
      </c>
      <c r="AX547" s="13" t="s">
        <v>77</v>
      </c>
      <c r="AY547" s="251" t="s">
        <v>137</v>
      </c>
    </row>
    <row r="548" s="13" customFormat="1">
      <c r="A548" s="13"/>
      <c r="B548" s="241"/>
      <c r="C548" s="242"/>
      <c r="D548" s="220" t="s">
        <v>569</v>
      </c>
      <c r="E548" s="243" t="s">
        <v>32</v>
      </c>
      <c r="F548" s="244" t="s">
        <v>954</v>
      </c>
      <c r="G548" s="242"/>
      <c r="H548" s="245">
        <v>-2.5579999999999998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569</v>
      </c>
      <c r="AU548" s="251" t="s">
        <v>87</v>
      </c>
      <c r="AV548" s="13" t="s">
        <v>87</v>
      </c>
      <c r="AW548" s="13" t="s">
        <v>39</v>
      </c>
      <c r="AX548" s="13" t="s">
        <v>77</v>
      </c>
      <c r="AY548" s="251" t="s">
        <v>137</v>
      </c>
    </row>
    <row r="549" s="13" customFormat="1">
      <c r="A549" s="13"/>
      <c r="B549" s="241"/>
      <c r="C549" s="242"/>
      <c r="D549" s="220" t="s">
        <v>569</v>
      </c>
      <c r="E549" s="243" t="s">
        <v>32</v>
      </c>
      <c r="F549" s="244" t="s">
        <v>955</v>
      </c>
      <c r="G549" s="242"/>
      <c r="H549" s="245">
        <v>-34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569</v>
      </c>
      <c r="AU549" s="251" t="s">
        <v>87</v>
      </c>
      <c r="AV549" s="13" t="s">
        <v>87</v>
      </c>
      <c r="AW549" s="13" t="s">
        <v>39</v>
      </c>
      <c r="AX549" s="13" t="s">
        <v>77</v>
      </c>
      <c r="AY549" s="251" t="s">
        <v>137</v>
      </c>
    </row>
    <row r="550" s="13" customFormat="1">
      <c r="A550" s="13"/>
      <c r="B550" s="241"/>
      <c r="C550" s="242"/>
      <c r="D550" s="220" t="s">
        <v>569</v>
      </c>
      <c r="E550" s="243" t="s">
        <v>32</v>
      </c>
      <c r="F550" s="244" t="s">
        <v>956</v>
      </c>
      <c r="G550" s="242"/>
      <c r="H550" s="245">
        <v>-2.8050000000000002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569</v>
      </c>
      <c r="AU550" s="251" t="s">
        <v>87</v>
      </c>
      <c r="AV550" s="13" t="s">
        <v>87</v>
      </c>
      <c r="AW550" s="13" t="s">
        <v>39</v>
      </c>
      <c r="AX550" s="13" t="s">
        <v>77</v>
      </c>
      <c r="AY550" s="251" t="s">
        <v>137</v>
      </c>
    </row>
    <row r="551" s="13" customFormat="1">
      <c r="A551" s="13"/>
      <c r="B551" s="241"/>
      <c r="C551" s="242"/>
      <c r="D551" s="220" t="s">
        <v>569</v>
      </c>
      <c r="E551" s="243" t="s">
        <v>32</v>
      </c>
      <c r="F551" s="244" t="s">
        <v>957</v>
      </c>
      <c r="G551" s="242"/>
      <c r="H551" s="245">
        <v>-13.09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569</v>
      </c>
      <c r="AU551" s="251" t="s">
        <v>87</v>
      </c>
      <c r="AV551" s="13" t="s">
        <v>87</v>
      </c>
      <c r="AW551" s="13" t="s">
        <v>39</v>
      </c>
      <c r="AX551" s="13" t="s">
        <v>77</v>
      </c>
      <c r="AY551" s="251" t="s">
        <v>137</v>
      </c>
    </row>
    <row r="552" s="13" customFormat="1">
      <c r="A552" s="13"/>
      <c r="B552" s="241"/>
      <c r="C552" s="242"/>
      <c r="D552" s="220" t="s">
        <v>569</v>
      </c>
      <c r="E552" s="243" t="s">
        <v>32</v>
      </c>
      <c r="F552" s="244" t="s">
        <v>958</v>
      </c>
      <c r="G552" s="242"/>
      <c r="H552" s="245">
        <v>-0.93500000000000005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569</v>
      </c>
      <c r="AU552" s="251" t="s">
        <v>87</v>
      </c>
      <c r="AV552" s="13" t="s">
        <v>87</v>
      </c>
      <c r="AW552" s="13" t="s">
        <v>39</v>
      </c>
      <c r="AX552" s="13" t="s">
        <v>77</v>
      </c>
      <c r="AY552" s="251" t="s">
        <v>137</v>
      </c>
    </row>
    <row r="553" s="13" customFormat="1">
      <c r="A553" s="13"/>
      <c r="B553" s="241"/>
      <c r="C553" s="242"/>
      <c r="D553" s="220" t="s">
        <v>569</v>
      </c>
      <c r="E553" s="243" t="s">
        <v>32</v>
      </c>
      <c r="F553" s="244" t="s">
        <v>959</v>
      </c>
      <c r="G553" s="242"/>
      <c r="H553" s="245">
        <v>-1.6499999999999999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569</v>
      </c>
      <c r="AU553" s="251" t="s">
        <v>87</v>
      </c>
      <c r="AV553" s="13" t="s">
        <v>87</v>
      </c>
      <c r="AW553" s="13" t="s">
        <v>39</v>
      </c>
      <c r="AX553" s="13" t="s">
        <v>77</v>
      </c>
      <c r="AY553" s="251" t="s">
        <v>137</v>
      </c>
    </row>
    <row r="554" s="13" customFormat="1">
      <c r="A554" s="13"/>
      <c r="B554" s="241"/>
      <c r="C554" s="242"/>
      <c r="D554" s="220" t="s">
        <v>569</v>
      </c>
      <c r="E554" s="243" t="s">
        <v>32</v>
      </c>
      <c r="F554" s="244" t="s">
        <v>960</v>
      </c>
      <c r="G554" s="242"/>
      <c r="H554" s="245">
        <v>-7.4800000000000004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569</v>
      </c>
      <c r="AU554" s="251" t="s">
        <v>87</v>
      </c>
      <c r="AV554" s="13" t="s">
        <v>87</v>
      </c>
      <c r="AW554" s="13" t="s">
        <v>39</v>
      </c>
      <c r="AX554" s="13" t="s">
        <v>77</v>
      </c>
      <c r="AY554" s="251" t="s">
        <v>137</v>
      </c>
    </row>
    <row r="555" s="13" customFormat="1">
      <c r="A555" s="13"/>
      <c r="B555" s="241"/>
      <c r="C555" s="242"/>
      <c r="D555" s="220" t="s">
        <v>569</v>
      </c>
      <c r="E555" s="243" t="s">
        <v>32</v>
      </c>
      <c r="F555" s="244" t="s">
        <v>961</v>
      </c>
      <c r="G555" s="242"/>
      <c r="H555" s="245">
        <v>-2.3799999999999999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1" t="s">
        <v>569</v>
      </c>
      <c r="AU555" s="251" t="s">
        <v>87</v>
      </c>
      <c r="AV555" s="13" t="s">
        <v>87</v>
      </c>
      <c r="AW555" s="13" t="s">
        <v>39</v>
      </c>
      <c r="AX555" s="13" t="s">
        <v>77</v>
      </c>
      <c r="AY555" s="251" t="s">
        <v>137</v>
      </c>
    </row>
    <row r="556" s="13" customFormat="1">
      <c r="A556" s="13"/>
      <c r="B556" s="241"/>
      <c r="C556" s="242"/>
      <c r="D556" s="220" t="s">
        <v>569</v>
      </c>
      <c r="E556" s="243" t="s">
        <v>32</v>
      </c>
      <c r="F556" s="244" t="s">
        <v>962</v>
      </c>
      <c r="G556" s="242"/>
      <c r="H556" s="245">
        <v>-2.04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569</v>
      </c>
      <c r="AU556" s="251" t="s">
        <v>87</v>
      </c>
      <c r="AV556" s="13" t="s">
        <v>87</v>
      </c>
      <c r="AW556" s="13" t="s">
        <v>39</v>
      </c>
      <c r="AX556" s="13" t="s">
        <v>77</v>
      </c>
      <c r="AY556" s="251" t="s">
        <v>137</v>
      </c>
    </row>
    <row r="557" s="13" customFormat="1">
      <c r="A557" s="13"/>
      <c r="B557" s="241"/>
      <c r="C557" s="242"/>
      <c r="D557" s="220" t="s">
        <v>569</v>
      </c>
      <c r="E557" s="243" t="s">
        <v>32</v>
      </c>
      <c r="F557" s="244" t="s">
        <v>963</v>
      </c>
      <c r="G557" s="242"/>
      <c r="H557" s="245">
        <v>-11.199999999999999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1" t="s">
        <v>569</v>
      </c>
      <c r="AU557" s="251" t="s">
        <v>87</v>
      </c>
      <c r="AV557" s="13" t="s">
        <v>87</v>
      </c>
      <c r="AW557" s="13" t="s">
        <v>39</v>
      </c>
      <c r="AX557" s="13" t="s">
        <v>77</v>
      </c>
      <c r="AY557" s="251" t="s">
        <v>137</v>
      </c>
    </row>
    <row r="558" s="13" customFormat="1">
      <c r="A558" s="13"/>
      <c r="B558" s="241"/>
      <c r="C558" s="242"/>
      <c r="D558" s="220" t="s">
        <v>569</v>
      </c>
      <c r="E558" s="243" t="s">
        <v>32</v>
      </c>
      <c r="F558" s="244" t="s">
        <v>964</v>
      </c>
      <c r="G558" s="242"/>
      <c r="H558" s="245">
        <v>-2.6800000000000002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569</v>
      </c>
      <c r="AU558" s="251" t="s">
        <v>87</v>
      </c>
      <c r="AV558" s="13" t="s">
        <v>87</v>
      </c>
      <c r="AW558" s="13" t="s">
        <v>39</v>
      </c>
      <c r="AX558" s="13" t="s">
        <v>77</v>
      </c>
      <c r="AY558" s="251" t="s">
        <v>137</v>
      </c>
    </row>
    <row r="559" s="13" customFormat="1">
      <c r="A559" s="13"/>
      <c r="B559" s="241"/>
      <c r="C559" s="242"/>
      <c r="D559" s="220" t="s">
        <v>569</v>
      </c>
      <c r="E559" s="243" t="s">
        <v>32</v>
      </c>
      <c r="F559" s="244" t="s">
        <v>965</v>
      </c>
      <c r="G559" s="242"/>
      <c r="H559" s="245">
        <v>-1.6499999999999999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569</v>
      </c>
      <c r="AU559" s="251" t="s">
        <v>87</v>
      </c>
      <c r="AV559" s="13" t="s">
        <v>87</v>
      </c>
      <c r="AW559" s="13" t="s">
        <v>39</v>
      </c>
      <c r="AX559" s="13" t="s">
        <v>77</v>
      </c>
      <c r="AY559" s="251" t="s">
        <v>137</v>
      </c>
    </row>
    <row r="560" s="14" customFormat="1">
      <c r="A560" s="14"/>
      <c r="B560" s="252"/>
      <c r="C560" s="253"/>
      <c r="D560" s="220" t="s">
        <v>569</v>
      </c>
      <c r="E560" s="254" t="s">
        <v>32</v>
      </c>
      <c r="F560" s="255" t="s">
        <v>571</v>
      </c>
      <c r="G560" s="253"/>
      <c r="H560" s="256">
        <v>592.00400000000025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2" t="s">
        <v>569</v>
      </c>
      <c r="AU560" s="262" t="s">
        <v>87</v>
      </c>
      <c r="AV560" s="14" t="s">
        <v>164</v>
      </c>
      <c r="AW560" s="14" t="s">
        <v>39</v>
      </c>
      <c r="AX560" s="14" t="s">
        <v>85</v>
      </c>
      <c r="AY560" s="262" t="s">
        <v>137</v>
      </c>
    </row>
    <row r="561" s="2" customFormat="1" ht="16.5" customHeight="1">
      <c r="A561" s="41"/>
      <c r="B561" s="42"/>
      <c r="C561" s="207" t="s">
        <v>485</v>
      </c>
      <c r="D561" s="207" t="s">
        <v>140</v>
      </c>
      <c r="E561" s="208" t="s">
        <v>972</v>
      </c>
      <c r="F561" s="209" t="s">
        <v>973</v>
      </c>
      <c r="G561" s="210" t="s">
        <v>565</v>
      </c>
      <c r="H561" s="211">
        <v>161.69499999999999</v>
      </c>
      <c r="I561" s="212"/>
      <c r="J561" s="213">
        <f>ROUND(I561*H561,2)</f>
        <v>0</v>
      </c>
      <c r="K561" s="209" t="s">
        <v>144</v>
      </c>
      <c r="L561" s="47"/>
      <c r="M561" s="214" t="s">
        <v>32</v>
      </c>
      <c r="N561" s="215" t="s">
        <v>49</v>
      </c>
      <c r="O561" s="87"/>
      <c r="P561" s="216">
        <f>O561*H561</f>
        <v>0</v>
      </c>
      <c r="Q561" s="216">
        <v>0.034680000000000002</v>
      </c>
      <c r="R561" s="216">
        <f>Q561*H561</f>
        <v>5.6075825999999998</v>
      </c>
      <c r="S561" s="216">
        <v>0</v>
      </c>
      <c r="T561" s="21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164</v>
      </c>
      <c r="AT561" s="218" t="s">
        <v>140</v>
      </c>
      <c r="AU561" s="218" t="s">
        <v>87</v>
      </c>
      <c r="AY561" s="19" t="s">
        <v>137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9" t="s">
        <v>87</v>
      </c>
      <c r="BK561" s="219">
        <f>ROUND(I561*H561,2)</f>
        <v>0</v>
      </c>
      <c r="BL561" s="19" t="s">
        <v>164</v>
      </c>
      <c r="BM561" s="218" t="s">
        <v>974</v>
      </c>
    </row>
    <row r="562" s="2" customFormat="1">
      <c r="A562" s="41"/>
      <c r="B562" s="42"/>
      <c r="C562" s="43"/>
      <c r="D562" s="220" t="s">
        <v>147</v>
      </c>
      <c r="E562" s="43"/>
      <c r="F562" s="221" t="s">
        <v>975</v>
      </c>
      <c r="G562" s="43"/>
      <c r="H562" s="43"/>
      <c r="I562" s="222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19" t="s">
        <v>147</v>
      </c>
      <c r="AU562" s="19" t="s">
        <v>87</v>
      </c>
    </row>
    <row r="563" s="2" customFormat="1">
      <c r="A563" s="41"/>
      <c r="B563" s="42"/>
      <c r="C563" s="43"/>
      <c r="D563" s="225" t="s">
        <v>149</v>
      </c>
      <c r="E563" s="43"/>
      <c r="F563" s="226" t="s">
        <v>976</v>
      </c>
      <c r="G563" s="43"/>
      <c r="H563" s="43"/>
      <c r="I563" s="222"/>
      <c r="J563" s="43"/>
      <c r="K563" s="43"/>
      <c r="L563" s="47"/>
      <c r="M563" s="223"/>
      <c r="N563" s="224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19" t="s">
        <v>149</v>
      </c>
      <c r="AU563" s="19" t="s">
        <v>87</v>
      </c>
    </row>
    <row r="564" s="15" customFormat="1">
      <c r="A564" s="15"/>
      <c r="B564" s="263"/>
      <c r="C564" s="264"/>
      <c r="D564" s="220" t="s">
        <v>569</v>
      </c>
      <c r="E564" s="265" t="s">
        <v>32</v>
      </c>
      <c r="F564" s="266" t="s">
        <v>977</v>
      </c>
      <c r="G564" s="264"/>
      <c r="H564" s="265" t="s">
        <v>32</v>
      </c>
      <c r="I564" s="267"/>
      <c r="J564" s="264"/>
      <c r="K564" s="264"/>
      <c r="L564" s="268"/>
      <c r="M564" s="269"/>
      <c r="N564" s="270"/>
      <c r="O564" s="270"/>
      <c r="P564" s="270"/>
      <c r="Q564" s="270"/>
      <c r="R564" s="270"/>
      <c r="S564" s="270"/>
      <c r="T564" s="27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2" t="s">
        <v>569</v>
      </c>
      <c r="AU564" s="272" t="s">
        <v>87</v>
      </c>
      <c r="AV564" s="15" t="s">
        <v>85</v>
      </c>
      <c r="AW564" s="15" t="s">
        <v>39</v>
      </c>
      <c r="AX564" s="15" t="s">
        <v>77</v>
      </c>
      <c r="AY564" s="272" t="s">
        <v>137</v>
      </c>
    </row>
    <row r="565" s="15" customFormat="1">
      <c r="A565" s="15"/>
      <c r="B565" s="263"/>
      <c r="C565" s="264"/>
      <c r="D565" s="220" t="s">
        <v>569</v>
      </c>
      <c r="E565" s="265" t="s">
        <v>32</v>
      </c>
      <c r="F565" s="266" t="s">
        <v>867</v>
      </c>
      <c r="G565" s="264"/>
      <c r="H565" s="265" t="s">
        <v>32</v>
      </c>
      <c r="I565" s="267"/>
      <c r="J565" s="264"/>
      <c r="K565" s="264"/>
      <c r="L565" s="268"/>
      <c r="M565" s="269"/>
      <c r="N565" s="270"/>
      <c r="O565" s="270"/>
      <c r="P565" s="270"/>
      <c r="Q565" s="270"/>
      <c r="R565" s="270"/>
      <c r="S565" s="270"/>
      <c r="T565" s="271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2" t="s">
        <v>569</v>
      </c>
      <c r="AU565" s="272" t="s">
        <v>87</v>
      </c>
      <c r="AV565" s="15" t="s">
        <v>85</v>
      </c>
      <c r="AW565" s="15" t="s">
        <v>39</v>
      </c>
      <c r="AX565" s="15" t="s">
        <v>77</v>
      </c>
      <c r="AY565" s="272" t="s">
        <v>137</v>
      </c>
    </row>
    <row r="566" s="13" customFormat="1">
      <c r="A566" s="13"/>
      <c r="B566" s="241"/>
      <c r="C566" s="242"/>
      <c r="D566" s="220" t="s">
        <v>569</v>
      </c>
      <c r="E566" s="243" t="s">
        <v>32</v>
      </c>
      <c r="F566" s="244" t="s">
        <v>978</v>
      </c>
      <c r="G566" s="242"/>
      <c r="H566" s="245">
        <v>2.75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569</v>
      </c>
      <c r="AU566" s="251" t="s">
        <v>87</v>
      </c>
      <c r="AV566" s="13" t="s">
        <v>87</v>
      </c>
      <c r="AW566" s="13" t="s">
        <v>39</v>
      </c>
      <c r="AX566" s="13" t="s">
        <v>77</v>
      </c>
      <c r="AY566" s="251" t="s">
        <v>137</v>
      </c>
    </row>
    <row r="567" s="13" customFormat="1">
      <c r="A567" s="13"/>
      <c r="B567" s="241"/>
      <c r="C567" s="242"/>
      <c r="D567" s="220" t="s">
        <v>569</v>
      </c>
      <c r="E567" s="243" t="s">
        <v>32</v>
      </c>
      <c r="F567" s="244" t="s">
        <v>979</v>
      </c>
      <c r="G567" s="242"/>
      <c r="H567" s="245">
        <v>3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569</v>
      </c>
      <c r="AU567" s="251" t="s">
        <v>87</v>
      </c>
      <c r="AV567" s="13" t="s">
        <v>87</v>
      </c>
      <c r="AW567" s="13" t="s">
        <v>39</v>
      </c>
      <c r="AX567" s="13" t="s">
        <v>77</v>
      </c>
      <c r="AY567" s="251" t="s">
        <v>137</v>
      </c>
    </row>
    <row r="568" s="13" customFormat="1">
      <c r="A568" s="13"/>
      <c r="B568" s="241"/>
      <c r="C568" s="242"/>
      <c r="D568" s="220" t="s">
        <v>569</v>
      </c>
      <c r="E568" s="243" t="s">
        <v>32</v>
      </c>
      <c r="F568" s="244" t="s">
        <v>980</v>
      </c>
      <c r="G568" s="242"/>
      <c r="H568" s="245">
        <v>1.02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569</v>
      </c>
      <c r="AU568" s="251" t="s">
        <v>87</v>
      </c>
      <c r="AV568" s="13" t="s">
        <v>87</v>
      </c>
      <c r="AW568" s="13" t="s">
        <v>39</v>
      </c>
      <c r="AX568" s="13" t="s">
        <v>77</v>
      </c>
      <c r="AY568" s="251" t="s">
        <v>137</v>
      </c>
    </row>
    <row r="569" s="13" customFormat="1">
      <c r="A569" s="13"/>
      <c r="B569" s="241"/>
      <c r="C569" s="242"/>
      <c r="D569" s="220" t="s">
        <v>569</v>
      </c>
      <c r="E569" s="243" t="s">
        <v>32</v>
      </c>
      <c r="F569" s="244" t="s">
        <v>981</v>
      </c>
      <c r="G569" s="242"/>
      <c r="H569" s="245">
        <v>1.02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569</v>
      </c>
      <c r="AU569" s="251" t="s">
        <v>87</v>
      </c>
      <c r="AV569" s="13" t="s">
        <v>87</v>
      </c>
      <c r="AW569" s="13" t="s">
        <v>39</v>
      </c>
      <c r="AX569" s="13" t="s">
        <v>77</v>
      </c>
      <c r="AY569" s="251" t="s">
        <v>137</v>
      </c>
    </row>
    <row r="570" s="13" customFormat="1">
      <c r="A570" s="13"/>
      <c r="B570" s="241"/>
      <c r="C570" s="242"/>
      <c r="D570" s="220" t="s">
        <v>569</v>
      </c>
      <c r="E570" s="243" t="s">
        <v>32</v>
      </c>
      <c r="F570" s="244" t="s">
        <v>982</v>
      </c>
      <c r="G570" s="242"/>
      <c r="H570" s="245">
        <v>1.1000000000000001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569</v>
      </c>
      <c r="AU570" s="251" t="s">
        <v>87</v>
      </c>
      <c r="AV570" s="13" t="s">
        <v>87</v>
      </c>
      <c r="AW570" s="13" t="s">
        <v>39</v>
      </c>
      <c r="AX570" s="13" t="s">
        <v>77</v>
      </c>
      <c r="AY570" s="251" t="s">
        <v>137</v>
      </c>
    </row>
    <row r="571" s="15" customFormat="1">
      <c r="A571" s="15"/>
      <c r="B571" s="263"/>
      <c r="C571" s="264"/>
      <c r="D571" s="220" t="s">
        <v>569</v>
      </c>
      <c r="E571" s="265" t="s">
        <v>32</v>
      </c>
      <c r="F571" s="266" t="s">
        <v>873</v>
      </c>
      <c r="G571" s="264"/>
      <c r="H571" s="265" t="s">
        <v>32</v>
      </c>
      <c r="I571" s="267"/>
      <c r="J571" s="264"/>
      <c r="K571" s="264"/>
      <c r="L571" s="268"/>
      <c r="M571" s="269"/>
      <c r="N571" s="270"/>
      <c r="O571" s="270"/>
      <c r="P571" s="270"/>
      <c r="Q571" s="270"/>
      <c r="R571" s="270"/>
      <c r="S571" s="270"/>
      <c r="T571" s="27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2" t="s">
        <v>569</v>
      </c>
      <c r="AU571" s="272" t="s">
        <v>87</v>
      </c>
      <c r="AV571" s="15" t="s">
        <v>85</v>
      </c>
      <c r="AW571" s="15" t="s">
        <v>39</v>
      </c>
      <c r="AX571" s="15" t="s">
        <v>77</v>
      </c>
      <c r="AY571" s="272" t="s">
        <v>137</v>
      </c>
    </row>
    <row r="572" s="13" customFormat="1">
      <c r="A572" s="13"/>
      <c r="B572" s="241"/>
      <c r="C572" s="242"/>
      <c r="D572" s="220" t="s">
        <v>569</v>
      </c>
      <c r="E572" s="243" t="s">
        <v>32</v>
      </c>
      <c r="F572" s="244" t="s">
        <v>983</v>
      </c>
      <c r="G572" s="242"/>
      <c r="H572" s="245">
        <v>3.2250000000000001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569</v>
      </c>
      <c r="AU572" s="251" t="s">
        <v>87</v>
      </c>
      <c r="AV572" s="13" t="s">
        <v>87</v>
      </c>
      <c r="AW572" s="13" t="s">
        <v>39</v>
      </c>
      <c r="AX572" s="13" t="s">
        <v>77</v>
      </c>
      <c r="AY572" s="251" t="s">
        <v>137</v>
      </c>
    </row>
    <row r="573" s="13" customFormat="1">
      <c r="A573" s="13"/>
      <c r="B573" s="241"/>
      <c r="C573" s="242"/>
      <c r="D573" s="220" t="s">
        <v>569</v>
      </c>
      <c r="E573" s="243" t="s">
        <v>32</v>
      </c>
      <c r="F573" s="244" t="s">
        <v>984</v>
      </c>
      <c r="G573" s="242"/>
      <c r="H573" s="245">
        <v>2.0499999999999998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1" t="s">
        <v>569</v>
      </c>
      <c r="AU573" s="251" t="s">
        <v>87</v>
      </c>
      <c r="AV573" s="13" t="s">
        <v>87</v>
      </c>
      <c r="AW573" s="13" t="s">
        <v>39</v>
      </c>
      <c r="AX573" s="13" t="s">
        <v>77</v>
      </c>
      <c r="AY573" s="251" t="s">
        <v>137</v>
      </c>
    </row>
    <row r="574" s="13" customFormat="1">
      <c r="A574" s="13"/>
      <c r="B574" s="241"/>
      <c r="C574" s="242"/>
      <c r="D574" s="220" t="s">
        <v>569</v>
      </c>
      <c r="E574" s="243" t="s">
        <v>32</v>
      </c>
      <c r="F574" s="244" t="s">
        <v>985</v>
      </c>
      <c r="G574" s="242"/>
      <c r="H574" s="245">
        <v>2.0499999999999998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1" t="s">
        <v>569</v>
      </c>
      <c r="AU574" s="251" t="s">
        <v>87</v>
      </c>
      <c r="AV574" s="13" t="s">
        <v>87</v>
      </c>
      <c r="AW574" s="13" t="s">
        <v>39</v>
      </c>
      <c r="AX574" s="13" t="s">
        <v>77</v>
      </c>
      <c r="AY574" s="251" t="s">
        <v>137</v>
      </c>
    </row>
    <row r="575" s="13" customFormat="1">
      <c r="A575" s="13"/>
      <c r="B575" s="241"/>
      <c r="C575" s="242"/>
      <c r="D575" s="220" t="s">
        <v>569</v>
      </c>
      <c r="E575" s="243" t="s">
        <v>32</v>
      </c>
      <c r="F575" s="244" t="s">
        <v>986</v>
      </c>
      <c r="G575" s="242"/>
      <c r="H575" s="245">
        <v>1.76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569</v>
      </c>
      <c r="AU575" s="251" t="s">
        <v>87</v>
      </c>
      <c r="AV575" s="13" t="s">
        <v>87</v>
      </c>
      <c r="AW575" s="13" t="s">
        <v>39</v>
      </c>
      <c r="AX575" s="13" t="s">
        <v>77</v>
      </c>
      <c r="AY575" s="251" t="s">
        <v>137</v>
      </c>
    </row>
    <row r="576" s="13" customFormat="1">
      <c r="A576" s="13"/>
      <c r="B576" s="241"/>
      <c r="C576" s="242"/>
      <c r="D576" s="220" t="s">
        <v>569</v>
      </c>
      <c r="E576" s="243" t="s">
        <v>32</v>
      </c>
      <c r="F576" s="244" t="s">
        <v>987</v>
      </c>
      <c r="G576" s="242"/>
      <c r="H576" s="245">
        <v>2.52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569</v>
      </c>
      <c r="AU576" s="251" t="s">
        <v>87</v>
      </c>
      <c r="AV576" s="13" t="s">
        <v>87</v>
      </c>
      <c r="AW576" s="13" t="s">
        <v>39</v>
      </c>
      <c r="AX576" s="13" t="s">
        <v>77</v>
      </c>
      <c r="AY576" s="251" t="s">
        <v>137</v>
      </c>
    </row>
    <row r="577" s="13" customFormat="1">
      <c r="A577" s="13"/>
      <c r="B577" s="241"/>
      <c r="C577" s="242"/>
      <c r="D577" s="220" t="s">
        <v>569</v>
      </c>
      <c r="E577" s="243" t="s">
        <v>32</v>
      </c>
      <c r="F577" s="244" t="s">
        <v>988</v>
      </c>
      <c r="G577" s="242"/>
      <c r="H577" s="245">
        <v>2.1600000000000001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569</v>
      </c>
      <c r="AU577" s="251" t="s">
        <v>87</v>
      </c>
      <c r="AV577" s="13" t="s">
        <v>87</v>
      </c>
      <c r="AW577" s="13" t="s">
        <v>39</v>
      </c>
      <c r="AX577" s="13" t="s">
        <v>77</v>
      </c>
      <c r="AY577" s="251" t="s">
        <v>137</v>
      </c>
    </row>
    <row r="578" s="13" customFormat="1">
      <c r="A578" s="13"/>
      <c r="B578" s="241"/>
      <c r="C578" s="242"/>
      <c r="D578" s="220" t="s">
        <v>569</v>
      </c>
      <c r="E578" s="243" t="s">
        <v>32</v>
      </c>
      <c r="F578" s="244" t="s">
        <v>989</v>
      </c>
      <c r="G578" s="242"/>
      <c r="H578" s="245">
        <v>4.7199999999999998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569</v>
      </c>
      <c r="AU578" s="251" t="s">
        <v>87</v>
      </c>
      <c r="AV578" s="13" t="s">
        <v>87</v>
      </c>
      <c r="AW578" s="13" t="s">
        <v>39</v>
      </c>
      <c r="AX578" s="13" t="s">
        <v>77</v>
      </c>
      <c r="AY578" s="251" t="s">
        <v>137</v>
      </c>
    </row>
    <row r="579" s="13" customFormat="1">
      <c r="A579" s="13"/>
      <c r="B579" s="241"/>
      <c r="C579" s="242"/>
      <c r="D579" s="220" t="s">
        <v>569</v>
      </c>
      <c r="E579" s="243" t="s">
        <v>32</v>
      </c>
      <c r="F579" s="244" t="s">
        <v>990</v>
      </c>
      <c r="G579" s="242"/>
      <c r="H579" s="245">
        <v>1.6499999999999999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569</v>
      </c>
      <c r="AU579" s="251" t="s">
        <v>87</v>
      </c>
      <c r="AV579" s="13" t="s">
        <v>87</v>
      </c>
      <c r="AW579" s="13" t="s">
        <v>39</v>
      </c>
      <c r="AX579" s="13" t="s">
        <v>77</v>
      </c>
      <c r="AY579" s="251" t="s">
        <v>137</v>
      </c>
    </row>
    <row r="580" s="13" customFormat="1">
      <c r="A580" s="13"/>
      <c r="B580" s="241"/>
      <c r="C580" s="242"/>
      <c r="D580" s="220" t="s">
        <v>569</v>
      </c>
      <c r="E580" s="243" t="s">
        <v>32</v>
      </c>
      <c r="F580" s="244" t="s">
        <v>991</v>
      </c>
      <c r="G580" s="242"/>
      <c r="H580" s="245">
        <v>3.8399999999999999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569</v>
      </c>
      <c r="AU580" s="251" t="s">
        <v>87</v>
      </c>
      <c r="AV580" s="13" t="s">
        <v>87</v>
      </c>
      <c r="AW580" s="13" t="s">
        <v>39</v>
      </c>
      <c r="AX580" s="13" t="s">
        <v>77</v>
      </c>
      <c r="AY580" s="251" t="s">
        <v>137</v>
      </c>
    </row>
    <row r="581" s="13" customFormat="1">
      <c r="A581" s="13"/>
      <c r="B581" s="241"/>
      <c r="C581" s="242"/>
      <c r="D581" s="220" t="s">
        <v>569</v>
      </c>
      <c r="E581" s="243" t="s">
        <v>32</v>
      </c>
      <c r="F581" s="244" t="s">
        <v>992</v>
      </c>
      <c r="G581" s="242"/>
      <c r="H581" s="245">
        <v>1.8600000000000001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569</v>
      </c>
      <c r="AU581" s="251" t="s">
        <v>87</v>
      </c>
      <c r="AV581" s="13" t="s">
        <v>87</v>
      </c>
      <c r="AW581" s="13" t="s">
        <v>39</v>
      </c>
      <c r="AX581" s="13" t="s">
        <v>77</v>
      </c>
      <c r="AY581" s="251" t="s">
        <v>137</v>
      </c>
    </row>
    <row r="582" s="13" customFormat="1">
      <c r="A582" s="13"/>
      <c r="B582" s="241"/>
      <c r="C582" s="242"/>
      <c r="D582" s="220" t="s">
        <v>569</v>
      </c>
      <c r="E582" s="243" t="s">
        <v>32</v>
      </c>
      <c r="F582" s="244" t="s">
        <v>993</v>
      </c>
      <c r="G582" s="242"/>
      <c r="H582" s="245">
        <v>28.280000000000001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569</v>
      </c>
      <c r="AU582" s="251" t="s">
        <v>87</v>
      </c>
      <c r="AV582" s="13" t="s">
        <v>87</v>
      </c>
      <c r="AW582" s="13" t="s">
        <v>39</v>
      </c>
      <c r="AX582" s="13" t="s">
        <v>77</v>
      </c>
      <c r="AY582" s="251" t="s">
        <v>137</v>
      </c>
    </row>
    <row r="583" s="13" customFormat="1">
      <c r="A583" s="13"/>
      <c r="B583" s="241"/>
      <c r="C583" s="242"/>
      <c r="D583" s="220" t="s">
        <v>569</v>
      </c>
      <c r="E583" s="243" t="s">
        <v>32</v>
      </c>
      <c r="F583" s="244" t="s">
        <v>994</v>
      </c>
      <c r="G583" s="242"/>
      <c r="H583" s="245">
        <v>14.715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569</v>
      </c>
      <c r="AU583" s="251" t="s">
        <v>87</v>
      </c>
      <c r="AV583" s="13" t="s">
        <v>87</v>
      </c>
      <c r="AW583" s="13" t="s">
        <v>39</v>
      </c>
      <c r="AX583" s="13" t="s">
        <v>77</v>
      </c>
      <c r="AY583" s="251" t="s">
        <v>137</v>
      </c>
    </row>
    <row r="584" s="13" customFormat="1">
      <c r="A584" s="13"/>
      <c r="B584" s="241"/>
      <c r="C584" s="242"/>
      <c r="D584" s="220" t="s">
        <v>569</v>
      </c>
      <c r="E584" s="243" t="s">
        <v>32</v>
      </c>
      <c r="F584" s="244" t="s">
        <v>995</v>
      </c>
      <c r="G584" s="242"/>
      <c r="H584" s="245">
        <v>4.9050000000000002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569</v>
      </c>
      <c r="AU584" s="251" t="s">
        <v>87</v>
      </c>
      <c r="AV584" s="13" t="s">
        <v>87</v>
      </c>
      <c r="AW584" s="13" t="s">
        <v>39</v>
      </c>
      <c r="AX584" s="13" t="s">
        <v>77</v>
      </c>
      <c r="AY584" s="251" t="s">
        <v>137</v>
      </c>
    </row>
    <row r="585" s="13" customFormat="1">
      <c r="A585" s="13"/>
      <c r="B585" s="241"/>
      <c r="C585" s="242"/>
      <c r="D585" s="220" t="s">
        <v>569</v>
      </c>
      <c r="E585" s="243" t="s">
        <v>32</v>
      </c>
      <c r="F585" s="244" t="s">
        <v>996</v>
      </c>
      <c r="G585" s="242"/>
      <c r="H585" s="245">
        <v>8.8200000000000003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569</v>
      </c>
      <c r="AU585" s="251" t="s">
        <v>87</v>
      </c>
      <c r="AV585" s="13" t="s">
        <v>87</v>
      </c>
      <c r="AW585" s="13" t="s">
        <v>39</v>
      </c>
      <c r="AX585" s="13" t="s">
        <v>77</v>
      </c>
      <c r="AY585" s="251" t="s">
        <v>137</v>
      </c>
    </row>
    <row r="586" s="13" customFormat="1">
      <c r="A586" s="13"/>
      <c r="B586" s="241"/>
      <c r="C586" s="242"/>
      <c r="D586" s="220" t="s">
        <v>569</v>
      </c>
      <c r="E586" s="243" t="s">
        <v>32</v>
      </c>
      <c r="F586" s="244" t="s">
        <v>997</v>
      </c>
      <c r="G586" s="242"/>
      <c r="H586" s="245">
        <v>1.635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569</v>
      </c>
      <c r="AU586" s="251" t="s">
        <v>87</v>
      </c>
      <c r="AV586" s="13" t="s">
        <v>87</v>
      </c>
      <c r="AW586" s="13" t="s">
        <v>39</v>
      </c>
      <c r="AX586" s="13" t="s">
        <v>77</v>
      </c>
      <c r="AY586" s="251" t="s">
        <v>137</v>
      </c>
    </row>
    <row r="587" s="13" customFormat="1">
      <c r="A587" s="13"/>
      <c r="B587" s="241"/>
      <c r="C587" s="242"/>
      <c r="D587" s="220" t="s">
        <v>569</v>
      </c>
      <c r="E587" s="243" t="s">
        <v>32</v>
      </c>
      <c r="F587" s="244" t="s">
        <v>998</v>
      </c>
      <c r="G587" s="242"/>
      <c r="H587" s="245">
        <v>3.7599999999999998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569</v>
      </c>
      <c r="AU587" s="251" t="s">
        <v>87</v>
      </c>
      <c r="AV587" s="13" t="s">
        <v>87</v>
      </c>
      <c r="AW587" s="13" t="s">
        <v>39</v>
      </c>
      <c r="AX587" s="13" t="s">
        <v>77</v>
      </c>
      <c r="AY587" s="251" t="s">
        <v>137</v>
      </c>
    </row>
    <row r="588" s="13" customFormat="1">
      <c r="A588" s="13"/>
      <c r="B588" s="241"/>
      <c r="C588" s="242"/>
      <c r="D588" s="220" t="s">
        <v>569</v>
      </c>
      <c r="E588" s="243" t="s">
        <v>32</v>
      </c>
      <c r="F588" s="244" t="s">
        <v>999</v>
      </c>
      <c r="G588" s="242"/>
      <c r="H588" s="245">
        <v>4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569</v>
      </c>
      <c r="AU588" s="251" t="s">
        <v>87</v>
      </c>
      <c r="AV588" s="13" t="s">
        <v>87</v>
      </c>
      <c r="AW588" s="13" t="s">
        <v>39</v>
      </c>
      <c r="AX588" s="13" t="s">
        <v>77</v>
      </c>
      <c r="AY588" s="251" t="s">
        <v>137</v>
      </c>
    </row>
    <row r="589" s="13" customFormat="1">
      <c r="A589" s="13"/>
      <c r="B589" s="241"/>
      <c r="C589" s="242"/>
      <c r="D589" s="220" t="s">
        <v>569</v>
      </c>
      <c r="E589" s="243" t="s">
        <v>32</v>
      </c>
      <c r="F589" s="244" t="s">
        <v>1000</v>
      </c>
      <c r="G589" s="242"/>
      <c r="H589" s="245">
        <v>5.04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569</v>
      </c>
      <c r="AU589" s="251" t="s">
        <v>87</v>
      </c>
      <c r="AV589" s="13" t="s">
        <v>87</v>
      </c>
      <c r="AW589" s="13" t="s">
        <v>39</v>
      </c>
      <c r="AX589" s="13" t="s">
        <v>77</v>
      </c>
      <c r="AY589" s="251" t="s">
        <v>137</v>
      </c>
    </row>
    <row r="590" s="13" customFormat="1">
      <c r="A590" s="13"/>
      <c r="B590" s="241"/>
      <c r="C590" s="242"/>
      <c r="D590" s="220" t="s">
        <v>569</v>
      </c>
      <c r="E590" s="243" t="s">
        <v>32</v>
      </c>
      <c r="F590" s="244" t="s">
        <v>1001</v>
      </c>
      <c r="G590" s="242"/>
      <c r="H590" s="245">
        <v>1.575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569</v>
      </c>
      <c r="AU590" s="251" t="s">
        <v>87</v>
      </c>
      <c r="AV590" s="13" t="s">
        <v>87</v>
      </c>
      <c r="AW590" s="13" t="s">
        <v>39</v>
      </c>
      <c r="AX590" s="13" t="s">
        <v>77</v>
      </c>
      <c r="AY590" s="251" t="s">
        <v>137</v>
      </c>
    </row>
    <row r="591" s="13" customFormat="1">
      <c r="A591" s="13"/>
      <c r="B591" s="241"/>
      <c r="C591" s="242"/>
      <c r="D591" s="220" t="s">
        <v>569</v>
      </c>
      <c r="E591" s="243" t="s">
        <v>32</v>
      </c>
      <c r="F591" s="244" t="s">
        <v>1002</v>
      </c>
      <c r="G591" s="242"/>
      <c r="H591" s="245">
        <v>1.425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569</v>
      </c>
      <c r="AU591" s="251" t="s">
        <v>87</v>
      </c>
      <c r="AV591" s="13" t="s">
        <v>87</v>
      </c>
      <c r="AW591" s="13" t="s">
        <v>39</v>
      </c>
      <c r="AX591" s="13" t="s">
        <v>77</v>
      </c>
      <c r="AY591" s="251" t="s">
        <v>137</v>
      </c>
    </row>
    <row r="592" s="13" customFormat="1">
      <c r="A592" s="13"/>
      <c r="B592" s="241"/>
      <c r="C592" s="242"/>
      <c r="D592" s="220" t="s">
        <v>569</v>
      </c>
      <c r="E592" s="243" t="s">
        <v>32</v>
      </c>
      <c r="F592" s="244" t="s">
        <v>1003</v>
      </c>
      <c r="G592" s="242"/>
      <c r="H592" s="245">
        <v>22.32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569</v>
      </c>
      <c r="AU592" s="251" t="s">
        <v>87</v>
      </c>
      <c r="AV592" s="13" t="s">
        <v>87</v>
      </c>
      <c r="AW592" s="13" t="s">
        <v>39</v>
      </c>
      <c r="AX592" s="13" t="s">
        <v>77</v>
      </c>
      <c r="AY592" s="251" t="s">
        <v>137</v>
      </c>
    </row>
    <row r="593" s="13" customFormat="1">
      <c r="A593" s="13"/>
      <c r="B593" s="241"/>
      <c r="C593" s="242"/>
      <c r="D593" s="220" t="s">
        <v>569</v>
      </c>
      <c r="E593" s="243" t="s">
        <v>32</v>
      </c>
      <c r="F593" s="244" t="s">
        <v>1004</v>
      </c>
      <c r="G593" s="242"/>
      <c r="H593" s="245">
        <v>1.5149999999999999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569</v>
      </c>
      <c r="AU593" s="251" t="s">
        <v>87</v>
      </c>
      <c r="AV593" s="13" t="s">
        <v>87</v>
      </c>
      <c r="AW593" s="13" t="s">
        <v>39</v>
      </c>
      <c r="AX593" s="13" t="s">
        <v>77</v>
      </c>
      <c r="AY593" s="251" t="s">
        <v>137</v>
      </c>
    </row>
    <row r="594" s="13" customFormat="1">
      <c r="A594" s="13"/>
      <c r="B594" s="241"/>
      <c r="C594" s="242"/>
      <c r="D594" s="220" t="s">
        <v>569</v>
      </c>
      <c r="E594" s="243" t="s">
        <v>32</v>
      </c>
      <c r="F594" s="244" t="s">
        <v>1005</v>
      </c>
      <c r="G594" s="242"/>
      <c r="H594" s="245">
        <v>6.2999999999999998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569</v>
      </c>
      <c r="AU594" s="251" t="s">
        <v>87</v>
      </c>
      <c r="AV594" s="13" t="s">
        <v>87</v>
      </c>
      <c r="AW594" s="13" t="s">
        <v>39</v>
      </c>
      <c r="AX594" s="13" t="s">
        <v>77</v>
      </c>
      <c r="AY594" s="251" t="s">
        <v>137</v>
      </c>
    </row>
    <row r="595" s="13" customFormat="1">
      <c r="A595" s="13"/>
      <c r="B595" s="241"/>
      <c r="C595" s="242"/>
      <c r="D595" s="220" t="s">
        <v>569</v>
      </c>
      <c r="E595" s="243" t="s">
        <v>32</v>
      </c>
      <c r="F595" s="244" t="s">
        <v>1006</v>
      </c>
      <c r="G595" s="242"/>
      <c r="H595" s="245">
        <v>0.56000000000000005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569</v>
      </c>
      <c r="AU595" s="251" t="s">
        <v>87</v>
      </c>
      <c r="AV595" s="13" t="s">
        <v>87</v>
      </c>
      <c r="AW595" s="13" t="s">
        <v>39</v>
      </c>
      <c r="AX595" s="13" t="s">
        <v>77</v>
      </c>
      <c r="AY595" s="251" t="s">
        <v>137</v>
      </c>
    </row>
    <row r="596" s="13" customFormat="1">
      <c r="A596" s="13"/>
      <c r="B596" s="241"/>
      <c r="C596" s="242"/>
      <c r="D596" s="220" t="s">
        <v>569</v>
      </c>
      <c r="E596" s="243" t="s">
        <v>32</v>
      </c>
      <c r="F596" s="244" t="s">
        <v>1007</v>
      </c>
      <c r="G596" s="242"/>
      <c r="H596" s="245">
        <v>0.81999999999999995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1" t="s">
        <v>569</v>
      </c>
      <c r="AU596" s="251" t="s">
        <v>87</v>
      </c>
      <c r="AV596" s="13" t="s">
        <v>87</v>
      </c>
      <c r="AW596" s="13" t="s">
        <v>39</v>
      </c>
      <c r="AX596" s="13" t="s">
        <v>77</v>
      </c>
      <c r="AY596" s="251" t="s">
        <v>137</v>
      </c>
    </row>
    <row r="597" s="13" customFormat="1">
      <c r="A597" s="13"/>
      <c r="B597" s="241"/>
      <c r="C597" s="242"/>
      <c r="D597" s="220" t="s">
        <v>569</v>
      </c>
      <c r="E597" s="243" t="s">
        <v>32</v>
      </c>
      <c r="F597" s="244" t="s">
        <v>1008</v>
      </c>
      <c r="G597" s="242"/>
      <c r="H597" s="245">
        <v>7.2000000000000002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1" t="s">
        <v>569</v>
      </c>
      <c r="AU597" s="251" t="s">
        <v>87</v>
      </c>
      <c r="AV597" s="13" t="s">
        <v>87</v>
      </c>
      <c r="AW597" s="13" t="s">
        <v>39</v>
      </c>
      <c r="AX597" s="13" t="s">
        <v>77</v>
      </c>
      <c r="AY597" s="251" t="s">
        <v>137</v>
      </c>
    </row>
    <row r="598" s="13" customFormat="1">
      <c r="A598" s="13"/>
      <c r="B598" s="241"/>
      <c r="C598" s="242"/>
      <c r="D598" s="220" t="s">
        <v>569</v>
      </c>
      <c r="E598" s="243" t="s">
        <v>32</v>
      </c>
      <c r="F598" s="244" t="s">
        <v>1009</v>
      </c>
      <c r="G598" s="242"/>
      <c r="H598" s="245">
        <v>1.9199999999999999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569</v>
      </c>
      <c r="AU598" s="251" t="s">
        <v>87</v>
      </c>
      <c r="AV598" s="13" t="s">
        <v>87</v>
      </c>
      <c r="AW598" s="13" t="s">
        <v>39</v>
      </c>
      <c r="AX598" s="13" t="s">
        <v>77</v>
      </c>
      <c r="AY598" s="251" t="s">
        <v>137</v>
      </c>
    </row>
    <row r="599" s="13" customFormat="1">
      <c r="A599" s="13"/>
      <c r="B599" s="241"/>
      <c r="C599" s="242"/>
      <c r="D599" s="220" t="s">
        <v>569</v>
      </c>
      <c r="E599" s="243" t="s">
        <v>32</v>
      </c>
      <c r="F599" s="244" t="s">
        <v>1010</v>
      </c>
      <c r="G599" s="242"/>
      <c r="H599" s="245">
        <v>3.2000000000000002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569</v>
      </c>
      <c r="AU599" s="251" t="s">
        <v>87</v>
      </c>
      <c r="AV599" s="13" t="s">
        <v>87</v>
      </c>
      <c r="AW599" s="13" t="s">
        <v>39</v>
      </c>
      <c r="AX599" s="13" t="s">
        <v>77</v>
      </c>
      <c r="AY599" s="251" t="s">
        <v>137</v>
      </c>
    </row>
    <row r="600" s="13" customFormat="1">
      <c r="A600" s="13"/>
      <c r="B600" s="241"/>
      <c r="C600" s="242"/>
      <c r="D600" s="220" t="s">
        <v>569</v>
      </c>
      <c r="E600" s="243" t="s">
        <v>32</v>
      </c>
      <c r="F600" s="244" t="s">
        <v>1011</v>
      </c>
      <c r="G600" s="242"/>
      <c r="H600" s="245">
        <v>5.04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569</v>
      </c>
      <c r="AU600" s="251" t="s">
        <v>87</v>
      </c>
      <c r="AV600" s="13" t="s">
        <v>87</v>
      </c>
      <c r="AW600" s="13" t="s">
        <v>39</v>
      </c>
      <c r="AX600" s="13" t="s">
        <v>77</v>
      </c>
      <c r="AY600" s="251" t="s">
        <v>137</v>
      </c>
    </row>
    <row r="601" s="13" customFormat="1">
      <c r="A601" s="13"/>
      <c r="B601" s="241"/>
      <c r="C601" s="242"/>
      <c r="D601" s="220" t="s">
        <v>569</v>
      </c>
      <c r="E601" s="243" t="s">
        <v>32</v>
      </c>
      <c r="F601" s="244" t="s">
        <v>1012</v>
      </c>
      <c r="G601" s="242"/>
      <c r="H601" s="245">
        <v>3.21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569</v>
      </c>
      <c r="AU601" s="251" t="s">
        <v>87</v>
      </c>
      <c r="AV601" s="13" t="s">
        <v>87</v>
      </c>
      <c r="AW601" s="13" t="s">
        <v>39</v>
      </c>
      <c r="AX601" s="13" t="s">
        <v>77</v>
      </c>
      <c r="AY601" s="251" t="s">
        <v>137</v>
      </c>
    </row>
    <row r="602" s="13" customFormat="1">
      <c r="A602" s="13"/>
      <c r="B602" s="241"/>
      <c r="C602" s="242"/>
      <c r="D602" s="220" t="s">
        <v>569</v>
      </c>
      <c r="E602" s="243" t="s">
        <v>32</v>
      </c>
      <c r="F602" s="244" t="s">
        <v>1013</v>
      </c>
      <c r="G602" s="242"/>
      <c r="H602" s="245">
        <v>0.72999999999999998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1" t="s">
        <v>569</v>
      </c>
      <c r="AU602" s="251" t="s">
        <v>87</v>
      </c>
      <c r="AV602" s="13" t="s">
        <v>87</v>
      </c>
      <c r="AW602" s="13" t="s">
        <v>39</v>
      </c>
      <c r="AX602" s="13" t="s">
        <v>77</v>
      </c>
      <c r="AY602" s="251" t="s">
        <v>137</v>
      </c>
    </row>
    <row r="603" s="14" customFormat="1">
      <c r="A603" s="14"/>
      <c r="B603" s="252"/>
      <c r="C603" s="253"/>
      <c r="D603" s="220" t="s">
        <v>569</v>
      </c>
      <c r="E603" s="254" t="s">
        <v>32</v>
      </c>
      <c r="F603" s="255" t="s">
        <v>571</v>
      </c>
      <c r="G603" s="253"/>
      <c r="H603" s="256">
        <v>161.69499999999997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2" t="s">
        <v>569</v>
      </c>
      <c r="AU603" s="262" t="s">
        <v>87</v>
      </c>
      <c r="AV603" s="14" t="s">
        <v>164</v>
      </c>
      <c r="AW603" s="14" t="s">
        <v>39</v>
      </c>
      <c r="AX603" s="14" t="s">
        <v>85</v>
      </c>
      <c r="AY603" s="262" t="s">
        <v>137</v>
      </c>
    </row>
    <row r="604" s="12" customFormat="1" ht="22.8" customHeight="1">
      <c r="A604" s="12"/>
      <c r="B604" s="191"/>
      <c r="C604" s="192"/>
      <c r="D604" s="193" t="s">
        <v>76</v>
      </c>
      <c r="E604" s="205" t="s">
        <v>1014</v>
      </c>
      <c r="F604" s="205" t="s">
        <v>1015</v>
      </c>
      <c r="G604" s="192"/>
      <c r="H604" s="192"/>
      <c r="I604" s="195"/>
      <c r="J604" s="206">
        <f>BK604</f>
        <v>0</v>
      </c>
      <c r="K604" s="192"/>
      <c r="L604" s="197"/>
      <c r="M604" s="198"/>
      <c r="N604" s="199"/>
      <c r="O604" s="199"/>
      <c r="P604" s="200">
        <f>SUM(P605:P1067)</f>
        <v>0</v>
      </c>
      <c r="Q604" s="199"/>
      <c r="R604" s="200">
        <f>SUM(R605:R1067)</f>
        <v>53.553566951088001</v>
      </c>
      <c r="S604" s="199"/>
      <c r="T604" s="201">
        <f>SUM(T605:T1067)</f>
        <v>0.0028523100000000003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02" t="s">
        <v>85</v>
      </c>
      <c r="AT604" s="203" t="s">
        <v>76</v>
      </c>
      <c r="AU604" s="203" t="s">
        <v>85</v>
      </c>
      <c r="AY604" s="202" t="s">
        <v>137</v>
      </c>
      <c r="BK604" s="204">
        <f>SUM(BK605:BK1067)</f>
        <v>0</v>
      </c>
    </row>
    <row r="605" s="2" customFormat="1" ht="16.5" customHeight="1">
      <c r="A605" s="41"/>
      <c r="B605" s="42"/>
      <c r="C605" s="207" t="s">
        <v>491</v>
      </c>
      <c r="D605" s="207" t="s">
        <v>140</v>
      </c>
      <c r="E605" s="208" t="s">
        <v>1016</v>
      </c>
      <c r="F605" s="209" t="s">
        <v>1017</v>
      </c>
      <c r="G605" s="210" t="s">
        <v>565</v>
      </c>
      <c r="H605" s="211">
        <v>285.23099999999999</v>
      </c>
      <c r="I605" s="212"/>
      <c r="J605" s="213">
        <f>ROUND(I605*H605,2)</f>
        <v>0</v>
      </c>
      <c r="K605" s="209" t="s">
        <v>144</v>
      </c>
      <c r="L605" s="47"/>
      <c r="M605" s="214" t="s">
        <v>32</v>
      </c>
      <c r="N605" s="215" t="s">
        <v>49</v>
      </c>
      <c r="O605" s="87"/>
      <c r="P605" s="216">
        <f>O605*H605</f>
        <v>0</v>
      </c>
      <c r="Q605" s="216">
        <v>2.1999999999999999E-05</v>
      </c>
      <c r="R605" s="216">
        <f>Q605*H605</f>
        <v>0.0062750819999999995</v>
      </c>
      <c r="S605" s="216">
        <v>1.0000000000000001E-05</v>
      </c>
      <c r="T605" s="217">
        <f>S605*H605</f>
        <v>0.0028523100000000003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18" t="s">
        <v>164</v>
      </c>
      <c r="AT605" s="218" t="s">
        <v>140</v>
      </c>
      <c r="AU605" s="218" t="s">
        <v>87</v>
      </c>
      <c r="AY605" s="19" t="s">
        <v>137</v>
      </c>
      <c r="BE605" s="219">
        <f>IF(N605="základní",J605,0)</f>
        <v>0</v>
      </c>
      <c r="BF605" s="219">
        <f>IF(N605="snížená",J605,0)</f>
        <v>0</v>
      </c>
      <c r="BG605" s="219">
        <f>IF(N605="zákl. přenesená",J605,0)</f>
        <v>0</v>
      </c>
      <c r="BH605" s="219">
        <f>IF(N605="sníž. přenesená",J605,0)</f>
        <v>0</v>
      </c>
      <c r="BI605" s="219">
        <f>IF(N605="nulová",J605,0)</f>
        <v>0</v>
      </c>
      <c r="BJ605" s="19" t="s">
        <v>87</v>
      </c>
      <c r="BK605" s="219">
        <f>ROUND(I605*H605,2)</f>
        <v>0</v>
      </c>
      <c r="BL605" s="19" t="s">
        <v>164</v>
      </c>
      <c r="BM605" s="218" t="s">
        <v>1018</v>
      </c>
    </row>
    <row r="606" s="2" customFormat="1">
      <c r="A606" s="41"/>
      <c r="B606" s="42"/>
      <c r="C606" s="43"/>
      <c r="D606" s="220" t="s">
        <v>147</v>
      </c>
      <c r="E606" s="43"/>
      <c r="F606" s="221" t="s">
        <v>1019</v>
      </c>
      <c r="G606" s="43"/>
      <c r="H606" s="43"/>
      <c r="I606" s="222"/>
      <c r="J606" s="43"/>
      <c r="K606" s="43"/>
      <c r="L606" s="47"/>
      <c r="M606" s="223"/>
      <c r="N606" s="22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19" t="s">
        <v>147</v>
      </c>
      <c r="AU606" s="19" t="s">
        <v>87</v>
      </c>
    </row>
    <row r="607" s="2" customFormat="1">
      <c r="A607" s="41"/>
      <c r="B607" s="42"/>
      <c r="C607" s="43"/>
      <c r="D607" s="225" t="s">
        <v>149</v>
      </c>
      <c r="E607" s="43"/>
      <c r="F607" s="226" t="s">
        <v>1020</v>
      </c>
      <c r="G607" s="43"/>
      <c r="H607" s="43"/>
      <c r="I607" s="222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149</v>
      </c>
      <c r="AU607" s="19" t="s">
        <v>87</v>
      </c>
    </row>
    <row r="608" s="15" customFormat="1">
      <c r="A608" s="15"/>
      <c r="B608" s="263"/>
      <c r="C608" s="264"/>
      <c r="D608" s="220" t="s">
        <v>569</v>
      </c>
      <c r="E608" s="265" t="s">
        <v>32</v>
      </c>
      <c r="F608" s="266" t="s">
        <v>867</v>
      </c>
      <c r="G608" s="264"/>
      <c r="H608" s="265" t="s">
        <v>32</v>
      </c>
      <c r="I608" s="267"/>
      <c r="J608" s="264"/>
      <c r="K608" s="264"/>
      <c r="L608" s="268"/>
      <c r="M608" s="269"/>
      <c r="N608" s="270"/>
      <c r="O608" s="270"/>
      <c r="P608" s="270"/>
      <c r="Q608" s="270"/>
      <c r="R608" s="270"/>
      <c r="S608" s="270"/>
      <c r="T608" s="27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2" t="s">
        <v>569</v>
      </c>
      <c r="AU608" s="272" t="s">
        <v>87</v>
      </c>
      <c r="AV608" s="15" t="s">
        <v>85</v>
      </c>
      <c r="AW608" s="15" t="s">
        <v>39</v>
      </c>
      <c r="AX608" s="15" t="s">
        <v>77</v>
      </c>
      <c r="AY608" s="272" t="s">
        <v>137</v>
      </c>
    </row>
    <row r="609" s="13" customFormat="1">
      <c r="A609" s="13"/>
      <c r="B609" s="241"/>
      <c r="C609" s="242"/>
      <c r="D609" s="220" t="s">
        <v>569</v>
      </c>
      <c r="E609" s="243" t="s">
        <v>32</v>
      </c>
      <c r="F609" s="244" t="s">
        <v>868</v>
      </c>
      <c r="G609" s="242"/>
      <c r="H609" s="245">
        <v>1.845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1" t="s">
        <v>569</v>
      </c>
      <c r="AU609" s="251" t="s">
        <v>87</v>
      </c>
      <c r="AV609" s="13" t="s">
        <v>87</v>
      </c>
      <c r="AW609" s="13" t="s">
        <v>39</v>
      </c>
      <c r="AX609" s="13" t="s">
        <v>77</v>
      </c>
      <c r="AY609" s="251" t="s">
        <v>137</v>
      </c>
    </row>
    <row r="610" s="13" customFormat="1">
      <c r="A610" s="13"/>
      <c r="B610" s="241"/>
      <c r="C610" s="242"/>
      <c r="D610" s="220" t="s">
        <v>569</v>
      </c>
      <c r="E610" s="243" t="s">
        <v>32</v>
      </c>
      <c r="F610" s="244" t="s">
        <v>869</v>
      </c>
      <c r="G610" s="242"/>
      <c r="H610" s="245">
        <v>3.6899999999999999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1" t="s">
        <v>569</v>
      </c>
      <c r="AU610" s="251" t="s">
        <v>87</v>
      </c>
      <c r="AV610" s="13" t="s">
        <v>87</v>
      </c>
      <c r="AW610" s="13" t="s">
        <v>39</v>
      </c>
      <c r="AX610" s="13" t="s">
        <v>77</v>
      </c>
      <c r="AY610" s="251" t="s">
        <v>137</v>
      </c>
    </row>
    <row r="611" s="13" customFormat="1">
      <c r="A611" s="13"/>
      <c r="B611" s="241"/>
      <c r="C611" s="242"/>
      <c r="D611" s="220" t="s">
        <v>569</v>
      </c>
      <c r="E611" s="243" t="s">
        <v>32</v>
      </c>
      <c r="F611" s="244" t="s">
        <v>870</v>
      </c>
      <c r="G611" s="242"/>
      <c r="H611" s="245">
        <v>2.0499999999999998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569</v>
      </c>
      <c r="AU611" s="251" t="s">
        <v>87</v>
      </c>
      <c r="AV611" s="13" t="s">
        <v>87</v>
      </c>
      <c r="AW611" s="13" t="s">
        <v>39</v>
      </c>
      <c r="AX611" s="13" t="s">
        <v>77</v>
      </c>
      <c r="AY611" s="251" t="s">
        <v>137</v>
      </c>
    </row>
    <row r="612" s="13" customFormat="1">
      <c r="A612" s="13"/>
      <c r="B612" s="241"/>
      <c r="C612" s="242"/>
      <c r="D612" s="220" t="s">
        <v>569</v>
      </c>
      <c r="E612" s="243" t="s">
        <v>32</v>
      </c>
      <c r="F612" s="244" t="s">
        <v>871</v>
      </c>
      <c r="G612" s="242"/>
      <c r="H612" s="245">
        <v>2.0499999999999998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569</v>
      </c>
      <c r="AU612" s="251" t="s">
        <v>87</v>
      </c>
      <c r="AV612" s="13" t="s">
        <v>87</v>
      </c>
      <c r="AW612" s="13" t="s">
        <v>39</v>
      </c>
      <c r="AX612" s="13" t="s">
        <v>77</v>
      </c>
      <c r="AY612" s="251" t="s">
        <v>137</v>
      </c>
    </row>
    <row r="613" s="13" customFormat="1">
      <c r="A613" s="13"/>
      <c r="B613" s="241"/>
      <c r="C613" s="242"/>
      <c r="D613" s="220" t="s">
        <v>569</v>
      </c>
      <c r="E613" s="243" t="s">
        <v>32</v>
      </c>
      <c r="F613" s="244" t="s">
        <v>872</v>
      </c>
      <c r="G613" s="242"/>
      <c r="H613" s="245">
        <v>2.8700000000000001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569</v>
      </c>
      <c r="AU613" s="251" t="s">
        <v>87</v>
      </c>
      <c r="AV613" s="13" t="s">
        <v>87</v>
      </c>
      <c r="AW613" s="13" t="s">
        <v>39</v>
      </c>
      <c r="AX613" s="13" t="s">
        <v>77</v>
      </c>
      <c r="AY613" s="251" t="s">
        <v>137</v>
      </c>
    </row>
    <row r="614" s="15" customFormat="1">
      <c r="A614" s="15"/>
      <c r="B614" s="263"/>
      <c r="C614" s="264"/>
      <c r="D614" s="220" t="s">
        <v>569</v>
      </c>
      <c r="E614" s="265" t="s">
        <v>32</v>
      </c>
      <c r="F614" s="266" t="s">
        <v>1021</v>
      </c>
      <c r="G614" s="264"/>
      <c r="H614" s="265" t="s">
        <v>32</v>
      </c>
      <c r="I614" s="267"/>
      <c r="J614" s="264"/>
      <c r="K614" s="264"/>
      <c r="L614" s="268"/>
      <c r="M614" s="269"/>
      <c r="N614" s="270"/>
      <c r="O614" s="270"/>
      <c r="P614" s="270"/>
      <c r="Q614" s="270"/>
      <c r="R614" s="270"/>
      <c r="S614" s="270"/>
      <c r="T614" s="271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2" t="s">
        <v>569</v>
      </c>
      <c r="AU614" s="272" t="s">
        <v>87</v>
      </c>
      <c r="AV614" s="15" t="s">
        <v>85</v>
      </c>
      <c r="AW614" s="15" t="s">
        <v>39</v>
      </c>
      <c r="AX614" s="15" t="s">
        <v>77</v>
      </c>
      <c r="AY614" s="272" t="s">
        <v>137</v>
      </c>
    </row>
    <row r="615" s="15" customFormat="1">
      <c r="A615" s="15"/>
      <c r="B615" s="263"/>
      <c r="C615" s="264"/>
      <c r="D615" s="220" t="s">
        <v>569</v>
      </c>
      <c r="E615" s="265" t="s">
        <v>32</v>
      </c>
      <c r="F615" s="266" t="s">
        <v>1022</v>
      </c>
      <c r="G615" s="264"/>
      <c r="H615" s="265" t="s">
        <v>32</v>
      </c>
      <c r="I615" s="267"/>
      <c r="J615" s="264"/>
      <c r="K615" s="264"/>
      <c r="L615" s="268"/>
      <c r="M615" s="269"/>
      <c r="N615" s="270"/>
      <c r="O615" s="270"/>
      <c r="P615" s="270"/>
      <c r="Q615" s="270"/>
      <c r="R615" s="270"/>
      <c r="S615" s="270"/>
      <c r="T615" s="271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2" t="s">
        <v>569</v>
      </c>
      <c r="AU615" s="272" t="s">
        <v>87</v>
      </c>
      <c r="AV615" s="15" t="s">
        <v>85</v>
      </c>
      <c r="AW615" s="15" t="s">
        <v>39</v>
      </c>
      <c r="AX615" s="15" t="s">
        <v>77</v>
      </c>
      <c r="AY615" s="272" t="s">
        <v>137</v>
      </c>
    </row>
    <row r="616" s="13" customFormat="1">
      <c r="A616" s="13"/>
      <c r="B616" s="241"/>
      <c r="C616" s="242"/>
      <c r="D616" s="220" t="s">
        <v>569</v>
      </c>
      <c r="E616" s="243" t="s">
        <v>32</v>
      </c>
      <c r="F616" s="244" t="s">
        <v>1023</v>
      </c>
      <c r="G616" s="242"/>
      <c r="H616" s="245">
        <v>8.5500000000000007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569</v>
      </c>
      <c r="AU616" s="251" t="s">
        <v>87</v>
      </c>
      <c r="AV616" s="13" t="s">
        <v>87</v>
      </c>
      <c r="AW616" s="13" t="s">
        <v>39</v>
      </c>
      <c r="AX616" s="13" t="s">
        <v>77</v>
      </c>
      <c r="AY616" s="251" t="s">
        <v>137</v>
      </c>
    </row>
    <row r="617" s="15" customFormat="1">
      <c r="A617" s="15"/>
      <c r="B617" s="263"/>
      <c r="C617" s="264"/>
      <c r="D617" s="220" t="s">
        <v>569</v>
      </c>
      <c r="E617" s="265" t="s">
        <v>32</v>
      </c>
      <c r="F617" s="266" t="s">
        <v>1024</v>
      </c>
      <c r="G617" s="264"/>
      <c r="H617" s="265" t="s">
        <v>32</v>
      </c>
      <c r="I617" s="267"/>
      <c r="J617" s="264"/>
      <c r="K617" s="264"/>
      <c r="L617" s="268"/>
      <c r="M617" s="269"/>
      <c r="N617" s="270"/>
      <c r="O617" s="270"/>
      <c r="P617" s="270"/>
      <c r="Q617" s="270"/>
      <c r="R617" s="270"/>
      <c r="S617" s="270"/>
      <c r="T617" s="27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2" t="s">
        <v>569</v>
      </c>
      <c r="AU617" s="272" t="s">
        <v>87</v>
      </c>
      <c r="AV617" s="15" t="s">
        <v>85</v>
      </c>
      <c r="AW617" s="15" t="s">
        <v>39</v>
      </c>
      <c r="AX617" s="15" t="s">
        <v>77</v>
      </c>
      <c r="AY617" s="272" t="s">
        <v>137</v>
      </c>
    </row>
    <row r="618" s="13" customFormat="1">
      <c r="A618" s="13"/>
      <c r="B618" s="241"/>
      <c r="C618" s="242"/>
      <c r="D618" s="220" t="s">
        <v>569</v>
      </c>
      <c r="E618" s="243" t="s">
        <v>32</v>
      </c>
      <c r="F618" s="244" t="s">
        <v>1025</v>
      </c>
      <c r="G618" s="242"/>
      <c r="H618" s="245">
        <v>6.2699999999999996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569</v>
      </c>
      <c r="AU618" s="251" t="s">
        <v>87</v>
      </c>
      <c r="AV618" s="13" t="s">
        <v>87</v>
      </c>
      <c r="AW618" s="13" t="s">
        <v>39</v>
      </c>
      <c r="AX618" s="13" t="s">
        <v>77</v>
      </c>
      <c r="AY618" s="251" t="s">
        <v>137</v>
      </c>
    </row>
    <row r="619" s="15" customFormat="1">
      <c r="A619" s="15"/>
      <c r="B619" s="263"/>
      <c r="C619" s="264"/>
      <c r="D619" s="220" t="s">
        <v>569</v>
      </c>
      <c r="E619" s="265" t="s">
        <v>32</v>
      </c>
      <c r="F619" s="266" t="s">
        <v>1026</v>
      </c>
      <c r="G619" s="264"/>
      <c r="H619" s="265" t="s">
        <v>32</v>
      </c>
      <c r="I619" s="267"/>
      <c r="J619" s="264"/>
      <c r="K619" s="264"/>
      <c r="L619" s="268"/>
      <c r="M619" s="269"/>
      <c r="N619" s="270"/>
      <c r="O619" s="270"/>
      <c r="P619" s="270"/>
      <c r="Q619" s="270"/>
      <c r="R619" s="270"/>
      <c r="S619" s="270"/>
      <c r="T619" s="27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2" t="s">
        <v>569</v>
      </c>
      <c r="AU619" s="272" t="s">
        <v>87</v>
      </c>
      <c r="AV619" s="15" t="s">
        <v>85</v>
      </c>
      <c r="AW619" s="15" t="s">
        <v>39</v>
      </c>
      <c r="AX619" s="15" t="s">
        <v>77</v>
      </c>
      <c r="AY619" s="272" t="s">
        <v>137</v>
      </c>
    </row>
    <row r="620" s="13" customFormat="1">
      <c r="A620" s="13"/>
      <c r="B620" s="241"/>
      <c r="C620" s="242"/>
      <c r="D620" s="220" t="s">
        <v>569</v>
      </c>
      <c r="E620" s="243" t="s">
        <v>32</v>
      </c>
      <c r="F620" s="244" t="s">
        <v>1027</v>
      </c>
      <c r="G620" s="242"/>
      <c r="H620" s="245">
        <v>2.1600000000000001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1" t="s">
        <v>569</v>
      </c>
      <c r="AU620" s="251" t="s">
        <v>87</v>
      </c>
      <c r="AV620" s="13" t="s">
        <v>87</v>
      </c>
      <c r="AW620" s="13" t="s">
        <v>39</v>
      </c>
      <c r="AX620" s="13" t="s">
        <v>77</v>
      </c>
      <c r="AY620" s="251" t="s">
        <v>137</v>
      </c>
    </row>
    <row r="621" s="15" customFormat="1">
      <c r="A621" s="15"/>
      <c r="B621" s="263"/>
      <c r="C621" s="264"/>
      <c r="D621" s="220" t="s">
        <v>569</v>
      </c>
      <c r="E621" s="265" t="s">
        <v>32</v>
      </c>
      <c r="F621" s="266" t="s">
        <v>1028</v>
      </c>
      <c r="G621" s="264"/>
      <c r="H621" s="265" t="s">
        <v>32</v>
      </c>
      <c r="I621" s="267"/>
      <c r="J621" s="264"/>
      <c r="K621" s="264"/>
      <c r="L621" s="268"/>
      <c r="M621" s="269"/>
      <c r="N621" s="270"/>
      <c r="O621" s="270"/>
      <c r="P621" s="270"/>
      <c r="Q621" s="270"/>
      <c r="R621" s="270"/>
      <c r="S621" s="270"/>
      <c r="T621" s="27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2" t="s">
        <v>569</v>
      </c>
      <c r="AU621" s="272" t="s">
        <v>87</v>
      </c>
      <c r="AV621" s="15" t="s">
        <v>85</v>
      </c>
      <c r="AW621" s="15" t="s">
        <v>39</v>
      </c>
      <c r="AX621" s="15" t="s">
        <v>77</v>
      </c>
      <c r="AY621" s="272" t="s">
        <v>137</v>
      </c>
    </row>
    <row r="622" s="13" customFormat="1">
      <c r="A622" s="13"/>
      <c r="B622" s="241"/>
      <c r="C622" s="242"/>
      <c r="D622" s="220" t="s">
        <v>569</v>
      </c>
      <c r="E622" s="243" t="s">
        <v>32</v>
      </c>
      <c r="F622" s="244" t="s">
        <v>1029</v>
      </c>
      <c r="G622" s="242"/>
      <c r="H622" s="245">
        <v>12.960000000000001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1" t="s">
        <v>569</v>
      </c>
      <c r="AU622" s="251" t="s">
        <v>87</v>
      </c>
      <c r="AV622" s="13" t="s">
        <v>87</v>
      </c>
      <c r="AW622" s="13" t="s">
        <v>39</v>
      </c>
      <c r="AX622" s="13" t="s">
        <v>77</v>
      </c>
      <c r="AY622" s="251" t="s">
        <v>137</v>
      </c>
    </row>
    <row r="623" s="15" customFormat="1">
      <c r="A623" s="15"/>
      <c r="B623" s="263"/>
      <c r="C623" s="264"/>
      <c r="D623" s="220" t="s">
        <v>569</v>
      </c>
      <c r="E623" s="265" t="s">
        <v>32</v>
      </c>
      <c r="F623" s="266" t="s">
        <v>1030</v>
      </c>
      <c r="G623" s="264"/>
      <c r="H623" s="265" t="s">
        <v>32</v>
      </c>
      <c r="I623" s="267"/>
      <c r="J623" s="264"/>
      <c r="K623" s="264"/>
      <c r="L623" s="268"/>
      <c r="M623" s="269"/>
      <c r="N623" s="270"/>
      <c r="O623" s="270"/>
      <c r="P623" s="270"/>
      <c r="Q623" s="270"/>
      <c r="R623" s="270"/>
      <c r="S623" s="270"/>
      <c r="T623" s="271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2" t="s">
        <v>569</v>
      </c>
      <c r="AU623" s="272" t="s">
        <v>87</v>
      </c>
      <c r="AV623" s="15" t="s">
        <v>85</v>
      </c>
      <c r="AW623" s="15" t="s">
        <v>39</v>
      </c>
      <c r="AX623" s="15" t="s">
        <v>77</v>
      </c>
      <c r="AY623" s="272" t="s">
        <v>137</v>
      </c>
    </row>
    <row r="624" s="15" customFormat="1">
      <c r="A624" s="15"/>
      <c r="B624" s="263"/>
      <c r="C624" s="264"/>
      <c r="D624" s="220" t="s">
        <v>569</v>
      </c>
      <c r="E624" s="265" t="s">
        <v>32</v>
      </c>
      <c r="F624" s="266" t="s">
        <v>1022</v>
      </c>
      <c r="G624" s="264"/>
      <c r="H624" s="265" t="s">
        <v>32</v>
      </c>
      <c r="I624" s="267"/>
      <c r="J624" s="264"/>
      <c r="K624" s="264"/>
      <c r="L624" s="268"/>
      <c r="M624" s="269"/>
      <c r="N624" s="270"/>
      <c r="O624" s="270"/>
      <c r="P624" s="270"/>
      <c r="Q624" s="270"/>
      <c r="R624" s="270"/>
      <c r="S624" s="270"/>
      <c r="T624" s="27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2" t="s">
        <v>569</v>
      </c>
      <c r="AU624" s="272" t="s">
        <v>87</v>
      </c>
      <c r="AV624" s="15" t="s">
        <v>85</v>
      </c>
      <c r="AW624" s="15" t="s">
        <v>39</v>
      </c>
      <c r="AX624" s="15" t="s">
        <v>77</v>
      </c>
      <c r="AY624" s="272" t="s">
        <v>137</v>
      </c>
    </row>
    <row r="625" s="13" customFormat="1">
      <c r="A625" s="13"/>
      <c r="B625" s="241"/>
      <c r="C625" s="242"/>
      <c r="D625" s="220" t="s">
        <v>569</v>
      </c>
      <c r="E625" s="243" t="s">
        <v>32</v>
      </c>
      <c r="F625" s="244" t="s">
        <v>1031</v>
      </c>
      <c r="G625" s="242"/>
      <c r="H625" s="245">
        <v>4.1600000000000001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569</v>
      </c>
      <c r="AU625" s="251" t="s">
        <v>87</v>
      </c>
      <c r="AV625" s="13" t="s">
        <v>87</v>
      </c>
      <c r="AW625" s="13" t="s">
        <v>39</v>
      </c>
      <c r="AX625" s="13" t="s">
        <v>77</v>
      </c>
      <c r="AY625" s="251" t="s">
        <v>137</v>
      </c>
    </row>
    <row r="626" s="15" customFormat="1">
      <c r="A626" s="15"/>
      <c r="B626" s="263"/>
      <c r="C626" s="264"/>
      <c r="D626" s="220" t="s">
        <v>569</v>
      </c>
      <c r="E626" s="265" t="s">
        <v>32</v>
      </c>
      <c r="F626" s="266" t="s">
        <v>1032</v>
      </c>
      <c r="G626" s="264"/>
      <c r="H626" s="265" t="s">
        <v>32</v>
      </c>
      <c r="I626" s="267"/>
      <c r="J626" s="264"/>
      <c r="K626" s="264"/>
      <c r="L626" s="268"/>
      <c r="M626" s="269"/>
      <c r="N626" s="270"/>
      <c r="O626" s="270"/>
      <c r="P626" s="270"/>
      <c r="Q626" s="270"/>
      <c r="R626" s="270"/>
      <c r="S626" s="270"/>
      <c r="T626" s="271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2" t="s">
        <v>569</v>
      </c>
      <c r="AU626" s="272" t="s">
        <v>87</v>
      </c>
      <c r="AV626" s="15" t="s">
        <v>85</v>
      </c>
      <c r="AW626" s="15" t="s">
        <v>39</v>
      </c>
      <c r="AX626" s="15" t="s">
        <v>77</v>
      </c>
      <c r="AY626" s="272" t="s">
        <v>137</v>
      </c>
    </row>
    <row r="627" s="13" customFormat="1">
      <c r="A627" s="13"/>
      <c r="B627" s="241"/>
      <c r="C627" s="242"/>
      <c r="D627" s="220" t="s">
        <v>569</v>
      </c>
      <c r="E627" s="243" t="s">
        <v>32</v>
      </c>
      <c r="F627" s="244" t="s">
        <v>1033</v>
      </c>
      <c r="G627" s="242"/>
      <c r="H627" s="245">
        <v>2.73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569</v>
      </c>
      <c r="AU627" s="251" t="s">
        <v>87</v>
      </c>
      <c r="AV627" s="13" t="s">
        <v>87</v>
      </c>
      <c r="AW627" s="13" t="s">
        <v>39</v>
      </c>
      <c r="AX627" s="13" t="s">
        <v>77</v>
      </c>
      <c r="AY627" s="251" t="s">
        <v>137</v>
      </c>
    </row>
    <row r="628" s="13" customFormat="1">
      <c r="A628" s="13"/>
      <c r="B628" s="241"/>
      <c r="C628" s="242"/>
      <c r="D628" s="220" t="s">
        <v>569</v>
      </c>
      <c r="E628" s="243" t="s">
        <v>32</v>
      </c>
      <c r="F628" s="244" t="s">
        <v>1034</v>
      </c>
      <c r="G628" s="242"/>
      <c r="H628" s="245">
        <v>4.7999999999999998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569</v>
      </c>
      <c r="AU628" s="251" t="s">
        <v>87</v>
      </c>
      <c r="AV628" s="13" t="s">
        <v>87</v>
      </c>
      <c r="AW628" s="13" t="s">
        <v>39</v>
      </c>
      <c r="AX628" s="13" t="s">
        <v>77</v>
      </c>
      <c r="AY628" s="251" t="s">
        <v>137</v>
      </c>
    </row>
    <row r="629" s="13" customFormat="1">
      <c r="A629" s="13"/>
      <c r="B629" s="241"/>
      <c r="C629" s="242"/>
      <c r="D629" s="220" t="s">
        <v>569</v>
      </c>
      <c r="E629" s="243" t="s">
        <v>32</v>
      </c>
      <c r="F629" s="244" t="s">
        <v>1035</v>
      </c>
      <c r="G629" s="242"/>
      <c r="H629" s="245">
        <v>2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569</v>
      </c>
      <c r="AU629" s="251" t="s">
        <v>87</v>
      </c>
      <c r="AV629" s="13" t="s">
        <v>87</v>
      </c>
      <c r="AW629" s="13" t="s">
        <v>39</v>
      </c>
      <c r="AX629" s="13" t="s">
        <v>77</v>
      </c>
      <c r="AY629" s="251" t="s">
        <v>137</v>
      </c>
    </row>
    <row r="630" s="15" customFormat="1">
      <c r="A630" s="15"/>
      <c r="B630" s="263"/>
      <c r="C630" s="264"/>
      <c r="D630" s="220" t="s">
        <v>569</v>
      </c>
      <c r="E630" s="265" t="s">
        <v>32</v>
      </c>
      <c r="F630" s="266" t="s">
        <v>873</v>
      </c>
      <c r="G630" s="264"/>
      <c r="H630" s="265" t="s">
        <v>32</v>
      </c>
      <c r="I630" s="267"/>
      <c r="J630" s="264"/>
      <c r="K630" s="264"/>
      <c r="L630" s="268"/>
      <c r="M630" s="269"/>
      <c r="N630" s="270"/>
      <c r="O630" s="270"/>
      <c r="P630" s="270"/>
      <c r="Q630" s="270"/>
      <c r="R630" s="270"/>
      <c r="S630" s="270"/>
      <c r="T630" s="27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2" t="s">
        <v>569</v>
      </c>
      <c r="AU630" s="272" t="s">
        <v>87</v>
      </c>
      <c r="AV630" s="15" t="s">
        <v>85</v>
      </c>
      <c r="AW630" s="15" t="s">
        <v>39</v>
      </c>
      <c r="AX630" s="15" t="s">
        <v>77</v>
      </c>
      <c r="AY630" s="272" t="s">
        <v>137</v>
      </c>
    </row>
    <row r="631" s="13" customFormat="1">
      <c r="A631" s="13"/>
      <c r="B631" s="241"/>
      <c r="C631" s="242"/>
      <c r="D631" s="220" t="s">
        <v>569</v>
      </c>
      <c r="E631" s="243" t="s">
        <v>32</v>
      </c>
      <c r="F631" s="244" t="s">
        <v>874</v>
      </c>
      <c r="G631" s="242"/>
      <c r="H631" s="245">
        <v>1.7330000000000001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1" t="s">
        <v>569</v>
      </c>
      <c r="AU631" s="251" t="s">
        <v>87</v>
      </c>
      <c r="AV631" s="13" t="s">
        <v>87</v>
      </c>
      <c r="AW631" s="13" t="s">
        <v>39</v>
      </c>
      <c r="AX631" s="13" t="s">
        <v>77</v>
      </c>
      <c r="AY631" s="251" t="s">
        <v>137</v>
      </c>
    </row>
    <row r="632" s="13" customFormat="1">
      <c r="A632" s="13"/>
      <c r="B632" s="241"/>
      <c r="C632" s="242"/>
      <c r="D632" s="220" t="s">
        <v>569</v>
      </c>
      <c r="E632" s="243" t="s">
        <v>32</v>
      </c>
      <c r="F632" s="244" t="s">
        <v>875</v>
      </c>
      <c r="G632" s="242"/>
      <c r="H632" s="245">
        <v>2.6400000000000001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569</v>
      </c>
      <c r="AU632" s="251" t="s">
        <v>87</v>
      </c>
      <c r="AV632" s="13" t="s">
        <v>87</v>
      </c>
      <c r="AW632" s="13" t="s">
        <v>39</v>
      </c>
      <c r="AX632" s="13" t="s">
        <v>77</v>
      </c>
      <c r="AY632" s="251" t="s">
        <v>137</v>
      </c>
    </row>
    <row r="633" s="13" customFormat="1">
      <c r="A633" s="13"/>
      <c r="B633" s="241"/>
      <c r="C633" s="242"/>
      <c r="D633" s="220" t="s">
        <v>569</v>
      </c>
      <c r="E633" s="243" t="s">
        <v>32</v>
      </c>
      <c r="F633" s="244" t="s">
        <v>876</v>
      </c>
      <c r="G633" s="242"/>
      <c r="H633" s="245">
        <v>2.6400000000000001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569</v>
      </c>
      <c r="AU633" s="251" t="s">
        <v>87</v>
      </c>
      <c r="AV633" s="13" t="s">
        <v>87</v>
      </c>
      <c r="AW633" s="13" t="s">
        <v>39</v>
      </c>
      <c r="AX633" s="13" t="s">
        <v>77</v>
      </c>
      <c r="AY633" s="251" t="s">
        <v>137</v>
      </c>
    </row>
    <row r="634" s="13" customFormat="1">
      <c r="A634" s="13"/>
      <c r="B634" s="241"/>
      <c r="C634" s="242"/>
      <c r="D634" s="220" t="s">
        <v>569</v>
      </c>
      <c r="E634" s="243" t="s">
        <v>32</v>
      </c>
      <c r="F634" s="244" t="s">
        <v>877</v>
      </c>
      <c r="G634" s="242"/>
      <c r="H634" s="245">
        <v>1.44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569</v>
      </c>
      <c r="AU634" s="251" t="s">
        <v>87</v>
      </c>
      <c r="AV634" s="13" t="s">
        <v>87</v>
      </c>
      <c r="AW634" s="13" t="s">
        <v>39</v>
      </c>
      <c r="AX634" s="13" t="s">
        <v>77</v>
      </c>
      <c r="AY634" s="251" t="s">
        <v>137</v>
      </c>
    </row>
    <row r="635" s="13" customFormat="1">
      <c r="A635" s="13"/>
      <c r="B635" s="241"/>
      <c r="C635" s="242"/>
      <c r="D635" s="220" t="s">
        <v>569</v>
      </c>
      <c r="E635" s="243" t="s">
        <v>32</v>
      </c>
      <c r="F635" s="244" t="s">
        <v>878</v>
      </c>
      <c r="G635" s="242"/>
      <c r="H635" s="245">
        <v>3.6000000000000001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569</v>
      </c>
      <c r="AU635" s="251" t="s">
        <v>87</v>
      </c>
      <c r="AV635" s="13" t="s">
        <v>87</v>
      </c>
      <c r="AW635" s="13" t="s">
        <v>39</v>
      </c>
      <c r="AX635" s="13" t="s">
        <v>77</v>
      </c>
      <c r="AY635" s="251" t="s">
        <v>137</v>
      </c>
    </row>
    <row r="636" s="13" customFormat="1">
      <c r="A636" s="13"/>
      <c r="B636" s="241"/>
      <c r="C636" s="242"/>
      <c r="D636" s="220" t="s">
        <v>569</v>
      </c>
      <c r="E636" s="243" t="s">
        <v>32</v>
      </c>
      <c r="F636" s="244" t="s">
        <v>879</v>
      </c>
      <c r="G636" s="242"/>
      <c r="H636" s="245">
        <v>2.8799999999999999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569</v>
      </c>
      <c r="AU636" s="251" t="s">
        <v>87</v>
      </c>
      <c r="AV636" s="13" t="s">
        <v>87</v>
      </c>
      <c r="AW636" s="13" t="s">
        <v>39</v>
      </c>
      <c r="AX636" s="13" t="s">
        <v>77</v>
      </c>
      <c r="AY636" s="251" t="s">
        <v>137</v>
      </c>
    </row>
    <row r="637" s="13" customFormat="1">
      <c r="A637" s="13"/>
      <c r="B637" s="241"/>
      <c r="C637" s="242"/>
      <c r="D637" s="220" t="s">
        <v>569</v>
      </c>
      <c r="E637" s="243" t="s">
        <v>32</v>
      </c>
      <c r="F637" s="244" t="s">
        <v>880</v>
      </c>
      <c r="G637" s="242"/>
      <c r="H637" s="245">
        <v>4.5599999999999996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1" t="s">
        <v>569</v>
      </c>
      <c r="AU637" s="251" t="s">
        <v>87</v>
      </c>
      <c r="AV637" s="13" t="s">
        <v>87</v>
      </c>
      <c r="AW637" s="13" t="s">
        <v>39</v>
      </c>
      <c r="AX637" s="13" t="s">
        <v>77</v>
      </c>
      <c r="AY637" s="251" t="s">
        <v>137</v>
      </c>
    </row>
    <row r="638" s="13" customFormat="1">
      <c r="A638" s="13"/>
      <c r="B638" s="241"/>
      <c r="C638" s="242"/>
      <c r="D638" s="220" t="s">
        <v>569</v>
      </c>
      <c r="E638" s="243" t="s">
        <v>32</v>
      </c>
      <c r="F638" s="244" t="s">
        <v>881</v>
      </c>
      <c r="G638" s="242"/>
      <c r="H638" s="245">
        <v>2.6600000000000001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1" t="s">
        <v>569</v>
      </c>
      <c r="AU638" s="251" t="s">
        <v>87</v>
      </c>
      <c r="AV638" s="13" t="s">
        <v>87</v>
      </c>
      <c r="AW638" s="13" t="s">
        <v>39</v>
      </c>
      <c r="AX638" s="13" t="s">
        <v>77</v>
      </c>
      <c r="AY638" s="251" t="s">
        <v>137</v>
      </c>
    </row>
    <row r="639" s="13" customFormat="1">
      <c r="A639" s="13"/>
      <c r="B639" s="241"/>
      <c r="C639" s="242"/>
      <c r="D639" s="220" t="s">
        <v>569</v>
      </c>
      <c r="E639" s="243" t="s">
        <v>32</v>
      </c>
      <c r="F639" s="244" t="s">
        <v>882</v>
      </c>
      <c r="G639" s="242"/>
      <c r="H639" s="245">
        <v>1.26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1" t="s">
        <v>569</v>
      </c>
      <c r="AU639" s="251" t="s">
        <v>87</v>
      </c>
      <c r="AV639" s="13" t="s">
        <v>87</v>
      </c>
      <c r="AW639" s="13" t="s">
        <v>39</v>
      </c>
      <c r="AX639" s="13" t="s">
        <v>77</v>
      </c>
      <c r="AY639" s="251" t="s">
        <v>137</v>
      </c>
    </row>
    <row r="640" s="13" customFormat="1">
      <c r="A640" s="13"/>
      <c r="B640" s="241"/>
      <c r="C640" s="242"/>
      <c r="D640" s="220" t="s">
        <v>569</v>
      </c>
      <c r="E640" s="243" t="s">
        <v>32</v>
      </c>
      <c r="F640" s="244" t="s">
        <v>883</v>
      </c>
      <c r="G640" s="242"/>
      <c r="H640" s="245">
        <v>3.7999999999999998</v>
      </c>
      <c r="I640" s="246"/>
      <c r="J640" s="242"/>
      <c r="K640" s="242"/>
      <c r="L640" s="247"/>
      <c r="M640" s="248"/>
      <c r="N640" s="249"/>
      <c r="O640" s="249"/>
      <c r="P640" s="249"/>
      <c r="Q640" s="249"/>
      <c r="R640" s="249"/>
      <c r="S640" s="249"/>
      <c r="T640" s="25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1" t="s">
        <v>569</v>
      </c>
      <c r="AU640" s="251" t="s">
        <v>87</v>
      </c>
      <c r="AV640" s="13" t="s">
        <v>87</v>
      </c>
      <c r="AW640" s="13" t="s">
        <v>39</v>
      </c>
      <c r="AX640" s="13" t="s">
        <v>77</v>
      </c>
      <c r="AY640" s="251" t="s">
        <v>137</v>
      </c>
    </row>
    <row r="641" s="13" customFormat="1">
      <c r="A641" s="13"/>
      <c r="B641" s="241"/>
      <c r="C641" s="242"/>
      <c r="D641" s="220" t="s">
        <v>569</v>
      </c>
      <c r="E641" s="243" t="s">
        <v>32</v>
      </c>
      <c r="F641" s="244" t="s">
        <v>884</v>
      </c>
      <c r="G641" s="242"/>
      <c r="H641" s="245">
        <v>1.8899999999999999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569</v>
      </c>
      <c r="AU641" s="251" t="s">
        <v>87</v>
      </c>
      <c r="AV641" s="13" t="s">
        <v>87</v>
      </c>
      <c r="AW641" s="13" t="s">
        <v>39</v>
      </c>
      <c r="AX641" s="13" t="s">
        <v>77</v>
      </c>
      <c r="AY641" s="251" t="s">
        <v>137</v>
      </c>
    </row>
    <row r="642" s="13" customFormat="1">
      <c r="A642" s="13"/>
      <c r="B642" s="241"/>
      <c r="C642" s="242"/>
      <c r="D642" s="220" t="s">
        <v>569</v>
      </c>
      <c r="E642" s="243" t="s">
        <v>32</v>
      </c>
      <c r="F642" s="244" t="s">
        <v>885</v>
      </c>
      <c r="G642" s="242"/>
      <c r="H642" s="245">
        <v>42.75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569</v>
      </c>
      <c r="AU642" s="251" t="s">
        <v>87</v>
      </c>
      <c r="AV642" s="13" t="s">
        <v>87</v>
      </c>
      <c r="AW642" s="13" t="s">
        <v>39</v>
      </c>
      <c r="AX642" s="13" t="s">
        <v>77</v>
      </c>
      <c r="AY642" s="251" t="s">
        <v>137</v>
      </c>
    </row>
    <row r="643" s="13" customFormat="1">
      <c r="A643" s="13"/>
      <c r="B643" s="241"/>
      <c r="C643" s="242"/>
      <c r="D643" s="220" t="s">
        <v>569</v>
      </c>
      <c r="E643" s="243" t="s">
        <v>32</v>
      </c>
      <c r="F643" s="244" t="s">
        <v>886</v>
      </c>
      <c r="G643" s="242"/>
      <c r="H643" s="245">
        <v>28.215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1" t="s">
        <v>569</v>
      </c>
      <c r="AU643" s="251" t="s">
        <v>87</v>
      </c>
      <c r="AV643" s="13" t="s">
        <v>87</v>
      </c>
      <c r="AW643" s="13" t="s">
        <v>39</v>
      </c>
      <c r="AX643" s="13" t="s">
        <v>77</v>
      </c>
      <c r="AY643" s="251" t="s">
        <v>137</v>
      </c>
    </row>
    <row r="644" s="13" customFormat="1">
      <c r="A644" s="13"/>
      <c r="B644" s="241"/>
      <c r="C644" s="242"/>
      <c r="D644" s="220" t="s">
        <v>569</v>
      </c>
      <c r="E644" s="243" t="s">
        <v>32</v>
      </c>
      <c r="F644" s="244" t="s">
        <v>887</v>
      </c>
      <c r="G644" s="242"/>
      <c r="H644" s="245">
        <v>9.4049999999999994</v>
      </c>
      <c r="I644" s="246"/>
      <c r="J644" s="242"/>
      <c r="K644" s="242"/>
      <c r="L644" s="247"/>
      <c r="M644" s="248"/>
      <c r="N644" s="249"/>
      <c r="O644" s="249"/>
      <c r="P644" s="249"/>
      <c r="Q644" s="249"/>
      <c r="R644" s="249"/>
      <c r="S644" s="249"/>
      <c r="T644" s="25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1" t="s">
        <v>569</v>
      </c>
      <c r="AU644" s="251" t="s">
        <v>87</v>
      </c>
      <c r="AV644" s="13" t="s">
        <v>87</v>
      </c>
      <c r="AW644" s="13" t="s">
        <v>39</v>
      </c>
      <c r="AX644" s="13" t="s">
        <v>77</v>
      </c>
      <c r="AY644" s="251" t="s">
        <v>137</v>
      </c>
    </row>
    <row r="645" s="13" customFormat="1">
      <c r="A645" s="13"/>
      <c r="B645" s="241"/>
      <c r="C645" s="242"/>
      <c r="D645" s="220" t="s">
        <v>569</v>
      </c>
      <c r="E645" s="243" t="s">
        <v>32</v>
      </c>
      <c r="F645" s="244" t="s">
        <v>888</v>
      </c>
      <c r="G645" s="242"/>
      <c r="H645" s="245">
        <v>18.809999999999999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569</v>
      </c>
      <c r="AU645" s="251" t="s">
        <v>87</v>
      </c>
      <c r="AV645" s="13" t="s">
        <v>87</v>
      </c>
      <c r="AW645" s="13" t="s">
        <v>39</v>
      </c>
      <c r="AX645" s="13" t="s">
        <v>77</v>
      </c>
      <c r="AY645" s="251" t="s">
        <v>137</v>
      </c>
    </row>
    <row r="646" s="13" customFormat="1">
      <c r="A646" s="13"/>
      <c r="B646" s="241"/>
      <c r="C646" s="242"/>
      <c r="D646" s="220" t="s">
        <v>569</v>
      </c>
      <c r="E646" s="243" t="s">
        <v>32</v>
      </c>
      <c r="F646" s="244" t="s">
        <v>889</v>
      </c>
      <c r="G646" s="242"/>
      <c r="H646" s="245">
        <v>3.1349999999999998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569</v>
      </c>
      <c r="AU646" s="251" t="s">
        <v>87</v>
      </c>
      <c r="AV646" s="13" t="s">
        <v>87</v>
      </c>
      <c r="AW646" s="13" t="s">
        <v>39</v>
      </c>
      <c r="AX646" s="13" t="s">
        <v>77</v>
      </c>
      <c r="AY646" s="251" t="s">
        <v>137</v>
      </c>
    </row>
    <row r="647" s="13" customFormat="1">
      <c r="A647" s="13"/>
      <c r="B647" s="241"/>
      <c r="C647" s="242"/>
      <c r="D647" s="220" t="s">
        <v>569</v>
      </c>
      <c r="E647" s="243" t="s">
        <v>32</v>
      </c>
      <c r="F647" s="244" t="s">
        <v>890</v>
      </c>
      <c r="G647" s="242"/>
      <c r="H647" s="245">
        <v>3.96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569</v>
      </c>
      <c r="AU647" s="251" t="s">
        <v>87</v>
      </c>
      <c r="AV647" s="13" t="s">
        <v>87</v>
      </c>
      <c r="AW647" s="13" t="s">
        <v>39</v>
      </c>
      <c r="AX647" s="13" t="s">
        <v>77</v>
      </c>
      <c r="AY647" s="251" t="s">
        <v>137</v>
      </c>
    </row>
    <row r="648" s="13" customFormat="1">
      <c r="A648" s="13"/>
      <c r="B648" s="241"/>
      <c r="C648" s="242"/>
      <c r="D648" s="220" t="s">
        <v>569</v>
      </c>
      <c r="E648" s="243" t="s">
        <v>32</v>
      </c>
      <c r="F648" s="244" t="s">
        <v>891</v>
      </c>
      <c r="G648" s="242"/>
      <c r="H648" s="245">
        <v>5.04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1" t="s">
        <v>569</v>
      </c>
      <c r="AU648" s="251" t="s">
        <v>87</v>
      </c>
      <c r="AV648" s="13" t="s">
        <v>87</v>
      </c>
      <c r="AW648" s="13" t="s">
        <v>39</v>
      </c>
      <c r="AX648" s="13" t="s">
        <v>77</v>
      </c>
      <c r="AY648" s="251" t="s">
        <v>137</v>
      </c>
    </row>
    <row r="649" s="13" customFormat="1">
      <c r="A649" s="13"/>
      <c r="B649" s="241"/>
      <c r="C649" s="242"/>
      <c r="D649" s="220" t="s">
        <v>569</v>
      </c>
      <c r="E649" s="243" t="s">
        <v>32</v>
      </c>
      <c r="F649" s="244" t="s">
        <v>892</v>
      </c>
      <c r="G649" s="242"/>
      <c r="H649" s="245">
        <v>3.2400000000000002</v>
      </c>
      <c r="I649" s="246"/>
      <c r="J649" s="242"/>
      <c r="K649" s="242"/>
      <c r="L649" s="247"/>
      <c r="M649" s="248"/>
      <c r="N649" s="249"/>
      <c r="O649" s="249"/>
      <c r="P649" s="249"/>
      <c r="Q649" s="249"/>
      <c r="R649" s="249"/>
      <c r="S649" s="249"/>
      <c r="T649" s="25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1" t="s">
        <v>569</v>
      </c>
      <c r="AU649" s="251" t="s">
        <v>87</v>
      </c>
      <c r="AV649" s="13" t="s">
        <v>87</v>
      </c>
      <c r="AW649" s="13" t="s">
        <v>39</v>
      </c>
      <c r="AX649" s="13" t="s">
        <v>77</v>
      </c>
      <c r="AY649" s="251" t="s">
        <v>137</v>
      </c>
    </row>
    <row r="650" s="13" customFormat="1">
      <c r="A650" s="13"/>
      <c r="B650" s="241"/>
      <c r="C650" s="242"/>
      <c r="D650" s="220" t="s">
        <v>569</v>
      </c>
      <c r="E650" s="243" t="s">
        <v>32</v>
      </c>
      <c r="F650" s="244" t="s">
        <v>893</v>
      </c>
      <c r="G650" s="242"/>
      <c r="H650" s="245">
        <v>2.9700000000000002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569</v>
      </c>
      <c r="AU650" s="251" t="s">
        <v>87</v>
      </c>
      <c r="AV650" s="13" t="s">
        <v>87</v>
      </c>
      <c r="AW650" s="13" t="s">
        <v>39</v>
      </c>
      <c r="AX650" s="13" t="s">
        <v>77</v>
      </c>
      <c r="AY650" s="251" t="s">
        <v>137</v>
      </c>
    </row>
    <row r="651" s="13" customFormat="1">
      <c r="A651" s="13"/>
      <c r="B651" s="241"/>
      <c r="C651" s="242"/>
      <c r="D651" s="220" t="s">
        <v>569</v>
      </c>
      <c r="E651" s="243" t="s">
        <v>32</v>
      </c>
      <c r="F651" s="244" t="s">
        <v>894</v>
      </c>
      <c r="G651" s="242"/>
      <c r="H651" s="245">
        <v>2.5579999999999998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569</v>
      </c>
      <c r="AU651" s="251" t="s">
        <v>87</v>
      </c>
      <c r="AV651" s="13" t="s">
        <v>87</v>
      </c>
      <c r="AW651" s="13" t="s">
        <v>39</v>
      </c>
      <c r="AX651" s="13" t="s">
        <v>77</v>
      </c>
      <c r="AY651" s="251" t="s">
        <v>137</v>
      </c>
    </row>
    <row r="652" s="13" customFormat="1">
      <c r="A652" s="13"/>
      <c r="B652" s="241"/>
      <c r="C652" s="242"/>
      <c r="D652" s="220" t="s">
        <v>569</v>
      </c>
      <c r="E652" s="243" t="s">
        <v>32</v>
      </c>
      <c r="F652" s="244" t="s">
        <v>895</v>
      </c>
      <c r="G652" s="242"/>
      <c r="H652" s="245">
        <v>34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569</v>
      </c>
      <c r="AU652" s="251" t="s">
        <v>87</v>
      </c>
      <c r="AV652" s="13" t="s">
        <v>87</v>
      </c>
      <c r="AW652" s="13" t="s">
        <v>39</v>
      </c>
      <c r="AX652" s="13" t="s">
        <v>77</v>
      </c>
      <c r="AY652" s="251" t="s">
        <v>137</v>
      </c>
    </row>
    <row r="653" s="13" customFormat="1">
      <c r="A653" s="13"/>
      <c r="B653" s="241"/>
      <c r="C653" s="242"/>
      <c r="D653" s="220" t="s">
        <v>569</v>
      </c>
      <c r="E653" s="243" t="s">
        <v>32</v>
      </c>
      <c r="F653" s="244" t="s">
        <v>896</v>
      </c>
      <c r="G653" s="242"/>
      <c r="H653" s="245">
        <v>2.8050000000000002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1" t="s">
        <v>569</v>
      </c>
      <c r="AU653" s="251" t="s">
        <v>87</v>
      </c>
      <c r="AV653" s="13" t="s">
        <v>87</v>
      </c>
      <c r="AW653" s="13" t="s">
        <v>39</v>
      </c>
      <c r="AX653" s="13" t="s">
        <v>77</v>
      </c>
      <c r="AY653" s="251" t="s">
        <v>137</v>
      </c>
    </row>
    <row r="654" s="13" customFormat="1">
      <c r="A654" s="13"/>
      <c r="B654" s="241"/>
      <c r="C654" s="242"/>
      <c r="D654" s="220" t="s">
        <v>569</v>
      </c>
      <c r="E654" s="243" t="s">
        <v>32</v>
      </c>
      <c r="F654" s="244" t="s">
        <v>897</v>
      </c>
      <c r="G654" s="242"/>
      <c r="H654" s="245">
        <v>13.09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569</v>
      </c>
      <c r="AU654" s="251" t="s">
        <v>87</v>
      </c>
      <c r="AV654" s="13" t="s">
        <v>87</v>
      </c>
      <c r="AW654" s="13" t="s">
        <v>39</v>
      </c>
      <c r="AX654" s="13" t="s">
        <v>77</v>
      </c>
      <c r="AY654" s="251" t="s">
        <v>137</v>
      </c>
    </row>
    <row r="655" s="13" customFormat="1">
      <c r="A655" s="13"/>
      <c r="B655" s="241"/>
      <c r="C655" s="242"/>
      <c r="D655" s="220" t="s">
        <v>569</v>
      </c>
      <c r="E655" s="243" t="s">
        <v>32</v>
      </c>
      <c r="F655" s="244" t="s">
        <v>898</v>
      </c>
      <c r="G655" s="242"/>
      <c r="H655" s="245">
        <v>0.93500000000000005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569</v>
      </c>
      <c r="AU655" s="251" t="s">
        <v>87</v>
      </c>
      <c r="AV655" s="13" t="s">
        <v>87</v>
      </c>
      <c r="AW655" s="13" t="s">
        <v>39</v>
      </c>
      <c r="AX655" s="13" t="s">
        <v>77</v>
      </c>
      <c r="AY655" s="251" t="s">
        <v>137</v>
      </c>
    </row>
    <row r="656" s="13" customFormat="1">
      <c r="A656" s="13"/>
      <c r="B656" s="241"/>
      <c r="C656" s="242"/>
      <c r="D656" s="220" t="s">
        <v>569</v>
      </c>
      <c r="E656" s="243" t="s">
        <v>32</v>
      </c>
      <c r="F656" s="244" t="s">
        <v>899</v>
      </c>
      <c r="G656" s="242"/>
      <c r="H656" s="245">
        <v>1.6499999999999999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569</v>
      </c>
      <c r="AU656" s="251" t="s">
        <v>87</v>
      </c>
      <c r="AV656" s="13" t="s">
        <v>87</v>
      </c>
      <c r="AW656" s="13" t="s">
        <v>39</v>
      </c>
      <c r="AX656" s="13" t="s">
        <v>77</v>
      </c>
      <c r="AY656" s="251" t="s">
        <v>137</v>
      </c>
    </row>
    <row r="657" s="13" customFormat="1">
      <c r="A657" s="13"/>
      <c r="B657" s="241"/>
      <c r="C657" s="242"/>
      <c r="D657" s="220" t="s">
        <v>569</v>
      </c>
      <c r="E657" s="243" t="s">
        <v>32</v>
      </c>
      <c r="F657" s="244" t="s">
        <v>900</v>
      </c>
      <c r="G657" s="242"/>
      <c r="H657" s="245">
        <v>7.4800000000000004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569</v>
      </c>
      <c r="AU657" s="251" t="s">
        <v>87</v>
      </c>
      <c r="AV657" s="13" t="s">
        <v>87</v>
      </c>
      <c r="AW657" s="13" t="s">
        <v>39</v>
      </c>
      <c r="AX657" s="13" t="s">
        <v>77</v>
      </c>
      <c r="AY657" s="251" t="s">
        <v>137</v>
      </c>
    </row>
    <row r="658" s="13" customFormat="1">
      <c r="A658" s="13"/>
      <c r="B658" s="241"/>
      <c r="C658" s="242"/>
      <c r="D658" s="220" t="s">
        <v>569</v>
      </c>
      <c r="E658" s="243" t="s">
        <v>32</v>
      </c>
      <c r="F658" s="244" t="s">
        <v>901</v>
      </c>
      <c r="G658" s="242"/>
      <c r="H658" s="245">
        <v>2.3799999999999999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569</v>
      </c>
      <c r="AU658" s="251" t="s">
        <v>87</v>
      </c>
      <c r="AV658" s="13" t="s">
        <v>87</v>
      </c>
      <c r="AW658" s="13" t="s">
        <v>39</v>
      </c>
      <c r="AX658" s="13" t="s">
        <v>77</v>
      </c>
      <c r="AY658" s="251" t="s">
        <v>137</v>
      </c>
    </row>
    <row r="659" s="13" customFormat="1">
      <c r="A659" s="13"/>
      <c r="B659" s="241"/>
      <c r="C659" s="242"/>
      <c r="D659" s="220" t="s">
        <v>569</v>
      </c>
      <c r="E659" s="243" t="s">
        <v>32</v>
      </c>
      <c r="F659" s="244" t="s">
        <v>902</v>
      </c>
      <c r="G659" s="242"/>
      <c r="H659" s="245">
        <v>2.04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1" t="s">
        <v>569</v>
      </c>
      <c r="AU659" s="251" t="s">
        <v>87</v>
      </c>
      <c r="AV659" s="13" t="s">
        <v>87</v>
      </c>
      <c r="AW659" s="13" t="s">
        <v>39</v>
      </c>
      <c r="AX659" s="13" t="s">
        <v>77</v>
      </c>
      <c r="AY659" s="251" t="s">
        <v>137</v>
      </c>
    </row>
    <row r="660" s="13" customFormat="1">
      <c r="A660" s="13"/>
      <c r="B660" s="241"/>
      <c r="C660" s="242"/>
      <c r="D660" s="220" t="s">
        <v>569</v>
      </c>
      <c r="E660" s="243" t="s">
        <v>32</v>
      </c>
      <c r="F660" s="244" t="s">
        <v>903</v>
      </c>
      <c r="G660" s="242"/>
      <c r="H660" s="245">
        <v>11.199999999999999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1" t="s">
        <v>569</v>
      </c>
      <c r="AU660" s="251" t="s">
        <v>87</v>
      </c>
      <c r="AV660" s="13" t="s">
        <v>87</v>
      </c>
      <c r="AW660" s="13" t="s">
        <v>39</v>
      </c>
      <c r="AX660" s="13" t="s">
        <v>77</v>
      </c>
      <c r="AY660" s="251" t="s">
        <v>137</v>
      </c>
    </row>
    <row r="661" s="13" customFormat="1">
      <c r="A661" s="13"/>
      <c r="B661" s="241"/>
      <c r="C661" s="242"/>
      <c r="D661" s="220" t="s">
        <v>569</v>
      </c>
      <c r="E661" s="243" t="s">
        <v>32</v>
      </c>
      <c r="F661" s="244" t="s">
        <v>904</v>
      </c>
      <c r="G661" s="242"/>
      <c r="H661" s="245">
        <v>2.6800000000000002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569</v>
      </c>
      <c r="AU661" s="251" t="s">
        <v>87</v>
      </c>
      <c r="AV661" s="13" t="s">
        <v>87</v>
      </c>
      <c r="AW661" s="13" t="s">
        <v>39</v>
      </c>
      <c r="AX661" s="13" t="s">
        <v>77</v>
      </c>
      <c r="AY661" s="251" t="s">
        <v>137</v>
      </c>
    </row>
    <row r="662" s="13" customFormat="1">
      <c r="A662" s="13"/>
      <c r="B662" s="241"/>
      <c r="C662" s="242"/>
      <c r="D662" s="220" t="s">
        <v>569</v>
      </c>
      <c r="E662" s="243" t="s">
        <v>32</v>
      </c>
      <c r="F662" s="244" t="s">
        <v>905</v>
      </c>
      <c r="G662" s="242"/>
      <c r="H662" s="245">
        <v>1.6499999999999999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1" t="s">
        <v>569</v>
      </c>
      <c r="AU662" s="251" t="s">
        <v>87</v>
      </c>
      <c r="AV662" s="13" t="s">
        <v>87</v>
      </c>
      <c r="AW662" s="13" t="s">
        <v>39</v>
      </c>
      <c r="AX662" s="13" t="s">
        <v>77</v>
      </c>
      <c r="AY662" s="251" t="s">
        <v>137</v>
      </c>
    </row>
    <row r="663" s="14" customFormat="1">
      <c r="A663" s="14"/>
      <c r="B663" s="252"/>
      <c r="C663" s="253"/>
      <c r="D663" s="220" t="s">
        <v>569</v>
      </c>
      <c r="E663" s="254" t="s">
        <v>32</v>
      </c>
      <c r="F663" s="255" t="s">
        <v>571</v>
      </c>
      <c r="G663" s="253"/>
      <c r="H663" s="256">
        <v>285.23099999999994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2" t="s">
        <v>569</v>
      </c>
      <c r="AU663" s="262" t="s">
        <v>87</v>
      </c>
      <c r="AV663" s="14" t="s">
        <v>164</v>
      </c>
      <c r="AW663" s="14" t="s">
        <v>39</v>
      </c>
      <c r="AX663" s="14" t="s">
        <v>85</v>
      </c>
      <c r="AY663" s="262" t="s">
        <v>137</v>
      </c>
    </row>
    <row r="664" s="2" customFormat="1" ht="16.5" customHeight="1">
      <c r="A664" s="41"/>
      <c r="B664" s="42"/>
      <c r="C664" s="207" t="s">
        <v>495</v>
      </c>
      <c r="D664" s="207" t="s">
        <v>140</v>
      </c>
      <c r="E664" s="208" t="s">
        <v>1036</v>
      </c>
      <c r="F664" s="209" t="s">
        <v>1037</v>
      </c>
      <c r="G664" s="210" t="s">
        <v>565</v>
      </c>
      <c r="H664" s="211">
        <v>80.840000000000003</v>
      </c>
      <c r="I664" s="212"/>
      <c r="J664" s="213">
        <f>ROUND(I664*H664,2)</f>
        <v>0</v>
      </c>
      <c r="K664" s="209" t="s">
        <v>144</v>
      </c>
      <c r="L664" s="47"/>
      <c r="M664" s="214" t="s">
        <v>32</v>
      </c>
      <c r="N664" s="215" t="s">
        <v>49</v>
      </c>
      <c r="O664" s="87"/>
      <c r="P664" s="216">
        <f>O664*H664</f>
        <v>0</v>
      </c>
      <c r="Q664" s="216">
        <v>0.000263</v>
      </c>
      <c r="R664" s="216">
        <f>Q664*H664</f>
        <v>0.021260919999999999</v>
      </c>
      <c r="S664" s="216">
        <v>0</v>
      </c>
      <c r="T664" s="217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8" t="s">
        <v>164</v>
      </c>
      <c r="AT664" s="218" t="s">
        <v>140</v>
      </c>
      <c r="AU664" s="218" t="s">
        <v>87</v>
      </c>
      <c r="AY664" s="19" t="s">
        <v>137</v>
      </c>
      <c r="BE664" s="219">
        <f>IF(N664="základní",J664,0)</f>
        <v>0</v>
      </c>
      <c r="BF664" s="219">
        <f>IF(N664="snížená",J664,0)</f>
        <v>0</v>
      </c>
      <c r="BG664" s="219">
        <f>IF(N664="zákl. přenesená",J664,0)</f>
        <v>0</v>
      </c>
      <c r="BH664" s="219">
        <f>IF(N664="sníž. přenesená",J664,0)</f>
        <v>0</v>
      </c>
      <c r="BI664" s="219">
        <f>IF(N664="nulová",J664,0)</f>
        <v>0</v>
      </c>
      <c r="BJ664" s="19" t="s">
        <v>87</v>
      </c>
      <c r="BK664" s="219">
        <f>ROUND(I664*H664,2)</f>
        <v>0</v>
      </c>
      <c r="BL664" s="19" t="s">
        <v>164</v>
      </c>
      <c r="BM664" s="218" t="s">
        <v>1038</v>
      </c>
    </row>
    <row r="665" s="2" customFormat="1">
      <c r="A665" s="41"/>
      <c r="B665" s="42"/>
      <c r="C665" s="43"/>
      <c r="D665" s="220" t="s">
        <v>147</v>
      </c>
      <c r="E665" s="43"/>
      <c r="F665" s="221" t="s">
        <v>1039</v>
      </c>
      <c r="G665" s="43"/>
      <c r="H665" s="43"/>
      <c r="I665" s="222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19" t="s">
        <v>147</v>
      </c>
      <c r="AU665" s="19" t="s">
        <v>87</v>
      </c>
    </row>
    <row r="666" s="2" customFormat="1">
      <c r="A666" s="41"/>
      <c r="B666" s="42"/>
      <c r="C666" s="43"/>
      <c r="D666" s="225" t="s">
        <v>149</v>
      </c>
      <c r="E666" s="43"/>
      <c r="F666" s="226" t="s">
        <v>1040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19" t="s">
        <v>149</v>
      </c>
      <c r="AU666" s="19" t="s">
        <v>87</v>
      </c>
    </row>
    <row r="667" s="15" customFormat="1">
      <c r="A667" s="15"/>
      <c r="B667" s="263"/>
      <c r="C667" s="264"/>
      <c r="D667" s="220" t="s">
        <v>569</v>
      </c>
      <c r="E667" s="265" t="s">
        <v>32</v>
      </c>
      <c r="F667" s="266" t="s">
        <v>1041</v>
      </c>
      <c r="G667" s="264"/>
      <c r="H667" s="265" t="s">
        <v>32</v>
      </c>
      <c r="I667" s="267"/>
      <c r="J667" s="264"/>
      <c r="K667" s="264"/>
      <c r="L667" s="268"/>
      <c r="M667" s="269"/>
      <c r="N667" s="270"/>
      <c r="O667" s="270"/>
      <c r="P667" s="270"/>
      <c r="Q667" s="270"/>
      <c r="R667" s="270"/>
      <c r="S667" s="270"/>
      <c r="T667" s="27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2" t="s">
        <v>569</v>
      </c>
      <c r="AU667" s="272" t="s">
        <v>87</v>
      </c>
      <c r="AV667" s="15" t="s">
        <v>85</v>
      </c>
      <c r="AW667" s="15" t="s">
        <v>39</v>
      </c>
      <c r="AX667" s="15" t="s">
        <v>77</v>
      </c>
      <c r="AY667" s="272" t="s">
        <v>137</v>
      </c>
    </row>
    <row r="668" s="13" customFormat="1">
      <c r="A668" s="13"/>
      <c r="B668" s="241"/>
      <c r="C668" s="242"/>
      <c r="D668" s="220" t="s">
        <v>569</v>
      </c>
      <c r="E668" s="243" t="s">
        <v>32</v>
      </c>
      <c r="F668" s="244" t="s">
        <v>1042</v>
      </c>
      <c r="G668" s="242"/>
      <c r="H668" s="245">
        <v>73.424999999999997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1" t="s">
        <v>569</v>
      </c>
      <c r="AU668" s="251" t="s">
        <v>87</v>
      </c>
      <c r="AV668" s="13" t="s">
        <v>87</v>
      </c>
      <c r="AW668" s="13" t="s">
        <v>39</v>
      </c>
      <c r="AX668" s="13" t="s">
        <v>77</v>
      </c>
      <c r="AY668" s="251" t="s">
        <v>137</v>
      </c>
    </row>
    <row r="669" s="13" customFormat="1">
      <c r="A669" s="13"/>
      <c r="B669" s="241"/>
      <c r="C669" s="242"/>
      <c r="D669" s="220" t="s">
        <v>569</v>
      </c>
      <c r="E669" s="243" t="s">
        <v>32</v>
      </c>
      <c r="F669" s="244" t="s">
        <v>1043</v>
      </c>
      <c r="G669" s="242"/>
      <c r="H669" s="245">
        <v>7.415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569</v>
      </c>
      <c r="AU669" s="251" t="s">
        <v>87</v>
      </c>
      <c r="AV669" s="13" t="s">
        <v>87</v>
      </c>
      <c r="AW669" s="13" t="s">
        <v>39</v>
      </c>
      <c r="AX669" s="13" t="s">
        <v>77</v>
      </c>
      <c r="AY669" s="251" t="s">
        <v>137</v>
      </c>
    </row>
    <row r="670" s="14" customFormat="1">
      <c r="A670" s="14"/>
      <c r="B670" s="252"/>
      <c r="C670" s="253"/>
      <c r="D670" s="220" t="s">
        <v>569</v>
      </c>
      <c r="E670" s="254" t="s">
        <v>32</v>
      </c>
      <c r="F670" s="255" t="s">
        <v>571</v>
      </c>
      <c r="G670" s="253"/>
      <c r="H670" s="256">
        <v>80.840000000000003</v>
      </c>
      <c r="I670" s="257"/>
      <c r="J670" s="253"/>
      <c r="K670" s="253"/>
      <c r="L670" s="258"/>
      <c r="M670" s="259"/>
      <c r="N670" s="260"/>
      <c r="O670" s="260"/>
      <c r="P670" s="260"/>
      <c r="Q670" s="260"/>
      <c r="R670" s="260"/>
      <c r="S670" s="260"/>
      <c r="T670" s="26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2" t="s">
        <v>569</v>
      </c>
      <c r="AU670" s="262" t="s">
        <v>87</v>
      </c>
      <c r="AV670" s="14" t="s">
        <v>164</v>
      </c>
      <c r="AW670" s="14" t="s">
        <v>39</v>
      </c>
      <c r="AX670" s="14" t="s">
        <v>85</v>
      </c>
      <c r="AY670" s="262" t="s">
        <v>137</v>
      </c>
    </row>
    <row r="671" s="2" customFormat="1" ht="24.15" customHeight="1">
      <c r="A671" s="41"/>
      <c r="B671" s="42"/>
      <c r="C671" s="207" t="s">
        <v>501</v>
      </c>
      <c r="D671" s="207" t="s">
        <v>140</v>
      </c>
      <c r="E671" s="208" t="s">
        <v>1044</v>
      </c>
      <c r="F671" s="209" t="s">
        <v>1045</v>
      </c>
      <c r="G671" s="210" t="s">
        <v>565</v>
      </c>
      <c r="H671" s="211">
        <v>80.840000000000003</v>
      </c>
      <c r="I671" s="212"/>
      <c r="J671" s="213">
        <f>ROUND(I671*H671,2)</f>
        <v>0</v>
      </c>
      <c r="K671" s="209" t="s">
        <v>144</v>
      </c>
      <c r="L671" s="47"/>
      <c r="M671" s="214" t="s">
        <v>32</v>
      </c>
      <c r="N671" s="215" t="s">
        <v>49</v>
      </c>
      <c r="O671" s="87"/>
      <c r="P671" s="216">
        <f>O671*H671</f>
        <v>0</v>
      </c>
      <c r="Q671" s="216">
        <v>0.01169744</v>
      </c>
      <c r="R671" s="216">
        <f>Q671*H671</f>
        <v>0.94562104960000004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164</v>
      </c>
      <c r="AT671" s="218" t="s">
        <v>140</v>
      </c>
      <c r="AU671" s="218" t="s">
        <v>87</v>
      </c>
      <c r="AY671" s="19" t="s">
        <v>137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19" t="s">
        <v>87</v>
      </c>
      <c r="BK671" s="219">
        <f>ROUND(I671*H671,2)</f>
        <v>0</v>
      </c>
      <c r="BL671" s="19" t="s">
        <v>164</v>
      </c>
      <c r="BM671" s="218" t="s">
        <v>1046</v>
      </c>
    </row>
    <row r="672" s="2" customFormat="1">
      <c r="A672" s="41"/>
      <c r="B672" s="42"/>
      <c r="C672" s="43"/>
      <c r="D672" s="220" t="s">
        <v>147</v>
      </c>
      <c r="E672" s="43"/>
      <c r="F672" s="221" t="s">
        <v>1047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19" t="s">
        <v>147</v>
      </c>
      <c r="AU672" s="19" t="s">
        <v>87</v>
      </c>
    </row>
    <row r="673" s="2" customFormat="1">
      <c r="A673" s="41"/>
      <c r="B673" s="42"/>
      <c r="C673" s="43"/>
      <c r="D673" s="225" t="s">
        <v>149</v>
      </c>
      <c r="E673" s="43"/>
      <c r="F673" s="226" t="s">
        <v>1048</v>
      </c>
      <c r="G673" s="43"/>
      <c r="H673" s="43"/>
      <c r="I673" s="222"/>
      <c r="J673" s="43"/>
      <c r="K673" s="43"/>
      <c r="L673" s="47"/>
      <c r="M673" s="223"/>
      <c r="N673" s="22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149</v>
      </c>
      <c r="AU673" s="19" t="s">
        <v>87</v>
      </c>
    </row>
    <row r="674" s="15" customFormat="1">
      <c r="A674" s="15"/>
      <c r="B674" s="263"/>
      <c r="C674" s="264"/>
      <c r="D674" s="220" t="s">
        <v>569</v>
      </c>
      <c r="E674" s="265" t="s">
        <v>32</v>
      </c>
      <c r="F674" s="266" t="s">
        <v>1041</v>
      </c>
      <c r="G674" s="264"/>
      <c r="H674" s="265" t="s">
        <v>32</v>
      </c>
      <c r="I674" s="267"/>
      <c r="J674" s="264"/>
      <c r="K674" s="264"/>
      <c r="L674" s="268"/>
      <c r="M674" s="269"/>
      <c r="N674" s="270"/>
      <c r="O674" s="270"/>
      <c r="P674" s="270"/>
      <c r="Q674" s="270"/>
      <c r="R674" s="270"/>
      <c r="S674" s="270"/>
      <c r="T674" s="271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2" t="s">
        <v>569</v>
      </c>
      <c r="AU674" s="272" t="s">
        <v>87</v>
      </c>
      <c r="AV674" s="15" t="s">
        <v>85</v>
      </c>
      <c r="AW674" s="15" t="s">
        <v>39</v>
      </c>
      <c r="AX674" s="15" t="s">
        <v>77</v>
      </c>
      <c r="AY674" s="272" t="s">
        <v>137</v>
      </c>
    </row>
    <row r="675" s="13" customFormat="1">
      <c r="A675" s="13"/>
      <c r="B675" s="241"/>
      <c r="C675" s="242"/>
      <c r="D675" s="220" t="s">
        <v>569</v>
      </c>
      <c r="E675" s="243" t="s">
        <v>32</v>
      </c>
      <c r="F675" s="244" t="s">
        <v>1042</v>
      </c>
      <c r="G675" s="242"/>
      <c r="H675" s="245">
        <v>73.424999999999997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569</v>
      </c>
      <c r="AU675" s="251" t="s">
        <v>87</v>
      </c>
      <c r="AV675" s="13" t="s">
        <v>87</v>
      </c>
      <c r="AW675" s="13" t="s">
        <v>39</v>
      </c>
      <c r="AX675" s="13" t="s">
        <v>77</v>
      </c>
      <c r="AY675" s="251" t="s">
        <v>137</v>
      </c>
    </row>
    <row r="676" s="13" customFormat="1">
      <c r="A676" s="13"/>
      <c r="B676" s="241"/>
      <c r="C676" s="242"/>
      <c r="D676" s="220" t="s">
        <v>569</v>
      </c>
      <c r="E676" s="243" t="s">
        <v>32</v>
      </c>
      <c r="F676" s="244" t="s">
        <v>1043</v>
      </c>
      <c r="G676" s="242"/>
      <c r="H676" s="245">
        <v>7.415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1" t="s">
        <v>569</v>
      </c>
      <c r="AU676" s="251" t="s">
        <v>87</v>
      </c>
      <c r="AV676" s="13" t="s">
        <v>87</v>
      </c>
      <c r="AW676" s="13" t="s">
        <v>39</v>
      </c>
      <c r="AX676" s="13" t="s">
        <v>77</v>
      </c>
      <c r="AY676" s="251" t="s">
        <v>137</v>
      </c>
    </row>
    <row r="677" s="14" customFormat="1">
      <c r="A677" s="14"/>
      <c r="B677" s="252"/>
      <c r="C677" s="253"/>
      <c r="D677" s="220" t="s">
        <v>569</v>
      </c>
      <c r="E677" s="254" t="s">
        <v>32</v>
      </c>
      <c r="F677" s="255" t="s">
        <v>571</v>
      </c>
      <c r="G677" s="253"/>
      <c r="H677" s="256">
        <v>80.840000000000003</v>
      </c>
      <c r="I677" s="257"/>
      <c r="J677" s="253"/>
      <c r="K677" s="253"/>
      <c r="L677" s="258"/>
      <c r="M677" s="259"/>
      <c r="N677" s="260"/>
      <c r="O677" s="260"/>
      <c r="P677" s="260"/>
      <c r="Q677" s="260"/>
      <c r="R677" s="260"/>
      <c r="S677" s="260"/>
      <c r="T677" s="26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2" t="s">
        <v>569</v>
      </c>
      <c r="AU677" s="262" t="s">
        <v>87</v>
      </c>
      <c r="AV677" s="14" t="s">
        <v>164</v>
      </c>
      <c r="AW677" s="14" t="s">
        <v>39</v>
      </c>
      <c r="AX677" s="14" t="s">
        <v>85</v>
      </c>
      <c r="AY677" s="262" t="s">
        <v>137</v>
      </c>
    </row>
    <row r="678" s="2" customFormat="1" ht="16.5" customHeight="1">
      <c r="A678" s="41"/>
      <c r="B678" s="42"/>
      <c r="C678" s="227" t="s">
        <v>505</v>
      </c>
      <c r="D678" s="227" t="s">
        <v>151</v>
      </c>
      <c r="E678" s="228" t="s">
        <v>1049</v>
      </c>
      <c r="F678" s="229" t="s">
        <v>1050</v>
      </c>
      <c r="G678" s="230" t="s">
        <v>565</v>
      </c>
      <c r="H678" s="231">
        <v>84.882000000000005</v>
      </c>
      <c r="I678" s="232"/>
      <c r="J678" s="233">
        <f>ROUND(I678*H678,2)</f>
        <v>0</v>
      </c>
      <c r="K678" s="229" t="s">
        <v>144</v>
      </c>
      <c r="L678" s="234"/>
      <c r="M678" s="235" t="s">
        <v>32</v>
      </c>
      <c r="N678" s="236" t="s">
        <v>49</v>
      </c>
      <c r="O678" s="87"/>
      <c r="P678" s="216">
        <f>O678*H678</f>
        <v>0</v>
      </c>
      <c r="Q678" s="216">
        <v>0.016</v>
      </c>
      <c r="R678" s="216">
        <f>Q678*H678</f>
        <v>1.3581120000000002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182</v>
      </c>
      <c r="AT678" s="218" t="s">
        <v>151</v>
      </c>
      <c r="AU678" s="218" t="s">
        <v>87</v>
      </c>
      <c r="AY678" s="19" t="s">
        <v>137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19" t="s">
        <v>87</v>
      </c>
      <c r="BK678" s="219">
        <f>ROUND(I678*H678,2)</f>
        <v>0</v>
      </c>
      <c r="BL678" s="19" t="s">
        <v>164</v>
      </c>
      <c r="BM678" s="218" t="s">
        <v>1051</v>
      </c>
    </row>
    <row r="679" s="2" customFormat="1">
      <c r="A679" s="41"/>
      <c r="B679" s="42"/>
      <c r="C679" s="43"/>
      <c r="D679" s="220" t="s">
        <v>147</v>
      </c>
      <c r="E679" s="43"/>
      <c r="F679" s="221" t="s">
        <v>1050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19" t="s">
        <v>147</v>
      </c>
      <c r="AU679" s="19" t="s">
        <v>87</v>
      </c>
    </row>
    <row r="680" s="13" customFormat="1">
      <c r="A680" s="13"/>
      <c r="B680" s="241"/>
      <c r="C680" s="242"/>
      <c r="D680" s="220" t="s">
        <v>569</v>
      </c>
      <c r="E680" s="243" t="s">
        <v>32</v>
      </c>
      <c r="F680" s="244" t="s">
        <v>1052</v>
      </c>
      <c r="G680" s="242"/>
      <c r="H680" s="245">
        <v>84.882000000000005</v>
      </c>
      <c r="I680" s="246"/>
      <c r="J680" s="242"/>
      <c r="K680" s="242"/>
      <c r="L680" s="247"/>
      <c r="M680" s="248"/>
      <c r="N680" s="249"/>
      <c r="O680" s="249"/>
      <c r="P680" s="249"/>
      <c r="Q680" s="249"/>
      <c r="R680" s="249"/>
      <c r="S680" s="249"/>
      <c r="T680" s="25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1" t="s">
        <v>569</v>
      </c>
      <c r="AU680" s="251" t="s">
        <v>87</v>
      </c>
      <c r="AV680" s="13" t="s">
        <v>87</v>
      </c>
      <c r="AW680" s="13" t="s">
        <v>39</v>
      </c>
      <c r="AX680" s="13" t="s">
        <v>77</v>
      </c>
      <c r="AY680" s="251" t="s">
        <v>137</v>
      </c>
    </row>
    <row r="681" s="14" customFormat="1">
      <c r="A681" s="14"/>
      <c r="B681" s="252"/>
      <c r="C681" s="253"/>
      <c r="D681" s="220" t="s">
        <v>569</v>
      </c>
      <c r="E681" s="254" t="s">
        <v>32</v>
      </c>
      <c r="F681" s="255" t="s">
        <v>571</v>
      </c>
      <c r="G681" s="253"/>
      <c r="H681" s="256">
        <v>84.882000000000005</v>
      </c>
      <c r="I681" s="257"/>
      <c r="J681" s="253"/>
      <c r="K681" s="253"/>
      <c r="L681" s="258"/>
      <c r="M681" s="259"/>
      <c r="N681" s="260"/>
      <c r="O681" s="260"/>
      <c r="P681" s="260"/>
      <c r="Q681" s="260"/>
      <c r="R681" s="260"/>
      <c r="S681" s="260"/>
      <c r="T681" s="26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2" t="s">
        <v>569</v>
      </c>
      <c r="AU681" s="262" t="s">
        <v>87</v>
      </c>
      <c r="AV681" s="14" t="s">
        <v>164</v>
      </c>
      <c r="AW681" s="14" t="s">
        <v>39</v>
      </c>
      <c r="AX681" s="14" t="s">
        <v>85</v>
      </c>
      <c r="AY681" s="262" t="s">
        <v>137</v>
      </c>
    </row>
    <row r="682" s="2" customFormat="1" ht="16.5" customHeight="1">
      <c r="A682" s="41"/>
      <c r="B682" s="42"/>
      <c r="C682" s="207" t="s">
        <v>511</v>
      </c>
      <c r="D682" s="207" t="s">
        <v>140</v>
      </c>
      <c r="E682" s="208" t="s">
        <v>1053</v>
      </c>
      <c r="F682" s="209" t="s">
        <v>1054</v>
      </c>
      <c r="G682" s="210" t="s">
        <v>565</v>
      </c>
      <c r="H682" s="211">
        <v>80.840000000000003</v>
      </c>
      <c r="I682" s="212"/>
      <c r="J682" s="213">
        <f>ROUND(I682*H682,2)</f>
        <v>0</v>
      </c>
      <c r="K682" s="209" t="s">
        <v>144</v>
      </c>
      <c r="L682" s="47"/>
      <c r="M682" s="214" t="s">
        <v>32</v>
      </c>
      <c r="N682" s="215" t="s">
        <v>49</v>
      </c>
      <c r="O682" s="87"/>
      <c r="P682" s="216">
        <f>O682*H682</f>
        <v>0</v>
      </c>
      <c r="Q682" s="216">
        <v>0.00013999999999999999</v>
      </c>
      <c r="R682" s="216">
        <f>Q682*H682</f>
        <v>0.011317599999999999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164</v>
      </c>
      <c r="AT682" s="218" t="s">
        <v>140</v>
      </c>
      <c r="AU682" s="218" t="s">
        <v>87</v>
      </c>
      <c r="AY682" s="19" t="s">
        <v>137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19" t="s">
        <v>87</v>
      </c>
      <c r="BK682" s="219">
        <f>ROUND(I682*H682,2)</f>
        <v>0</v>
      </c>
      <c r="BL682" s="19" t="s">
        <v>164</v>
      </c>
      <c r="BM682" s="218" t="s">
        <v>1055</v>
      </c>
    </row>
    <row r="683" s="2" customFormat="1">
      <c r="A683" s="41"/>
      <c r="B683" s="42"/>
      <c r="C683" s="43"/>
      <c r="D683" s="220" t="s">
        <v>147</v>
      </c>
      <c r="E683" s="43"/>
      <c r="F683" s="221" t="s">
        <v>1056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19" t="s">
        <v>147</v>
      </c>
      <c r="AU683" s="19" t="s">
        <v>87</v>
      </c>
    </row>
    <row r="684" s="2" customFormat="1">
      <c r="A684" s="41"/>
      <c r="B684" s="42"/>
      <c r="C684" s="43"/>
      <c r="D684" s="225" t="s">
        <v>149</v>
      </c>
      <c r="E684" s="43"/>
      <c r="F684" s="226" t="s">
        <v>1057</v>
      </c>
      <c r="G684" s="43"/>
      <c r="H684" s="43"/>
      <c r="I684" s="222"/>
      <c r="J684" s="43"/>
      <c r="K684" s="43"/>
      <c r="L684" s="47"/>
      <c r="M684" s="223"/>
      <c r="N684" s="22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19" t="s">
        <v>149</v>
      </c>
      <c r="AU684" s="19" t="s">
        <v>87</v>
      </c>
    </row>
    <row r="685" s="15" customFormat="1">
      <c r="A685" s="15"/>
      <c r="B685" s="263"/>
      <c r="C685" s="264"/>
      <c r="D685" s="220" t="s">
        <v>569</v>
      </c>
      <c r="E685" s="265" t="s">
        <v>32</v>
      </c>
      <c r="F685" s="266" t="s">
        <v>1041</v>
      </c>
      <c r="G685" s="264"/>
      <c r="H685" s="265" t="s">
        <v>32</v>
      </c>
      <c r="I685" s="267"/>
      <c r="J685" s="264"/>
      <c r="K685" s="264"/>
      <c r="L685" s="268"/>
      <c r="M685" s="269"/>
      <c r="N685" s="270"/>
      <c r="O685" s="270"/>
      <c r="P685" s="270"/>
      <c r="Q685" s="270"/>
      <c r="R685" s="270"/>
      <c r="S685" s="270"/>
      <c r="T685" s="27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2" t="s">
        <v>569</v>
      </c>
      <c r="AU685" s="272" t="s">
        <v>87</v>
      </c>
      <c r="AV685" s="15" t="s">
        <v>85</v>
      </c>
      <c r="AW685" s="15" t="s">
        <v>39</v>
      </c>
      <c r="AX685" s="15" t="s">
        <v>77</v>
      </c>
      <c r="AY685" s="272" t="s">
        <v>137</v>
      </c>
    </row>
    <row r="686" s="13" customFormat="1">
      <c r="A686" s="13"/>
      <c r="B686" s="241"/>
      <c r="C686" s="242"/>
      <c r="D686" s="220" t="s">
        <v>569</v>
      </c>
      <c r="E686" s="243" t="s">
        <v>32</v>
      </c>
      <c r="F686" s="244" t="s">
        <v>1042</v>
      </c>
      <c r="G686" s="242"/>
      <c r="H686" s="245">
        <v>73.424999999999997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569</v>
      </c>
      <c r="AU686" s="251" t="s">
        <v>87</v>
      </c>
      <c r="AV686" s="13" t="s">
        <v>87</v>
      </c>
      <c r="AW686" s="13" t="s">
        <v>39</v>
      </c>
      <c r="AX686" s="13" t="s">
        <v>77</v>
      </c>
      <c r="AY686" s="251" t="s">
        <v>137</v>
      </c>
    </row>
    <row r="687" s="13" customFormat="1">
      <c r="A687" s="13"/>
      <c r="B687" s="241"/>
      <c r="C687" s="242"/>
      <c r="D687" s="220" t="s">
        <v>569</v>
      </c>
      <c r="E687" s="243" t="s">
        <v>32</v>
      </c>
      <c r="F687" s="244" t="s">
        <v>1043</v>
      </c>
      <c r="G687" s="242"/>
      <c r="H687" s="245">
        <v>7.415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569</v>
      </c>
      <c r="AU687" s="251" t="s">
        <v>87</v>
      </c>
      <c r="AV687" s="13" t="s">
        <v>87</v>
      </c>
      <c r="AW687" s="13" t="s">
        <v>39</v>
      </c>
      <c r="AX687" s="13" t="s">
        <v>77</v>
      </c>
      <c r="AY687" s="251" t="s">
        <v>137</v>
      </c>
    </row>
    <row r="688" s="14" customFormat="1">
      <c r="A688" s="14"/>
      <c r="B688" s="252"/>
      <c r="C688" s="253"/>
      <c r="D688" s="220" t="s">
        <v>569</v>
      </c>
      <c r="E688" s="254" t="s">
        <v>32</v>
      </c>
      <c r="F688" s="255" t="s">
        <v>571</v>
      </c>
      <c r="G688" s="253"/>
      <c r="H688" s="256">
        <v>80.840000000000003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2" t="s">
        <v>569</v>
      </c>
      <c r="AU688" s="262" t="s">
        <v>87</v>
      </c>
      <c r="AV688" s="14" t="s">
        <v>164</v>
      </c>
      <c r="AW688" s="14" t="s">
        <v>39</v>
      </c>
      <c r="AX688" s="14" t="s">
        <v>85</v>
      </c>
      <c r="AY688" s="262" t="s">
        <v>137</v>
      </c>
    </row>
    <row r="689" s="2" customFormat="1" ht="16.5" customHeight="1">
      <c r="A689" s="41"/>
      <c r="B689" s="42"/>
      <c r="C689" s="207" t="s">
        <v>517</v>
      </c>
      <c r="D689" s="207" t="s">
        <v>140</v>
      </c>
      <c r="E689" s="208" t="s">
        <v>1058</v>
      </c>
      <c r="F689" s="209" t="s">
        <v>1059</v>
      </c>
      <c r="G689" s="210" t="s">
        <v>565</v>
      </c>
      <c r="H689" s="211">
        <v>80.840000000000003</v>
      </c>
      <c r="I689" s="212"/>
      <c r="J689" s="213">
        <f>ROUND(I689*H689,2)</f>
        <v>0</v>
      </c>
      <c r="K689" s="209" t="s">
        <v>144</v>
      </c>
      <c r="L689" s="47"/>
      <c r="M689" s="214" t="s">
        <v>32</v>
      </c>
      <c r="N689" s="215" t="s">
        <v>49</v>
      </c>
      <c r="O689" s="87"/>
      <c r="P689" s="216">
        <f>O689*H689</f>
        <v>0</v>
      </c>
      <c r="Q689" s="216">
        <v>0.0018</v>
      </c>
      <c r="R689" s="216">
        <f>Q689*H689</f>
        <v>0.145512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164</v>
      </c>
      <c r="AT689" s="218" t="s">
        <v>140</v>
      </c>
      <c r="AU689" s="218" t="s">
        <v>87</v>
      </c>
      <c r="AY689" s="19" t="s">
        <v>137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19" t="s">
        <v>87</v>
      </c>
      <c r="BK689" s="219">
        <f>ROUND(I689*H689,2)</f>
        <v>0</v>
      </c>
      <c r="BL689" s="19" t="s">
        <v>164</v>
      </c>
      <c r="BM689" s="218" t="s">
        <v>1060</v>
      </c>
    </row>
    <row r="690" s="2" customFormat="1">
      <c r="A690" s="41"/>
      <c r="B690" s="42"/>
      <c r="C690" s="43"/>
      <c r="D690" s="220" t="s">
        <v>147</v>
      </c>
      <c r="E690" s="43"/>
      <c r="F690" s="221" t="s">
        <v>1061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19" t="s">
        <v>147</v>
      </c>
      <c r="AU690" s="19" t="s">
        <v>87</v>
      </c>
    </row>
    <row r="691" s="2" customFormat="1">
      <c r="A691" s="41"/>
      <c r="B691" s="42"/>
      <c r="C691" s="43"/>
      <c r="D691" s="225" t="s">
        <v>149</v>
      </c>
      <c r="E691" s="43"/>
      <c r="F691" s="226" t="s">
        <v>1062</v>
      </c>
      <c r="G691" s="43"/>
      <c r="H691" s="43"/>
      <c r="I691" s="222"/>
      <c r="J691" s="43"/>
      <c r="K691" s="43"/>
      <c r="L691" s="47"/>
      <c r="M691" s="223"/>
      <c r="N691" s="22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19" t="s">
        <v>149</v>
      </c>
      <c r="AU691" s="19" t="s">
        <v>87</v>
      </c>
    </row>
    <row r="692" s="2" customFormat="1" ht="16.5" customHeight="1">
      <c r="A692" s="41"/>
      <c r="B692" s="42"/>
      <c r="C692" s="207" t="s">
        <v>524</v>
      </c>
      <c r="D692" s="207" t="s">
        <v>140</v>
      </c>
      <c r="E692" s="208" t="s">
        <v>1063</v>
      </c>
      <c r="F692" s="209" t="s">
        <v>1064</v>
      </c>
      <c r="G692" s="210" t="s">
        <v>565</v>
      </c>
      <c r="H692" s="211">
        <v>1064.5740000000001</v>
      </c>
      <c r="I692" s="212"/>
      <c r="J692" s="213">
        <f>ROUND(I692*H692,2)</f>
        <v>0</v>
      </c>
      <c r="K692" s="209" t="s">
        <v>144</v>
      </c>
      <c r="L692" s="47"/>
      <c r="M692" s="214" t="s">
        <v>32</v>
      </c>
      <c r="N692" s="215" t="s">
        <v>49</v>
      </c>
      <c r="O692" s="87"/>
      <c r="P692" s="216">
        <f>O692*H692</f>
        <v>0</v>
      </c>
      <c r="Q692" s="216">
        <v>0.000263</v>
      </c>
      <c r="R692" s="216">
        <f>Q692*H692</f>
        <v>0.279982962</v>
      </c>
      <c r="S692" s="216">
        <v>0</v>
      </c>
      <c r="T692" s="217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8" t="s">
        <v>164</v>
      </c>
      <c r="AT692" s="218" t="s">
        <v>140</v>
      </c>
      <c r="AU692" s="218" t="s">
        <v>87</v>
      </c>
      <c r="AY692" s="19" t="s">
        <v>137</v>
      </c>
      <c r="BE692" s="219">
        <f>IF(N692="základní",J692,0)</f>
        <v>0</v>
      </c>
      <c r="BF692" s="219">
        <f>IF(N692="snížená",J692,0)</f>
        <v>0</v>
      </c>
      <c r="BG692" s="219">
        <f>IF(N692="zákl. přenesená",J692,0)</f>
        <v>0</v>
      </c>
      <c r="BH692" s="219">
        <f>IF(N692="sníž. přenesená",J692,0)</f>
        <v>0</v>
      </c>
      <c r="BI692" s="219">
        <f>IF(N692="nulová",J692,0)</f>
        <v>0</v>
      </c>
      <c r="BJ692" s="19" t="s">
        <v>87</v>
      </c>
      <c r="BK692" s="219">
        <f>ROUND(I692*H692,2)</f>
        <v>0</v>
      </c>
      <c r="BL692" s="19" t="s">
        <v>164</v>
      </c>
      <c r="BM692" s="218" t="s">
        <v>1065</v>
      </c>
    </row>
    <row r="693" s="2" customFormat="1">
      <c r="A693" s="41"/>
      <c r="B693" s="42"/>
      <c r="C693" s="43"/>
      <c r="D693" s="220" t="s">
        <v>147</v>
      </c>
      <c r="E693" s="43"/>
      <c r="F693" s="221" t="s">
        <v>1066</v>
      </c>
      <c r="G693" s="43"/>
      <c r="H693" s="43"/>
      <c r="I693" s="222"/>
      <c r="J693" s="43"/>
      <c r="K693" s="43"/>
      <c r="L693" s="47"/>
      <c r="M693" s="223"/>
      <c r="N693" s="224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19" t="s">
        <v>147</v>
      </c>
      <c r="AU693" s="19" t="s">
        <v>87</v>
      </c>
    </row>
    <row r="694" s="2" customFormat="1">
      <c r="A694" s="41"/>
      <c r="B694" s="42"/>
      <c r="C694" s="43"/>
      <c r="D694" s="225" t="s">
        <v>149</v>
      </c>
      <c r="E694" s="43"/>
      <c r="F694" s="226" t="s">
        <v>1067</v>
      </c>
      <c r="G694" s="43"/>
      <c r="H694" s="43"/>
      <c r="I694" s="222"/>
      <c r="J694" s="43"/>
      <c r="K694" s="43"/>
      <c r="L694" s="47"/>
      <c r="M694" s="223"/>
      <c r="N694" s="22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19" t="s">
        <v>149</v>
      </c>
      <c r="AU694" s="19" t="s">
        <v>87</v>
      </c>
    </row>
    <row r="695" s="15" customFormat="1">
      <c r="A695" s="15"/>
      <c r="B695" s="263"/>
      <c r="C695" s="264"/>
      <c r="D695" s="220" t="s">
        <v>569</v>
      </c>
      <c r="E695" s="265" t="s">
        <v>32</v>
      </c>
      <c r="F695" s="266" t="s">
        <v>1068</v>
      </c>
      <c r="G695" s="264"/>
      <c r="H695" s="265" t="s">
        <v>32</v>
      </c>
      <c r="I695" s="267"/>
      <c r="J695" s="264"/>
      <c r="K695" s="264"/>
      <c r="L695" s="268"/>
      <c r="M695" s="269"/>
      <c r="N695" s="270"/>
      <c r="O695" s="270"/>
      <c r="P695" s="270"/>
      <c r="Q695" s="270"/>
      <c r="R695" s="270"/>
      <c r="S695" s="270"/>
      <c r="T695" s="271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2" t="s">
        <v>569</v>
      </c>
      <c r="AU695" s="272" t="s">
        <v>87</v>
      </c>
      <c r="AV695" s="15" t="s">
        <v>85</v>
      </c>
      <c r="AW695" s="15" t="s">
        <v>39</v>
      </c>
      <c r="AX695" s="15" t="s">
        <v>77</v>
      </c>
      <c r="AY695" s="272" t="s">
        <v>137</v>
      </c>
    </row>
    <row r="696" s="15" customFormat="1">
      <c r="A696" s="15"/>
      <c r="B696" s="263"/>
      <c r="C696" s="264"/>
      <c r="D696" s="220" t="s">
        <v>569</v>
      </c>
      <c r="E696" s="265" t="s">
        <v>32</v>
      </c>
      <c r="F696" s="266" t="s">
        <v>1069</v>
      </c>
      <c r="G696" s="264"/>
      <c r="H696" s="265" t="s">
        <v>32</v>
      </c>
      <c r="I696" s="267"/>
      <c r="J696" s="264"/>
      <c r="K696" s="264"/>
      <c r="L696" s="268"/>
      <c r="M696" s="269"/>
      <c r="N696" s="270"/>
      <c r="O696" s="270"/>
      <c r="P696" s="270"/>
      <c r="Q696" s="270"/>
      <c r="R696" s="270"/>
      <c r="S696" s="270"/>
      <c r="T696" s="271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2" t="s">
        <v>569</v>
      </c>
      <c r="AU696" s="272" t="s">
        <v>87</v>
      </c>
      <c r="AV696" s="15" t="s">
        <v>85</v>
      </c>
      <c r="AW696" s="15" t="s">
        <v>39</v>
      </c>
      <c r="AX696" s="15" t="s">
        <v>77</v>
      </c>
      <c r="AY696" s="272" t="s">
        <v>137</v>
      </c>
    </row>
    <row r="697" s="13" customFormat="1">
      <c r="A697" s="13"/>
      <c r="B697" s="241"/>
      <c r="C697" s="242"/>
      <c r="D697" s="220" t="s">
        <v>569</v>
      </c>
      <c r="E697" s="243" t="s">
        <v>32</v>
      </c>
      <c r="F697" s="244" t="s">
        <v>1070</v>
      </c>
      <c r="G697" s="242"/>
      <c r="H697" s="245">
        <v>97.245999999999995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569</v>
      </c>
      <c r="AU697" s="251" t="s">
        <v>87</v>
      </c>
      <c r="AV697" s="13" t="s">
        <v>87</v>
      </c>
      <c r="AW697" s="13" t="s">
        <v>39</v>
      </c>
      <c r="AX697" s="13" t="s">
        <v>77</v>
      </c>
      <c r="AY697" s="251" t="s">
        <v>137</v>
      </c>
    </row>
    <row r="698" s="13" customFormat="1">
      <c r="A698" s="13"/>
      <c r="B698" s="241"/>
      <c r="C698" s="242"/>
      <c r="D698" s="220" t="s">
        <v>569</v>
      </c>
      <c r="E698" s="243" t="s">
        <v>32</v>
      </c>
      <c r="F698" s="244" t="s">
        <v>1071</v>
      </c>
      <c r="G698" s="242"/>
      <c r="H698" s="245">
        <v>280.55799999999999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569</v>
      </c>
      <c r="AU698" s="251" t="s">
        <v>87</v>
      </c>
      <c r="AV698" s="13" t="s">
        <v>87</v>
      </c>
      <c r="AW698" s="13" t="s">
        <v>39</v>
      </c>
      <c r="AX698" s="13" t="s">
        <v>77</v>
      </c>
      <c r="AY698" s="251" t="s">
        <v>137</v>
      </c>
    </row>
    <row r="699" s="13" customFormat="1">
      <c r="A699" s="13"/>
      <c r="B699" s="241"/>
      <c r="C699" s="242"/>
      <c r="D699" s="220" t="s">
        <v>569</v>
      </c>
      <c r="E699" s="243" t="s">
        <v>32</v>
      </c>
      <c r="F699" s="244" t="s">
        <v>1072</v>
      </c>
      <c r="G699" s="242"/>
      <c r="H699" s="245">
        <v>6.2999999999999998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569</v>
      </c>
      <c r="AU699" s="251" t="s">
        <v>87</v>
      </c>
      <c r="AV699" s="13" t="s">
        <v>87</v>
      </c>
      <c r="AW699" s="13" t="s">
        <v>39</v>
      </c>
      <c r="AX699" s="13" t="s">
        <v>77</v>
      </c>
      <c r="AY699" s="251" t="s">
        <v>137</v>
      </c>
    </row>
    <row r="700" s="13" customFormat="1">
      <c r="A700" s="13"/>
      <c r="B700" s="241"/>
      <c r="C700" s="242"/>
      <c r="D700" s="220" t="s">
        <v>569</v>
      </c>
      <c r="E700" s="243" t="s">
        <v>32</v>
      </c>
      <c r="F700" s="244" t="s">
        <v>1073</v>
      </c>
      <c r="G700" s="242"/>
      <c r="H700" s="245">
        <v>-47.677999999999997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569</v>
      </c>
      <c r="AU700" s="251" t="s">
        <v>87</v>
      </c>
      <c r="AV700" s="13" t="s">
        <v>87</v>
      </c>
      <c r="AW700" s="13" t="s">
        <v>39</v>
      </c>
      <c r="AX700" s="13" t="s">
        <v>77</v>
      </c>
      <c r="AY700" s="251" t="s">
        <v>137</v>
      </c>
    </row>
    <row r="701" s="13" customFormat="1">
      <c r="A701" s="13"/>
      <c r="B701" s="241"/>
      <c r="C701" s="242"/>
      <c r="D701" s="220" t="s">
        <v>569</v>
      </c>
      <c r="E701" s="243" t="s">
        <v>32</v>
      </c>
      <c r="F701" s="244" t="s">
        <v>1074</v>
      </c>
      <c r="G701" s="242"/>
      <c r="H701" s="245">
        <v>-23.495000000000001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569</v>
      </c>
      <c r="AU701" s="251" t="s">
        <v>87</v>
      </c>
      <c r="AV701" s="13" t="s">
        <v>87</v>
      </c>
      <c r="AW701" s="13" t="s">
        <v>39</v>
      </c>
      <c r="AX701" s="13" t="s">
        <v>77</v>
      </c>
      <c r="AY701" s="251" t="s">
        <v>137</v>
      </c>
    </row>
    <row r="702" s="13" customFormat="1">
      <c r="A702" s="13"/>
      <c r="B702" s="241"/>
      <c r="C702" s="242"/>
      <c r="D702" s="220" t="s">
        <v>569</v>
      </c>
      <c r="E702" s="243" t="s">
        <v>32</v>
      </c>
      <c r="F702" s="244" t="s">
        <v>1075</v>
      </c>
      <c r="G702" s="242"/>
      <c r="H702" s="245">
        <v>76.619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569</v>
      </c>
      <c r="AU702" s="251" t="s">
        <v>87</v>
      </c>
      <c r="AV702" s="13" t="s">
        <v>87</v>
      </c>
      <c r="AW702" s="13" t="s">
        <v>39</v>
      </c>
      <c r="AX702" s="13" t="s">
        <v>77</v>
      </c>
      <c r="AY702" s="251" t="s">
        <v>137</v>
      </c>
    </row>
    <row r="703" s="13" customFormat="1">
      <c r="A703" s="13"/>
      <c r="B703" s="241"/>
      <c r="C703" s="242"/>
      <c r="D703" s="220" t="s">
        <v>569</v>
      </c>
      <c r="E703" s="243" t="s">
        <v>32</v>
      </c>
      <c r="F703" s="244" t="s">
        <v>1076</v>
      </c>
      <c r="G703" s="242"/>
      <c r="H703" s="245">
        <v>-8.2799999999999994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569</v>
      </c>
      <c r="AU703" s="251" t="s">
        <v>87</v>
      </c>
      <c r="AV703" s="13" t="s">
        <v>87</v>
      </c>
      <c r="AW703" s="13" t="s">
        <v>39</v>
      </c>
      <c r="AX703" s="13" t="s">
        <v>77</v>
      </c>
      <c r="AY703" s="251" t="s">
        <v>137</v>
      </c>
    </row>
    <row r="704" s="13" customFormat="1">
      <c r="A704" s="13"/>
      <c r="B704" s="241"/>
      <c r="C704" s="242"/>
      <c r="D704" s="220" t="s">
        <v>569</v>
      </c>
      <c r="E704" s="243" t="s">
        <v>32</v>
      </c>
      <c r="F704" s="244" t="s">
        <v>1077</v>
      </c>
      <c r="G704" s="242"/>
      <c r="H704" s="245">
        <v>75.658000000000001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1" t="s">
        <v>569</v>
      </c>
      <c r="AU704" s="251" t="s">
        <v>87</v>
      </c>
      <c r="AV704" s="13" t="s">
        <v>87</v>
      </c>
      <c r="AW704" s="13" t="s">
        <v>39</v>
      </c>
      <c r="AX704" s="13" t="s">
        <v>77</v>
      </c>
      <c r="AY704" s="251" t="s">
        <v>137</v>
      </c>
    </row>
    <row r="705" s="13" customFormat="1">
      <c r="A705" s="13"/>
      <c r="B705" s="241"/>
      <c r="C705" s="242"/>
      <c r="D705" s="220" t="s">
        <v>569</v>
      </c>
      <c r="E705" s="243" t="s">
        <v>32</v>
      </c>
      <c r="F705" s="244" t="s">
        <v>1078</v>
      </c>
      <c r="G705" s="242"/>
      <c r="H705" s="245">
        <v>14.313000000000001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569</v>
      </c>
      <c r="AU705" s="251" t="s">
        <v>87</v>
      </c>
      <c r="AV705" s="13" t="s">
        <v>87</v>
      </c>
      <c r="AW705" s="13" t="s">
        <v>39</v>
      </c>
      <c r="AX705" s="13" t="s">
        <v>77</v>
      </c>
      <c r="AY705" s="251" t="s">
        <v>137</v>
      </c>
    </row>
    <row r="706" s="13" customFormat="1">
      <c r="A706" s="13"/>
      <c r="B706" s="241"/>
      <c r="C706" s="242"/>
      <c r="D706" s="220" t="s">
        <v>569</v>
      </c>
      <c r="E706" s="243" t="s">
        <v>32</v>
      </c>
      <c r="F706" s="244" t="s">
        <v>1079</v>
      </c>
      <c r="G706" s="242"/>
      <c r="H706" s="245">
        <v>-11.68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569</v>
      </c>
      <c r="AU706" s="251" t="s">
        <v>87</v>
      </c>
      <c r="AV706" s="13" t="s">
        <v>87</v>
      </c>
      <c r="AW706" s="13" t="s">
        <v>39</v>
      </c>
      <c r="AX706" s="13" t="s">
        <v>77</v>
      </c>
      <c r="AY706" s="251" t="s">
        <v>137</v>
      </c>
    </row>
    <row r="707" s="13" customFormat="1">
      <c r="A707" s="13"/>
      <c r="B707" s="241"/>
      <c r="C707" s="242"/>
      <c r="D707" s="220" t="s">
        <v>569</v>
      </c>
      <c r="E707" s="243" t="s">
        <v>32</v>
      </c>
      <c r="F707" s="244" t="s">
        <v>1080</v>
      </c>
      <c r="G707" s="242"/>
      <c r="H707" s="245">
        <v>8.3200000000000003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569</v>
      </c>
      <c r="AU707" s="251" t="s">
        <v>87</v>
      </c>
      <c r="AV707" s="13" t="s">
        <v>87</v>
      </c>
      <c r="AW707" s="13" t="s">
        <v>39</v>
      </c>
      <c r="AX707" s="13" t="s">
        <v>77</v>
      </c>
      <c r="AY707" s="251" t="s">
        <v>137</v>
      </c>
    </row>
    <row r="708" s="13" customFormat="1">
      <c r="A708" s="13"/>
      <c r="B708" s="241"/>
      <c r="C708" s="242"/>
      <c r="D708" s="220" t="s">
        <v>569</v>
      </c>
      <c r="E708" s="243" t="s">
        <v>32</v>
      </c>
      <c r="F708" s="244" t="s">
        <v>1081</v>
      </c>
      <c r="G708" s="242"/>
      <c r="H708" s="245">
        <v>-3.1349999999999998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569</v>
      </c>
      <c r="AU708" s="251" t="s">
        <v>87</v>
      </c>
      <c r="AV708" s="13" t="s">
        <v>87</v>
      </c>
      <c r="AW708" s="13" t="s">
        <v>39</v>
      </c>
      <c r="AX708" s="13" t="s">
        <v>77</v>
      </c>
      <c r="AY708" s="251" t="s">
        <v>137</v>
      </c>
    </row>
    <row r="709" s="13" customFormat="1">
      <c r="A709" s="13"/>
      <c r="B709" s="241"/>
      <c r="C709" s="242"/>
      <c r="D709" s="220" t="s">
        <v>569</v>
      </c>
      <c r="E709" s="243" t="s">
        <v>32</v>
      </c>
      <c r="F709" s="244" t="s">
        <v>1082</v>
      </c>
      <c r="G709" s="242"/>
      <c r="H709" s="245">
        <v>127.04000000000001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569</v>
      </c>
      <c r="AU709" s="251" t="s">
        <v>87</v>
      </c>
      <c r="AV709" s="13" t="s">
        <v>87</v>
      </c>
      <c r="AW709" s="13" t="s">
        <v>39</v>
      </c>
      <c r="AX709" s="13" t="s">
        <v>77</v>
      </c>
      <c r="AY709" s="251" t="s">
        <v>137</v>
      </c>
    </row>
    <row r="710" s="13" customFormat="1">
      <c r="A710" s="13"/>
      <c r="B710" s="241"/>
      <c r="C710" s="242"/>
      <c r="D710" s="220" t="s">
        <v>569</v>
      </c>
      <c r="E710" s="243" t="s">
        <v>32</v>
      </c>
      <c r="F710" s="244" t="s">
        <v>1083</v>
      </c>
      <c r="G710" s="242"/>
      <c r="H710" s="245">
        <v>-23.73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569</v>
      </c>
      <c r="AU710" s="251" t="s">
        <v>87</v>
      </c>
      <c r="AV710" s="13" t="s">
        <v>87</v>
      </c>
      <c r="AW710" s="13" t="s">
        <v>39</v>
      </c>
      <c r="AX710" s="13" t="s">
        <v>77</v>
      </c>
      <c r="AY710" s="251" t="s">
        <v>137</v>
      </c>
    </row>
    <row r="711" s="13" customFormat="1">
      <c r="A711" s="13"/>
      <c r="B711" s="241"/>
      <c r="C711" s="242"/>
      <c r="D711" s="220" t="s">
        <v>569</v>
      </c>
      <c r="E711" s="243" t="s">
        <v>32</v>
      </c>
      <c r="F711" s="244" t="s">
        <v>1084</v>
      </c>
      <c r="G711" s="242"/>
      <c r="H711" s="245">
        <v>27.84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1" t="s">
        <v>569</v>
      </c>
      <c r="AU711" s="251" t="s">
        <v>87</v>
      </c>
      <c r="AV711" s="13" t="s">
        <v>87</v>
      </c>
      <c r="AW711" s="13" t="s">
        <v>39</v>
      </c>
      <c r="AX711" s="13" t="s">
        <v>77</v>
      </c>
      <c r="AY711" s="251" t="s">
        <v>137</v>
      </c>
    </row>
    <row r="712" s="13" customFormat="1">
      <c r="A712" s="13"/>
      <c r="B712" s="241"/>
      <c r="C712" s="242"/>
      <c r="D712" s="220" t="s">
        <v>569</v>
      </c>
      <c r="E712" s="243" t="s">
        <v>32</v>
      </c>
      <c r="F712" s="244" t="s">
        <v>1085</v>
      </c>
      <c r="G712" s="242"/>
      <c r="H712" s="245">
        <v>-12.710000000000001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569</v>
      </c>
      <c r="AU712" s="251" t="s">
        <v>87</v>
      </c>
      <c r="AV712" s="13" t="s">
        <v>87</v>
      </c>
      <c r="AW712" s="13" t="s">
        <v>39</v>
      </c>
      <c r="AX712" s="13" t="s">
        <v>77</v>
      </c>
      <c r="AY712" s="251" t="s">
        <v>137</v>
      </c>
    </row>
    <row r="713" s="13" customFormat="1">
      <c r="A713" s="13"/>
      <c r="B713" s="241"/>
      <c r="C713" s="242"/>
      <c r="D713" s="220" t="s">
        <v>569</v>
      </c>
      <c r="E713" s="243" t="s">
        <v>32</v>
      </c>
      <c r="F713" s="244" t="s">
        <v>1086</v>
      </c>
      <c r="G713" s="242"/>
      <c r="H713" s="245">
        <v>375.13799999999998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569</v>
      </c>
      <c r="AU713" s="251" t="s">
        <v>87</v>
      </c>
      <c r="AV713" s="13" t="s">
        <v>87</v>
      </c>
      <c r="AW713" s="13" t="s">
        <v>39</v>
      </c>
      <c r="AX713" s="13" t="s">
        <v>77</v>
      </c>
      <c r="AY713" s="251" t="s">
        <v>137</v>
      </c>
    </row>
    <row r="714" s="13" customFormat="1">
      <c r="A714" s="13"/>
      <c r="B714" s="241"/>
      <c r="C714" s="242"/>
      <c r="D714" s="220" t="s">
        <v>569</v>
      </c>
      <c r="E714" s="243" t="s">
        <v>32</v>
      </c>
      <c r="F714" s="244" t="s">
        <v>1087</v>
      </c>
      <c r="G714" s="242"/>
      <c r="H714" s="245">
        <v>-72.885000000000005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569</v>
      </c>
      <c r="AU714" s="251" t="s">
        <v>87</v>
      </c>
      <c r="AV714" s="13" t="s">
        <v>87</v>
      </c>
      <c r="AW714" s="13" t="s">
        <v>39</v>
      </c>
      <c r="AX714" s="13" t="s">
        <v>77</v>
      </c>
      <c r="AY714" s="251" t="s">
        <v>137</v>
      </c>
    </row>
    <row r="715" s="13" customFormat="1">
      <c r="A715" s="13"/>
      <c r="B715" s="241"/>
      <c r="C715" s="242"/>
      <c r="D715" s="220" t="s">
        <v>569</v>
      </c>
      <c r="E715" s="243" t="s">
        <v>32</v>
      </c>
      <c r="F715" s="244" t="s">
        <v>1088</v>
      </c>
      <c r="G715" s="242"/>
      <c r="H715" s="245">
        <v>8.3200000000000003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569</v>
      </c>
      <c r="AU715" s="251" t="s">
        <v>87</v>
      </c>
      <c r="AV715" s="13" t="s">
        <v>87</v>
      </c>
      <c r="AW715" s="13" t="s">
        <v>39</v>
      </c>
      <c r="AX715" s="13" t="s">
        <v>77</v>
      </c>
      <c r="AY715" s="251" t="s">
        <v>137</v>
      </c>
    </row>
    <row r="716" s="13" customFormat="1">
      <c r="A716" s="13"/>
      <c r="B716" s="241"/>
      <c r="C716" s="242"/>
      <c r="D716" s="220" t="s">
        <v>569</v>
      </c>
      <c r="E716" s="243" t="s">
        <v>32</v>
      </c>
      <c r="F716" s="244" t="s">
        <v>1089</v>
      </c>
      <c r="G716" s="242"/>
      <c r="H716" s="245">
        <v>-3.1349999999999998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569</v>
      </c>
      <c r="AU716" s="251" t="s">
        <v>87</v>
      </c>
      <c r="AV716" s="13" t="s">
        <v>87</v>
      </c>
      <c r="AW716" s="13" t="s">
        <v>39</v>
      </c>
      <c r="AX716" s="13" t="s">
        <v>77</v>
      </c>
      <c r="AY716" s="251" t="s">
        <v>137</v>
      </c>
    </row>
    <row r="717" s="13" customFormat="1">
      <c r="A717" s="13"/>
      <c r="B717" s="241"/>
      <c r="C717" s="242"/>
      <c r="D717" s="220" t="s">
        <v>569</v>
      </c>
      <c r="E717" s="243" t="s">
        <v>32</v>
      </c>
      <c r="F717" s="244" t="s">
        <v>1090</v>
      </c>
      <c r="G717" s="242"/>
      <c r="H717" s="245">
        <v>127.04000000000001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1" t="s">
        <v>569</v>
      </c>
      <c r="AU717" s="251" t="s">
        <v>87</v>
      </c>
      <c r="AV717" s="13" t="s">
        <v>87</v>
      </c>
      <c r="AW717" s="13" t="s">
        <v>39</v>
      </c>
      <c r="AX717" s="13" t="s">
        <v>77</v>
      </c>
      <c r="AY717" s="251" t="s">
        <v>137</v>
      </c>
    </row>
    <row r="718" s="13" customFormat="1">
      <c r="A718" s="13"/>
      <c r="B718" s="241"/>
      <c r="C718" s="242"/>
      <c r="D718" s="220" t="s">
        <v>569</v>
      </c>
      <c r="E718" s="243" t="s">
        <v>32</v>
      </c>
      <c r="F718" s="244" t="s">
        <v>1091</v>
      </c>
      <c r="G718" s="242"/>
      <c r="H718" s="245">
        <v>-24.010000000000002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1" t="s">
        <v>569</v>
      </c>
      <c r="AU718" s="251" t="s">
        <v>87</v>
      </c>
      <c r="AV718" s="13" t="s">
        <v>87</v>
      </c>
      <c r="AW718" s="13" t="s">
        <v>39</v>
      </c>
      <c r="AX718" s="13" t="s">
        <v>77</v>
      </c>
      <c r="AY718" s="251" t="s">
        <v>137</v>
      </c>
    </row>
    <row r="719" s="15" customFormat="1">
      <c r="A719" s="15"/>
      <c r="B719" s="263"/>
      <c r="C719" s="264"/>
      <c r="D719" s="220" t="s">
        <v>569</v>
      </c>
      <c r="E719" s="265" t="s">
        <v>32</v>
      </c>
      <c r="F719" s="266" t="s">
        <v>1092</v>
      </c>
      <c r="G719" s="264"/>
      <c r="H719" s="265" t="s">
        <v>32</v>
      </c>
      <c r="I719" s="267"/>
      <c r="J719" s="264"/>
      <c r="K719" s="264"/>
      <c r="L719" s="268"/>
      <c r="M719" s="269"/>
      <c r="N719" s="270"/>
      <c r="O719" s="270"/>
      <c r="P719" s="270"/>
      <c r="Q719" s="270"/>
      <c r="R719" s="270"/>
      <c r="S719" s="270"/>
      <c r="T719" s="271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2" t="s">
        <v>569</v>
      </c>
      <c r="AU719" s="272" t="s">
        <v>87</v>
      </c>
      <c r="AV719" s="15" t="s">
        <v>85</v>
      </c>
      <c r="AW719" s="15" t="s">
        <v>39</v>
      </c>
      <c r="AX719" s="15" t="s">
        <v>77</v>
      </c>
      <c r="AY719" s="272" t="s">
        <v>137</v>
      </c>
    </row>
    <row r="720" s="13" customFormat="1">
      <c r="A720" s="13"/>
      <c r="B720" s="241"/>
      <c r="C720" s="242"/>
      <c r="D720" s="220" t="s">
        <v>569</v>
      </c>
      <c r="E720" s="243" t="s">
        <v>32</v>
      </c>
      <c r="F720" s="244" t="s">
        <v>1093</v>
      </c>
      <c r="G720" s="242"/>
      <c r="H720" s="245">
        <v>18.300000000000001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569</v>
      </c>
      <c r="AU720" s="251" t="s">
        <v>87</v>
      </c>
      <c r="AV720" s="13" t="s">
        <v>87</v>
      </c>
      <c r="AW720" s="13" t="s">
        <v>39</v>
      </c>
      <c r="AX720" s="13" t="s">
        <v>77</v>
      </c>
      <c r="AY720" s="251" t="s">
        <v>137</v>
      </c>
    </row>
    <row r="721" s="13" customFormat="1">
      <c r="A721" s="13"/>
      <c r="B721" s="241"/>
      <c r="C721" s="242"/>
      <c r="D721" s="220" t="s">
        <v>569</v>
      </c>
      <c r="E721" s="243" t="s">
        <v>32</v>
      </c>
      <c r="F721" s="244" t="s">
        <v>1094</v>
      </c>
      <c r="G721" s="242"/>
      <c r="H721" s="245">
        <v>-2.6800000000000002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569</v>
      </c>
      <c r="AU721" s="251" t="s">
        <v>87</v>
      </c>
      <c r="AV721" s="13" t="s">
        <v>87</v>
      </c>
      <c r="AW721" s="13" t="s">
        <v>39</v>
      </c>
      <c r="AX721" s="13" t="s">
        <v>77</v>
      </c>
      <c r="AY721" s="251" t="s">
        <v>137</v>
      </c>
    </row>
    <row r="722" s="13" customFormat="1">
      <c r="A722" s="13"/>
      <c r="B722" s="241"/>
      <c r="C722" s="242"/>
      <c r="D722" s="220" t="s">
        <v>569</v>
      </c>
      <c r="E722" s="243" t="s">
        <v>32</v>
      </c>
      <c r="F722" s="244" t="s">
        <v>1095</v>
      </c>
      <c r="G722" s="242"/>
      <c r="H722" s="245">
        <v>9.5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1" t="s">
        <v>569</v>
      </c>
      <c r="AU722" s="251" t="s">
        <v>87</v>
      </c>
      <c r="AV722" s="13" t="s">
        <v>87</v>
      </c>
      <c r="AW722" s="13" t="s">
        <v>39</v>
      </c>
      <c r="AX722" s="13" t="s">
        <v>77</v>
      </c>
      <c r="AY722" s="251" t="s">
        <v>137</v>
      </c>
    </row>
    <row r="723" s="13" customFormat="1">
      <c r="A723" s="13"/>
      <c r="B723" s="241"/>
      <c r="C723" s="242"/>
      <c r="D723" s="220" t="s">
        <v>569</v>
      </c>
      <c r="E723" s="243" t="s">
        <v>32</v>
      </c>
      <c r="F723" s="244" t="s">
        <v>1096</v>
      </c>
      <c r="G723" s="242"/>
      <c r="H723" s="245">
        <v>-1.6000000000000001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1" t="s">
        <v>569</v>
      </c>
      <c r="AU723" s="251" t="s">
        <v>87</v>
      </c>
      <c r="AV723" s="13" t="s">
        <v>87</v>
      </c>
      <c r="AW723" s="13" t="s">
        <v>39</v>
      </c>
      <c r="AX723" s="13" t="s">
        <v>77</v>
      </c>
      <c r="AY723" s="251" t="s">
        <v>137</v>
      </c>
    </row>
    <row r="724" s="13" customFormat="1">
      <c r="A724" s="13"/>
      <c r="B724" s="241"/>
      <c r="C724" s="242"/>
      <c r="D724" s="220" t="s">
        <v>569</v>
      </c>
      <c r="E724" s="243" t="s">
        <v>32</v>
      </c>
      <c r="F724" s="244" t="s">
        <v>1097</v>
      </c>
      <c r="G724" s="242"/>
      <c r="H724" s="245">
        <v>47.5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569</v>
      </c>
      <c r="AU724" s="251" t="s">
        <v>87</v>
      </c>
      <c r="AV724" s="13" t="s">
        <v>87</v>
      </c>
      <c r="AW724" s="13" t="s">
        <v>39</v>
      </c>
      <c r="AX724" s="13" t="s">
        <v>77</v>
      </c>
      <c r="AY724" s="251" t="s">
        <v>137</v>
      </c>
    </row>
    <row r="725" s="13" customFormat="1">
      <c r="A725" s="13"/>
      <c r="B725" s="241"/>
      <c r="C725" s="242"/>
      <c r="D725" s="220" t="s">
        <v>569</v>
      </c>
      <c r="E725" s="243" t="s">
        <v>32</v>
      </c>
      <c r="F725" s="244" t="s">
        <v>1098</v>
      </c>
      <c r="G725" s="242"/>
      <c r="H725" s="245">
        <v>-8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569</v>
      </c>
      <c r="AU725" s="251" t="s">
        <v>87</v>
      </c>
      <c r="AV725" s="13" t="s">
        <v>87</v>
      </c>
      <c r="AW725" s="13" t="s">
        <v>39</v>
      </c>
      <c r="AX725" s="13" t="s">
        <v>77</v>
      </c>
      <c r="AY725" s="251" t="s">
        <v>137</v>
      </c>
    </row>
    <row r="726" s="13" customFormat="1">
      <c r="A726" s="13"/>
      <c r="B726" s="241"/>
      <c r="C726" s="242"/>
      <c r="D726" s="220" t="s">
        <v>569</v>
      </c>
      <c r="E726" s="243" t="s">
        <v>32</v>
      </c>
      <c r="F726" s="244" t="s">
        <v>1099</v>
      </c>
      <c r="G726" s="242"/>
      <c r="H726" s="245">
        <v>9.5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569</v>
      </c>
      <c r="AU726" s="251" t="s">
        <v>87</v>
      </c>
      <c r="AV726" s="13" t="s">
        <v>87</v>
      </c>
      <c r="AW726" s="13" t="s">
        <v>39</v>
      </c>
      <c r="AX726" s="13" t="s">
        <v>77</v>
      </c>
      <c r="AY726" s="251" t="s">
        <v>137</v>
      </c>
    </row>
    <row r="727" s="13" customFormat="1">
      <c r="A727" s="13"/>
      <c r="B727" s="241"/>
      <c r="C727" s="242"/>
      <c r="D727" s="220" t="s">
        <v>569</v>
      </c>
      <c r="E727" s="243" t="s">
        <v>32</v>
      </c>
      <c r="F727" s="244" t="s">
        <v>1096</v>
      </c>
      <c r="G727" s="242"/>
      <c r="H727" s="245">
        <v>-1.6000000000000001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569</v>
      </c>
      <c r="AU727" s="251" t="s">
        <v>87</v>
      </c>
      <c r="AV727" s="13" t="s">
        <v>87</v>
      </c>
      <c r="AW727" s="13" t="s">
        <v>39</v>
      </c>
      <c r="AX727" s="13" t="s">
        <v>77</v>
      </c>
      <c r="AY727" s="251" t="s">
        <v>137</v>
      </c>
    </row>
    <row r="728" s="14" customFormat="1">
      <c r="A728" s="14"/>
      <c r="B728" s="252"/>
      <c r="C728" s="253"/>
      <c r="D728" s="220" t="s">
        <v>569</v>
      </c>
      <c r="E728" s="254" t="s">
        <v>32</v>
      </c>
      <c r="F728" s="255" t="s">
        <v>571</v>
      </c>
      <c r="G728" s="253"/>
      <c r="H728" s="256">
        <v>1064.5740000000001</v>
      </c>
      <c r="I728" s="257"/>
      <c r="J728" s="253"/>
      <c r="K728" s="253"/>
      <c r="L728" s="258"/>
      <c r="M728" s="259"/>
      <c r="N728" s="260"/>
      <c r="O728" s="260"/>
      <c r="P728" s="260"/>
      <c r="Q728" s="260"/>
      <c r="R728" s="260"/>
      <c r="S728" s="260"/>
      <c r="T728" s="26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2" t="s">
        <v>569</v>
      </c>
      <c r="AU728" s="262" t="s">
        <v>87</v>
      </c>
      <c r="AV728" s="14" t="s">
        <v>164</v>
      </c>
      <c r="AW728" s="14" t="s">
        <v>39</v>
      </c>
      <c r="AX728" s="14" t="s">
        <v>85</v>
      </c>
      <c r="AY728" s="262" t="s">
        <v>137</v>
      </c>
    </row>
    <row r="729" s="2" customFormat="1" ht="24.15" customHeight="1">
      <c r="A729" s="41"/>
      <c r="B729" s="42"/>
      <c r="C729" s="207" t="s">
        <v>1100</v>
      </c>
      <c r="D729" s="207" t="s">
        <v>140</v>
      </c>
      <c r="E729" s="208" t="s">
        <v>1101</v>
      </c>
      <c r="F729" s="209" t="s">
        <v>1102</v>
      </c>
      <c r="G729" s="210" t="s">
        <v>565</v>
      </c>
      <c r="H729" s="211">
        <v>46.975999999999999</v>
      </c>
      <c r="I729" s="212"/>
      <c r="J729" s="213">
        <f>ROUND(I729*H729,2)</f>
        <v>0</v>
      </c>
      <c r="K729" s="209" t="s">
        <v>144</v>
      </c>
      <c r="L729" s="47"/>
      <c r="M729" s="214" t="s">
        <v>32</v>
      </c>
      <c r="N729" s="215" t="s">
        <v>49</v>
      </c>
      <c r="O729" s="87"/>
      <c r="P729" s="216">
        <f>O729*H729</f>
        <v>0</v>
      </c>
      <c r="Q729" s="216">
        <v>0.0085961600000000003</v>
      </c>
      <c r="R729" s="216">
        <f>Q729*H729</f>
        <v>0.40381321215999999</v>
      </c>
      <c r="S729" s="216">
        <v>0</v>
      </c>
      <c r="T729" s="217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8" t="s">
        <v>164</v>
      </c>
      <c r="AT729" s="218" t="s">
        <v>140</v>
      </c>
      <c r="AU729" s="218" t="s">
        <v>87</v>
      </c>
      <c r="AY729" s="19" t="s">
        <v>137</v>
      </c>
      <c r="BE729" s="219">
        <f>IF(N729="základní",J729,0)</f>
        <v>0</v>
      </c>
      <c r="BF729" s="219">
        <f>IF(N729="snížená",J729,0)</f>
        <v>0</v>
      </c>
      <c r="BG729" s="219">
        <f>IF(N729="zákl. přenesená",J729,0)</f>
        <v>0</v>
      </c>
      <c r="BH729" s="219">
        <f>IF(N729="sníž. přenesená",J729,0)</f>
        <v>0</v>
      </c>
      <c r="BI729" s="219">
        <f>IF(N729="nulová",J729,0)</f>
        <v>0</v>
      </c>
      <c r="BJ729" s="19" t="s">
        <v>87</v>
      </c>
      <c r="BK729" s="219">
        <f>ROUND(I729*H729,2)</f>
        <v>0</v>
      </c>
      <c r="BL729" s="19" t="s">
        <v>164</v>
      </c>
      <c r="BM729" s="218" t="s">
        <v>1103</v>
      </c>
    </row>
    <row r="730" s="2" customFormat="1">
      <c r="A730" s="41"/>
      <c r="B730" s="42"/>
      <c r="C730" s="43"/>
      <c r="D730" s="220" t="s">
        <v>147</v>
      </c>
      <c r="E730" s="43"/>
      <c r="F730" s="221" t="s">
        <v>1104</v>
      </c>
      <c r="G730" s="43"/>
      <c r="H730" s="43"/>
      <c r="I730" s="222"/>
      <c r="J730" s="43"/>
      <c r="K730" s="43"/>
      <c r="L730" s="47"/>
      <c r="M730" s="223"/>
      <c r="N730" s="224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19" t="s">
        <v>147</v>
      </c>
      <c r="AU730" s="19" t="s">
        <v>87</v>
      </c>
    </row>
    <row r="731" s="2" customFormat="1">
      <c r="A731" s="41"/>
      <c r="B731" s="42"/>
      <c r="C731" s="43"/>
      <c r="D731" s="225" t="s">
        <v>149</v>
      </c>
      <c r="E731" s="43"/>
      <c r="F731" s="226" t="s">
        <v>1105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19" t="s">
        <v>149</v>
      </c>
      <c r="AU731" s="19" t="s">
        <v>87</v>
      </c>
    </row>
    <row r="732" s="15" customFormat="1">
      <c r="A732" s="15"/>
      <c r="B732" s="263"/>
      <c r="C732" s="264"/>
      <c r="D732" s="220" t="s">
        <v>569</v>
      </c>
      <c r="E732" s="265" t="s">
        <v>32</v>
      </c>
      <c r="F732" s="266" t="s">
        <v>1106</v>
      </c>
      <c r="G732" s="264"/>
      <c r="H732" s="265" t="s">
        <v>32</v>
      </c>
      <c r="I732" s="267"/>
      <c r="J732" s="264"/>
      <c r="K732" s="264"/>
      <c r="L732" s="268"/>
      <c r="M732" s="269"/>
      <c r="N732" s="270"/>
      <c r="O732" s="270"/>
      <c r="P732" s="270"/>
      <c r="Q732" s="270"/>
      <c r="R732" s="270"/>
      <c r="S732" s="270"/>
      <c r="T732" s="271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2" t="s">
        <v>569</v>
      </c>
      <c r="AU732" s="272" t="s">
        <v>87</v>
      </c>
      <c r="AV732" s="15" t="s">
        <v>85</v>
      </c>
      <c r="AW732" s="15" t="s">
        <v>39</v>
      </c>
      <c r="AX732" s="15" t="s">
        <v>77</v>
      </c>
      <c r="AY732" s="272" t="s">
        <v>137</v>
      </c>
    </row>
    <row r="733" s="13" customFormat="1">
      <c r="A733" s="13"/>
      <c r="B733" s="241"/>
      <c r="C733" s="242"/>
      <c r="D733" s="220" t="s">
        <v>569</v>
      </c>
      <c r="E733" s="243" t="s">
        <v>32</v>
      </c>
      <c r="F733" s="244" t="s">
        <v>1107</v>
      </c>
      <c r="G733" s="242"/>
      <c r="H733" s="245">
        <v>15.119999999999999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569</v>
      </c>
      <c r="AU733" s="251" t="s">
        <v>87</v>
      </c>
      <c r="AV733" s="13" t="s">
        <v>87</v>
      </c>
      <c r="AW733" s="13" t="s">
        <v>39</v>
      </c>
      <c r="AX733" s="13" t="s">
        <v>77</v>
      </c>
      <c r="AY733" s="251" t="s">
        <v>137</v>
      </c>
    </row>
    <row r="734" s="13" customFormat="1">
      <c r="A734" s="13"/>
      <c r="B734" s="241"/>
      <c r="C734" s="242"/>
      <c r="D734" s="220" t="s">
        <v>569</v>
      </c>
      <c r="E734" s="243" t="s">
        <v>32</v>
      </c>
      <c r="F734" s="244" t="s">
        <v>1108</v>
      </c>
      <c r="G734" s="242"/>
      <c r="H734" s="245">
        <v>6.9359999999999999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569</v>
      </c>
      <c r="AU734" s="251" t="s">
        <v>87</v>
      </c>
      <c r="AV734" s="13" t="s">
        <v>87</v>
      </c>
      <c r="AW734" s="13" t="s">
        <v>39</v>
      </c>
      <c r="AX734" s="13" t="s">
        <v>77</v>
      </c>
      <c r="AY734" s="251" t="s">
        <v>137</v>
      </c>
    </row>
    <row r="735" s="13" customFormat="1">
      <c r="A735" s="13"/>
      <c r="B735" s="241"/>
      <c r="C735" s="242"/>
      <c r="D735" s="220" t="s">
        <v>569</v>
      </c>
      <c r="E735" s="243" t="s">
        <v>32</v>
      </c>
      <c r="F735" s="244" t="s">
        <v>1109</v>
      </c>
      <c r="G735" s="242"/>
      <c r="H735" s="245">
        <v>7.8890000000000002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1" t="s">
        <v>569</v>
      </c>
      <c r="AU735" s="251" t="s">
        <v>87</v>
      </c>
      <c r="AV735" s="13" t="s">
        <v>87</v>
      </c>
      <c r="AW735" s="13" t="s">
        <v>39</v>
      </c>
      <c r="AX735" s="13" t="s">
        <v>77</v>
      </c>
      <c r="AY735" s="251" t="s">
        <v>137</v>
      </c>
    </row>
    <row r="736" s="13" customFormat="1">
      <c r="A736" s="13"/>
      <c r="B736" s="241"/>
      <c r="C736" s="242"/>
      <c r="D736" s="220" t="s">
        <v>569</v>
      </c>
      <c r="E736" s="243" t="s">
        <v>32</v>
      </c>
      <c r="F736" s="244" t="s">
        <v>1110</v>
      </c>
      <c r="G736" s="242"/>
      <c r="H736" s="245">
        <v>6.5640000000000001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569</v>
      </c>
      <c r="AU736" s="251" t="s">
        <v>87</v>
      </c>
      <c r="AV736" s="13" t="s">
        <v>87</v>
      </c>
      <c r="AW736" s="13" t="s">
        <v>39</v>
      </c>
      <c r="AX736" s="13" t="s">
        <v>77</v>
      </c>
      <c r="AY736" s="251" t="s">
        <v>137</v>
      </c>
    </row>
    <row r="737" s="13" customFormat="1">
      <c r="A737" s="13"/>
      <c r="B737" s="241"/>
      <c r="C737" s="242"/>
      <c r="D737" s="220" t="s">
        <v>569</v>
      </c>
      <c r="E737" s="243" t="s">
        <v>32</v>
      </c>
      <c r="F737" s="244" t="s">
        <v>1111</v>
      </c>
      <c r="G737" s="242"/>
      <c r="H737" s="245">
        <v>4.4880000000000004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569</v>
      </c>
      <c r="AU737" s="251" t="s">
        <v>87</v>
      </c>
      <c r="AV737" s="13" t="s">
        <v>87</v>
      </c>
      <c r="AW737" s="13" t="s">
        <v>39</v>
      </c>
      <c r="AX737" s="13" t="s">
        <v>77</v>
      </c>
      <c r="AY737" s="251" t="s">
        <v>137</v>
      </c>
    </row>
    <row r="738" s="13" customFormat="1">
      <c r="A738" s="13"/>
      <c r="B738" s="241"/>
      <c r="C738" s="242"/>
      <c r="D738" s="220" t="s">
        <v>569</v>
      </c>
      <c r="E738" s="243" t="s">
        <v>32</v>
      </c>
      <c r="F738" s="244" t="s">
        <v>1112</v>
      </c>
      <c r="G738" s="242"/>
      <c r="H738" s="245">
        <v>5.9790000000000001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1" t="s">
        <v>569</v>
      </c>
      <c r="AU738" s="251" t="s">
        <v>87</v>
      </c>
      <c r="AV738" s="13" t="s">
        <v>87</v>
      </c>
      <c r="AW738" s="13" t="s">
        <v>39</v>
      </c>
      <c r="AX738" s="13" t="s">
        <v>77</v>
      </c>
      <c r="AY738" s="251" t="s">
        <v>137</v>
      </c>
    </row>
    <row r="739" s="14" customFormat="1">
      <c r="A739" s="14"/>
      <c r="B739" s="252"/>
      <c r="C739" s="253"/>
      <c r="D739" s="220" t="s">
        <v>569</v>
      </c>
      <c r="E739" s="254" t="s">
        <v>32</v>
      </c>
      <c r="F739" s="255" t="s">
        <v>571</v>
      </c>
      <c r="G739" s="253"/>
      <c r="H739" s="256">
        <v>46.975999999999999</v>
      </c>
      <c r="I739" s="257"/>
      <c r="J739" s="253"/>
      <c r="K739" s="253"/>
      <c r="L739" s="258"/>
      <c r="M739" s="259"/>
      <c r="N739" s="260"/>
      <c r="O739" s="260"/>
      <c r="P739" s="260"/>
      <c r="Q739" s="260"/>
      <c r="R739" s="260"/>
      <c r="S739" s="260"/>
      <c r="T739" s="26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2" t="s">
        <v>569</v>
      </c>
      <c r="AU739" s="262" t="s">
        <v>87</v>
      </c>
      <c r="AV739" s="14" t="s">
        <v>164</v>
      </c>
      <c r="AW739" s="14" t="s">
        <v>39</v>
      </c>
      <c r="AX739" s="14" t="s">
        <v>85</v>
      </c>
      <c r="AY739" s="262" t="s">
        <v>137</v>
      </c>
    </row>
    <row r="740" s="2" customFormat="1" ht="16.5" customHeight="1">
      <c r="A740" s="41"/>
      <c r="B740" s="42"/>
      <c r="C740" s="227" t="s">
        <v>1113</v>
      </c>
      <c r="D740" s="227" t="s">
        <v>151</v>
      </c>
      <c r="E740" s="228" t="s">
        <v>1114</v>
      </c>
      <c r="F740" s="229" t="s">
        <v>1115</v>
      </c>
      <c r="G740" s="230" t="s">
        <v>565</v>
      </c>
      <c r="H740" s="231">
        <v>49.325000000000003</v>
      </c>
      <c r="I740" s="232"/>
      <c r="J740" s="233">
        <f>ROUND(I740*H740,2)</f>
        <v>0</v>
      </c>
      <c r="K740" s="229" t="s">
        <v>144</v>
      </c>
      <c r="L740" s="234"/>
      <c r="M740" s="235" t="s">
        <v>32</v>
      </c>
      <c r="N740" s="236" t="s">
        <v>49</v>
      </c>
      <c r="O740" s="87"/>
      <c r="P740" s="216">
        <f>O740*H740</f>
        <v>0</v>
      </c>
      <c r="Q740" s="216">
        <v>0.0047999999999999996</v>
      </c>
      <c r="R740" s="216">
        <f>Q740*H740</f>
        <v>0.23676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182</v>
      </c>
      <c r="AT740" s="218" t="s">
        <v>151</v>
      </c>
      <c r="AU740" s="218" t="s">
        <v>87</v>
      </c>
      <c r="AY740" s="19" t="s">
        <v>137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19" t="s">
        <v>87</v>
      </c>
      <c r="BK740" s="219">
        <f>ROUND(I740*H740,2)</f>
        <v>0</v>
      </c>
      <c r="BL740" s="19" t="s">
        <v>164</v>
      </c>
      <c r="BM740" s="218" t="s">
        <v>1116</v>
      </c>
    </row>
    <row r="741" s="2" customFormat="1">
      <c r="A741" s="41"/>
      <c r="B741" s="42"/>
      <c r="C741" s="43"/>
      <c r="D741" s="220" t="s">
        <v>147</v>
      </c>
      <c r="E741" s="43"/>
      <c r="F741" s="221" t="s">
        <v>1115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19" t="s">
        <v>147</v>
      </c>
      <c r="AU741" s="19" t="s">
        <v>87</v>
      </c>
    </row>
    <row r="742" s="13" customFormat="1">
      <c r="A742" s="13"/>
      <c r="B742" s="241"/>
      <c r="C742" s="242"/>
      <c r="D742" s="220" t="s">
        <v>569</v>
      </c>
      <c r="E742" s="243" t="s">
        <v>32</v>
      </c>
      <c r="F742" s="244" t="s">
        <v>1117</v>
      </c>
      <c r="G742" s="242"/>
      <c r="H742" s="245">
        <v>49.325000000000003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1" t="s">
        <v>569</v>
      </c>
      <c r="AU742" s="251" t="s">
        <v>87</v>
      </c>
      <c r="AV742" s="13" t="s">
        <v>87</v>
      </c>
      <c r="AW742" s="13" t="s">
        <v>39</v>
      </c>
      <c r="AX742" s="13" t="s">
        <v>77</v>
      </c>
      <c r="AY742" s="251" t="s">
        <v>137</v>
      </c>
    </row>
    <row r="743" s="14" customFormat="1">
      <c r="A743" s="14"/>
      <c r="B743" s="252"/>
      <c r="C743" s="253"/>
      <c r="D743" s="220" t="s">
        <v>569</v>
      </c>
      <c r="E743" s="254" t="s">
        <v>32</v>
      </c>
      <c r="F743" s="255" t="s">
        <v>571</v>
      </c>
      <c r="G743" s="253"/>
      <c r="H743" s="256">
        <v>49.325000000000003</v>
      </c>
      <c r="I743" s="257"/>
      <c r="J743" s="253"/>
      <c r="K743" s="253"/>
      <c r="L743" s="258"/>
      <c r="M743" s="259"/>
      <c r="N743" s="260"/>
      <c r="O743" s="260"/>
      <c r="P743" s="260"/>
      <c r="Q743" s="260"/>
      <c r="R743" s="260"/>
      <c r="S743" s="260"/>
      <c r="T743" s="26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2" t="s">
        <v>569</v>
      </c>
      <c r="AU743" s="262" t="s">
        <v>87</v>
      </c>
      <c r="AV743" s="14" t="s">
        <v>164</v>
      </c>
      <c r="AW743" s="14" t="s">
        <v>39</v>
      </c>
      <c r="AX743" s="14" t="s">
        <v>85</v>
      </c>
      <c r="AY743" s="262" t="s">
        <v>137</v>
      </c>
    </row>
    <row r="744" s="2" customFormat="1" ht="16.5" customHeight="1">
      <c r="A744" s="41"/>
      <c r="B744" s="42"/>
      <c r="C744" s="207" t="s">
        <v>1118</v>
      </c>
      <c r="D744" s="207" t="s">
        <v>140</v>
      </c>
      <c r="E744" s="208" t="s">
        <v>1119</v>
      </c>
      <c r="F744" s="209" t="s">
        <v>1120</v>
      </c>
      <c r="G744" s="210" t="s">
        <v>565</v>
      </c>
      <c r="H744" s="211">
        <v>47.417999999999999</v>
      </c>
      <c r="I744" s="212"/>
      <c r="J744" s="213">
        <f>ROUND(I744*H744,2)</f>
        <v>0</v>
      </c>
      <c r="K744" s="209" t="s">
        <v>144</v>
      </c>
      <c r="L744" s="47"/>
      <c r="M744" s="214" t="s">
        <v>32</v>
      </c>
      <c r="N744" s="215" t="s">
        <v>49</v>
      </c>
      <c r="O744" s="87"/>
      <c r="P744" s="216">
        <f>O744*H744</f>
        <v>0</v>
      </c>
      <c r="Q744" s="216">
        <v>0.00018000000000000001</v>
      </c>
      <c r="R744" s="216">
        <f>Q744*H744</f>
        <v>0.0085352400000000012</v>
      </c>
      <c r="S744" s="216">
        <v>0</v>
      </c>
      <c r="T744" s="217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18" t="s">
        <v>164</v>
      </c>
      <c r="AT744" s="218" t="s">
        <v>140</v>
      </c>
      <c r="AU744" s="218" t="s">
        <v>87</v>
      </c>
      <c r="AY744" s="19" t="s">
        <v>137</v>
      </c>
      <c r="BE744" s="219">
        <f>IF(N744="základní",J744,0)</f>
        <v>0</v>
      </c>
      <c r="BF744" s="219">
        <f>IF(N744="snížená",J744,0)</f>
        <v>0</v>
      </c>
      <c r="BG744" s="219">
        <f>IF(N744="zákl. přenesená",J744,0)</f>
        <v>0</v>
      </c>
      <c r="BH744" s="219">
        <f>IF(N744="sníž. přenesená",J744,0)</f>
        <v>0</v>
      </c>
      <c r="BI744" s="219">
        <f>IF(N744="nulová",J744,0)</f>
        <v>0</v>
      </c>
      <c r="BJ744" s="19" t="s">
        <v>87</v>
      </c>
      <c r="BK744" s="219">
        <f>ROUND(I744*H744,2)</f>
        <v>0</v>
      </c>
      <c r="BL744" s="19" t="s">
        <v>164</v>
      </c>
      <c r="BM744" s="218" t="s">
        <v>1121</v>
      </c>
    </row>
    <row r="745" s="2" customFormat="1">
      <c r="A745" s="41"/>
      <c r="B745" s="42"/>
      <c r="C745" s="43"/>
      <c r="D745" s="220" t="s">
        <v>147</v>
      </c>
      <c r="E745" s="43"/>
      <c r="F745" s="221" t="s">
        <v>1122</v>
      </c>
      <c r="G745" s="43"/>
      <c r="H745" s="43"/>
      <c r="I745" s="222"/>
      <c r="J745" s="43"/>
      <c r="K745" s="43"/>
      <c r="L745" s="47"/>
      <c r="M745" s="223"/>
      <c r="N745" s="224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19" t="s">
        <v>147</v>
      </c>
      <c r="AU745" s="19" t="s">
        <v>87</v>
      </c>
    </row>
    <row r="746" s="2" customFormat="1">
      <c r="A746" s="41"/>
      <c r="B746" s="42"/>
      <c r="C746" s="43"/>
      <c r="D746" s="225" t="s">
        <v>149</v>
      </c>
      <c r="E746" s="43"/>
      <c r="F746" s="226" t="s">
        <v>1123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19" t="s">
        <v>149</v>
      </c>
      <c r="AU746" s="19" t="s">
        <v>87</v>
      </c>
    </row>
    <row r="747" s="15" customFormat="1">
      <c r="A747" s="15"/>
      <c r="B747" s="263"/>
      <c r="C747" s="264"/>
      <c r="D747" s="220" t="s">
        <v>569</v>
      </c>
      <c r="E747" s="265" t="s">
        <v>32</v>
      </c>
      <c r="F747" s="266" t="s">
        <v>1106</v>
      </c>
      <c r="G747" s="264"/>
      <c r="H747" s="265" t="s">
        <v>32</v>
      </c>
      <c r="I747" s="267"/>
      <c r="J747" s="264"/>
      <c r="K747" s="264"/>
      <c r="L747" s="268"/>
      <c r="M747" s="269"/>
      <c r="N747" s="270"/>
      <c r="O747" s="270"/>
      <c r="P747" s="270"/>
      <c r="Q747" s="270"/>
      <c r="R747" s="270"/>
      <c r="S747" s="270"/>
      <c r="T747" s="27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2" t="s">
        <v>569</v>
      </c>
      <c r="AU747" s="272" t="s">
        <v>87</v>
      </c>
      <c r="AV747" s="15" t="s">
        <v>85</v>
      </c>
      <c r="AW747" s="15" t="s">
        <v>39</v>
      </c>
      <c r="AX747" s="15" t="s">
        <v>77</v>
      </c>
      <c r="AY747" s="272" t="s">
        <v>137</v>
      </c>
    </row>
    <row r="748" s="13" customFormat="1">
      <c r="A748" s="13"/>
      <c r="B748" s="241"/>
      <c r="C748" s="242"/>
      <c r="D748" s="220" t="s">
        <v>569</v>
      </c>
      <c r="E748" s="243" t="s">
        <v>32</v>
      </c>
      <c r="F748" s="244" t="s">
        <v>1124</v>
      </c>
      <c r="G748" s="242"/>
      <c r="H748" s="245">
        <v>15.231999999999999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569</v>
      </c>
      <c r="AU748" s="251" t="s">
        <v>87</v>
      </c>
      <c r="AV748" s="13" t="s">
        <v>87</v>
      </c>
      <c r="AW748" s="13" t="s">
        <v>39</v>
      </c>
      <c r="AX748" s="13" t="s">
        <v>77</v>
      </c>
      <c r="AY748" s="251" t="s">
        <v>137</v>
      </c>
    </row>
    <row r="749" s="13" customFormat="1">
      <c r="A749" s="13"/>
      <c r="B749" s="241"/>
      <c r="C749" s="242"/>
      <c r="D749" s="220" t="s">
        <v>569</v>
      </c>
      <c r="E749" s="243" t="s">
        <v>32</v>
      </c>
      <c r="F749" s="244" t="s">
        <v>1125</v>
      </c>
      <c r="G749" s="242"/>
      <c r="H749" s="245">
        <v>7.0800000000000001</v>
      </c>
      <c r="I749" s="246"/>
      <c r="J749" s="242"/>
      <c r="K749" s="242"/>
      <c r="L749" s="247"/>
      <c r="M749" s="248"/>
      <c r="N749" s="249"/>
      <c r="O749" s="249"/>
      <c r="P749" s="249"/>
      <c r="Q749" s="249"/>
      <c r="R749" s="249"/>
      <c r="S749" s="249"/>
      <c r="T749" s="25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1" t="s">
        <v>569</v>
      </c>
      <c r="AU749" s="251" t="s">
        <v>87</v>
      </c>
      <c r="AV749" s="13" t="s">
        <v>87</v>
      </c>
      <c r="AW749" s="13" t="s">
        <v>39</v>
      </c>
      <c r="AX749" s="13" t="s">
        <v>77</v>
      </c>
      <c r="AY749" s="251" t="s">
        <v>137</v>
      </c>
    </row>
    <row r="750" s="13" customFormat="1">
      <c r="A750" s="13"/>
      <c r="B750" s="241"/>
      <c r="C750" s="242"/>
      <c r="D750" s="220" t="s">
        <v>569</v>
      </c>
      <c r="E750" s="243" t="s">
        <v>32</v>
      </c>
      <c r="F750" s="244" t="s">
        <v>1109</v>
      </c>
      <c r="G750" s="242"/>
      <c r="H750" s="245">
        <v>7.8890000000000002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569</v>
      </c>
      <c r="AU750" s="251" t="s">
        <v>87</v>
      </c>
      <c r="AV750" s="13" t="s">
        <v>87</v>
      </c>
      <c r="AW750" s="13" t="s">
        <v>39</v>
      </c>
      <c r="AX750" s="13" t="s">
        <v>77</v>
      </c>
      <c r="AY750" s="251" t="s">
        <v>137</v>
      </c>
    </row>
    <row r="751" s="13" customFormat="1">
      <c r="A751" s="13"/>
      <c r="B751" s="241"/>
      <c r="C751" s="242"/>
      <c r="D751" s="220" t="s">
        <v>569</v>
      </c>
      <c r="E751" s="243" t="s">
        <v>32</v>
      </c>
      <c r="F751" s="244" t="s">
        <v>1126</v>
      </c>
      <c r="G751" s="242"/>
      <c r="H751" s="245">
        <v>6.657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569</v>
      </c>
      <c r="AU751" s="251" t="s">
        <v>87</v>
      </c>
      <c r="AV751" s="13" t="s">
        <v>87</v>
      </c>
      <c r="AW751" s="13" t="s">
        <v>39</v>
      </c>
      <c r="AX751" s="13" t="s">
        <v>77</v>
      </c>
      <c r="AY751" s="251" t="s">
        <v>137</v>
      </c>
    </row>
    <row r="752" s="13" customFormat="1">
      <c r="A752" s="13"/>
      <c r="B752" s="241"/>
      <c r="C752" s="242"/>
      <c r="D752" s="220" t="s">
        <v>569</v>
      </c>
      <c r="E752" s="243" t="s">
        <v>32</v>
      </c>
      <c r="F752" s="244" t="s">
        <v>1111</v>
      </c>
      <c r="G752" s="242"/>
      <c r="H752" s="245">
        <v>4.4880000000000004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569</v>
      </c>
      <c r="AU752" s="251" t="s">
        <v>87</v>
      </c>
      <c r="AV752" s="13" t="s">
        <v>87</v>
      </c>
      <c r="AW752" s="13" t="s">
        <v>39</v>
      </c>
      <c r="AX752" s="13" t="s">
        <v>77</v>
      </c>
      <c r="AY752" s="251" t="s">
        <v>137</v>
      </c>
    </row>
    <row r="753" s="13" customFormat="1">
      <c r="A753" s="13"/>
      <c r="B753" s="241"/>
      <c r="C753" s="242"/>
      <c r="D753" s="220" t="s">
        <v>569</v>
      </c>
      <c r="E753" s="243" t="s">
        <v>32</v>
      </c>
      <c r="F753" s="244" t="s">
        <v>1127</v>
      </c>
      <c r="G753" s="242"/>
      <c r="H753" s="245">
        <v>6.0720000000000001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569</v>
      </c>
      <c r="AU753" s="251" t="s">
        <v>87</v>
      </c>
      <c r="AV753" s="13" t="s">
        <v>87</v>
      </c>
      <c r="AW753" s="13" t="s">
        <v>39</v>
      </c>
      <c r="AX753" s="13" t="s">
        <v>77</v>
      </c>
      <c r="AY753" s="251" t="s">
        <v>137</v>
      </c>
    </row>
    <row r="754" s="14" customFormat="1">
      <c r="A754" s="14"/>
      <c r="B754" s="252"/>
      <c r="C754" s="253"/>
      <c r="D754" s="220" t="s">
        <v>569</v>
      </c>
      <c r="E754" s="254" t="s">
        <v>32</v>
      </c>
      <c r="F754" s="255" t="s">
        <v>571</v>
      </c>
      <c r="G754" s="253"/>
      <c r="H754" s="256">
        <v>47.417999999999999</v>
      </c>
      <c r="I754" s="257"/>
      <c r="J754" s="253"/>
      <c r="K754" s="253"/>
      <c r="L754" s="258"/>
      <c r="M754" s="259"/>
      <c r="N754" s="260"/>
      <c r="O754" s="260"/>
      <c r="P754" s="260"/>
      <c r="Q754" s="260"/>
      <c r="R754" s="260"/>
      <c r="S754" s="260"/>
      <c r="T754" s="26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2" t="s">
        <v>569</v>
      </c>
      <c r="AU754" s="262" t="s">
        <v>87</v>
      </c>
      <c r="AV754" s="14" t="s">
        <v>164</v>
      </c>
      <c r="AW754" s="14" t="s">
        <v>39</v>
      </c>
      <c r="AX754" s="14" t="s">
        <v>85</v>
      </c>
      <c r="AY754" s="262" t="s">
        <v>137</v>
      </c>
    </row>
    <row r="755" s="2" customFormat="1" ht="16.5" customHeight="1">
      <c r="A755" s="41"/>
      <c r="B755" s="42"/>
      <c r="C755" s="207" t="s">
        <v>1128</v>
      </c>
      <c r="D755" s="207" t="s">
        <v>140</v>
      </c>
      <c r="E755" s="208" t="s">
        <v>1129</v>
      </c>
      <c r="F755" s="209" t="s">
        <v>1130</v>
      </c>
      <c r="G755" s="210" t="s">
        <v>565</v>
      </c>
      <c r="H755" s="211">
        <v>47.417999999999999</v>
      </c>
      <c r="I755" s="212"/>
      <c r="J755" s="213">
        <f>ROUND(I755*H755,2)</f>
        <v>0</v>
      </c>
      <c r="K755" s="209" t="s">
        <v>144</v>
      </c>
      <c r="L755" s="47"/>
      <c r="M755" s="214" t="s">
        <v>32</v>
      </c>
      <c r="N755" s="215" t="s">
        <v>49</v>
      </c>
      <c r="O755" s="87"/>
      <c r="P755" s="216">
        <f>O755*H755</f>
        <v>0</v>
      </c>
      <c r="Q755" s="216">
        <v>0.0057000000000000002</v>
      </c>
      <c r="R755" s="216">
        <f>Q755*H755</f>
        <v>0.27028259999999998</v>
      </c>
      <c r="S755" s="216">
        <v>0</v>
      </c>
      <c r="T755" s="217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18" t="s">
        <v>164</v>
      </c>
      <c r="AT755" s="218" t="s">
        <v>140</v>
      </c>
      <c r="AU755" s="218" t="s">
        <v>87</v>
      </c>
      <c r="AY755" s="19" t="s">
        <v>137</v>
      </c>
      <c r="BE755" s="219">
        <f>IF(N755="základní",J755,0)</f>
        <v>0</v>
      </c>
      <c r="BF755" s="219">
        <f>IF(N755="snížená",J755,0)</f>
        <v>0</v>
      </c>
      <c r="BG755" s="219">
        <f>IF(N755="zákl. přenesená",J755,0)</f>
        <v>0</v>
      </c>
      <c r="BH755" s="219">
        <f>IF(N755="sníž. přenesená",J755,0)</f>
        <v>0</v>
      </c>
      <c r="BI755" s="219">
        <f>IF(N755="nulová",J755,0)</f>
        <v>0</v>
      </c>
      <c r="BJ755" s="19" t="s">
        <v>87</v>
      </c>
      <c r="BK755" s="219">
        <f>ROUND(I755*H755,2)</f>
        <v>0</v>
      </c>
      <c r="BL755" s="19" t="s">
        <v>164</v>
      </c>
      <c r="BM755" s="218" t="s">
        <v>1131</v>
      </c>
    </row>
    <row r="756" s="2" customFormat="1">
      <c r="A756" s="41"/>
      <c r="B756" s="42"/>
      <c r="C756" s="43"/>
      <c r="D756" s="220" t="s">
        <v>147</v>
      </c>
      <c r="E756" s="43"/>
      <c r="F756" s="221" t="s">
        <v>1132</v>
      </c>
      <c r="G756" s="43"/>
      <c r="H756" s="43"/>
      <c r="I756" s="222"/>
      <c r="J756" s="43"/>
      <c r="K756" s="43"/>
      <c r="L756" s="47"/>
      <c r="M756" s="223"/>
      <c r="N756" s="22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19" t="s">
        <v>147</v>
      </c>
      <c r="AU756" s="19" t="s">
        <v>87</v>
      </c>
    </row>
    <row r="757" s="2" customFormat="1">
      <c r="A757" s="41"/>
      <c r="B757" s="42"/>
      <c r="C757" s="43"/>
      <c r="D757" s="225" t="s">
        <v>149</v>
      </c>
      <c r="E757" s="43"/>
      <c r="F757" s="226" t="s">
        <v>1133</v>
      </c>
      <c r="G757" s="43"/>
      <c r="H757" s="43"/>
      <c r="I757" s="222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19" t="s">
        <v>149</v>
      </c>
      <c r="AU757" s="19" t="s">
        <v>87</v>
      </c>
    </row>
    <row r="758" s="2" customFormat="1" ht="24.15" customHeight="1">
      <c r="A758" s="41"/>
      <c r="B758" s="42"/>
      <c r="C758" s="207" t="s">
        <v>1134</v>
      </c>
      <c r="D758" s="207" t="s">
        <v>140</v>
      </c>
      <c r="E758" s="208" t="s">
        <v>1135</v>
      </c>
      <c r="F758" s="209" t="s">
        <v>1136</v>
      </c>
      <c r="G758" s="210" t="s">
        <v>565</v>
      </c>
      <c r="H758" s="211">
        <v>943.245</v>
      </c>
      <c r="I758" s="212"/>
      <c r="J758" s="213">
        <f>ROUND(I758*H758,2)</f>
        <v>0</v>
      </c>
      <c r="K758" s="209" t="s">
        <v>144</v>
      </c>
      <c r="L758" s="47"/>
      <c r="M758" s="214" t="s">
        <v>32</v>
      </c>
      <c r="N758" s="215" t="s">
        <v>49</v>
      </c>
      <c r="O758" s="87"/>
      <c r="P758" s="216">
        <f>O758*H758</f>
        <v>0</v>
      </c>
      <c r="Q758" s="216">
        <v>0.01167696</v>
      </c>
      <c r="R758" s="216">
        <f>Q758*H758</f>
        <v>11.014234135200001</v>
      </c>
      <c r="S758" s="216">
        <v>0</v>
      </c>
      <c r="T758" s="217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8" t="s">
        <v>164</v>
      </c>
      <c r="AT758" s="218" t="s">
        <v>140</v>
      </c>
      <c r="AU758" s="218" t="s">
        <v>87</v>
      </c>
      <c r="AY758" s="19" t="s">
        <v>137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19" t="s">
        <v>87</v>
      </c>
      <c r="BK758" s="219">
        <f>ROUND(I758*H758,2)</f>
        <v>0</v>
      </c>
      <c r="BL758" s="19" t="s">
        <v>164</v>
      </c>
      <c r="BM758" s="218" t="s">
        <v>1137</v>
      </c>
    </row>
    <row r="759" s="2" customFormat="1">
      <c r="A759" s="41"/>
      <c r="B759" s="42"/>
      <c r="C759" s="43"/>
      <c r="D759" s="220" t="s">
        <v>147</v>
      </c>
      <c r="E759" s="43"/>
      <c r="F759" s="221" t="s">
        <v>1138</v>
      </c>
      <c r="G759" s="43"/>
      <c r="H759" s="43"/>
      <c r="I759" s="222"/>
      <c r="J759" s="43"/>
      <c r="K759" s="43"/>
      <c r="L759" s="47"/>
      <c r="M759" s="223"/>
      <c r="N759" s="22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19" t="s">
        <v>147</v>
      </c>
      <c r="AU759" s="19" t="s">
        <v>87</v>
      </c>
    </row>
    <row r="760" s="2" customFormat="1">
      <c r="A760" s="41"/>
      <c r="B760" s="42"/>
      <c r="C760" s="43"/>
      <c r="D760" s="225" t="s">
        <v>149</v>
      </c>
      <c r="E760" s="43"/>
      <c r="F760" s="226" t="s">
        <v>1139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19" t="s">
        <v>149</v>
      </c>
      <c r="AU760" s="19" t="s">
        <v>87</v>
      </c>
    </row>
    <row r="761" s="15" customFormat="1">
      <c r="A761" s="15"/>
      <c r="B761" s="263"/>
      <c r="C761" s="264"/>
      <c r="D761" s="220" t="s">
        <v>569</v>
      </c>
      <c r="E761" s="265" t="s">
        <v>32</v>
      </c>
      <c r="F761" s="266" t="s">
        <v>1140</v>
      </c>
      <c r="G761" s="264"/>
      <c r="H761" s="265" t="s">
        <v>32</v>
      </c>
      <c r="I761" s="267"/>
      <c r="J761" s="264"/>
      <c r="K761" s="264"/>
      <c r="L761" s="268"/>
      <c r="M761" s="269"/>
      <c r="N761" s="270"/>
      <c r="O761" s="270"/>
      <c r="P761" s="270"/>
      <c r="Q761" s="270"/>
      <c r="R761" s="270"/>
      <c r="S761" s="270"/>
      <c r="T761" s="271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2" t="s">
        <v>569</v>
      </c>
      <c r="AU761" s="272" t="s">
        <v>87</v>
      </c>
      <c r="AV761" s="15" t="s">
        <v>85</v>
      </c>
      <c r="AW761" s="15" t="s">
        <v>39</v>
      </c>
      <c r="AX761" s="15" t="s">
        <v>77</v>
      </c>
      <c r="AY761" s="272" t="s">
        <v>137</v>
      </c>
    </row>
    <row r="762" s="13" customFormat="1">
      <c r="A762" s="13"/>
      <c r="B762" s="241"/>
      <c r="C762" s="242"/>
      <c r="D762" s="220" t="s">
        <v>569</v>
      </c>
      <c r="E762" s="243" t="s">
        <v>32</v>
      </c>
      <c r="F762" s="244" t="s">
        <v>1070</v>
      </c>
      <c r="G762" s="242"/>
      <c r="H762" s="245">
        <v>97.245999999999995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1" t="s">
        <v>569</v>
      </c>
      <c r="AU762" s="251" t="s">
        <v>87</v>
      </c>
      <c r="AV762" s="13" t="s">
        <v>87</v>
      </c>
      <c r="AW762" s="13" t="s">
        <v>39</v>
      </c>
      <c r="AX762" s="13" t="s">
        <v>77</v>
      </c>
      <c r="AY762" s="251" t="s">
        <v>137</v>
      </c>
    </row>
    <row r="763" s="13" customFormat="1">
      <c r="A763" s="13"/>
      <c r="B763" s="241"/>
      <c r="C763" s="242"/>
      <c r="D763" s="220" t="s">
        <v>569</v>
      </c>
      <c r="E763" s="243" t="s">
        <v>32</v>
      </c>
      <c r="F763" s="244" t="s">
        <v>1141</v>
      </c>
      <c r="G763" s="242"/>
      <c r="H763" s="245">
        <v>281.89600000000002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569</v>
      </c>
      <c r="AU763" s="251" t="s">
        <v>87</v>
      </c>
      <c r="AV763" s="13" t="s">
        <v>87</v>
      </c>
      <c r="AW763" s="13" t="s">
        <v>39</v>
      </c>
      <c r="AX763" s="13" t="s">
        <v>77</v>
      </c>
      <c r="AY763" s="251" t="s">
        <v>137</v>
      </c>
    </row>
    <row r="764" s="13" customFormat="1">
      <c r="A764" s="13"/>
      <c r="B764" s="241"/>
      <c r="C764" s="242"/>
      <c r="D764" s="220" t="s">
        <v>569</v>
      </c>
      <c r="E764" s="243" t="s">
        <v>32</v>
      </c>
      <c r="F764" s="244" t="s">
        <v>1072</v>
      </c>
      <c r="G764" s="242"/>
      <c r="H764" s="245">
        <v>6.2999999999999998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1" t="s">
        <v>569</v>
      </c>
      <c r="AU764" s="251" t="s">
        <v>87</v>
      </c>
      <c r="AV764" s="13" t="s">
        <v>87</v>
      </c>
      <c r="AW764" s="13" t="s">
        <v>39</v>
      </c>
      <c r="AX764" s="13" t="s">
        <v>77</v>
      </c>
      <c r="AY764" s="251" t="s">
        <v>137</v>
      </c>
    </row>
    <row r="765" s="13" customFormat="1">
      <c r="A765" s="13"/>
      <c r="B765" s="241"/>
      <c r="C765" s="242"/>
      <c r="D765" s="220" t="s">
        <v>569</v>
      </c>
      <c r="E765" s="243" t="s">
        <v>32</v>
      </c>
      <c r="F765" s="244" t="s">
        <v>1073</v>
      </c>
      <c r="G765" s="242"/>
      <c r="H765" s="245">
        <v>-47.677999999999997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1" t="s">
        <v>569</v>
      </c>
      <c r="AU765" s="251" t="s">
        <v>87</v>
      </c>
      <c r="AV765" s="13" t="s">
        <v>87</v>
      </c>
      <c r="AW765" s="13" t="s">
        <v>39</v>
      </c>
      <c r="AX765" s="13" t="s">
        <v>77</v>
      </c>
      <c r="AY765" s="251" t="s">
        <v>137</v>
      </c>
    </row>
    <row r="766" s="13" customFormat="1">
      <c r="A766" s="13"/>
      <c r="B766" s="241"/>
      <c r="C766" s="242"/>
      <c r="D766" s="220" t="s">
        <v>569</v>
      </c>
      <c r="E766" s="243" t="s">
        <v>32</v>
      </c>
      <c r="F766" s="244" t="s">
        <v>1074</v>
      </c>
      <c r="G766" s="242"/>
      <c r="H766" s="245">
        <v>-23.495000000000001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569</v>
      </c>
      <c r="AU766" s="251" t="s">
        <v>87</v>
      </c>
      <c r="AV766" s="13" t="s">
        <v>87</v>
      </c>
      <c r="AW766" s="13" t="s">
        <v>39</v>
      </c>
      <c r="AX766" s="13" t="s">
        <v>77</v>
      </c>
      <c r="AY766" s="251" t="s">
        <v>137</v>
      </c>
    </row>
    <row r="767" s="13" customFormat="1">
      <c r="A767" s="13"/>
      <c r="B767" s="241"/>
      <c r="C767" s="242"/>
      <c r="D767" s="220" t="s">
        <v>569</v>
      </c>
      <c r="E767" s="243" t="s">
        <v>32</v>
      </c>
      <c r="F767" s="244" t="s">
        <v>1075</v>
      </c>
      <c r="G767" s="242"/>
      <c r="H767" s="245">
        <v>76.619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569</v>
      </c>
      <c r="AU767" s="251" t="s">
        <v>87</v>
      </c>
      <c r="AV767" s="13" t="s">
        <v>87</v>
      </c>
      <c r="AW767" s="13" t="s">
        <v>39</v>
      </c>
      <c r="AX767" s="13" t="s">
        <v>77</v>
      </c>
      <c r="AY767" s="251" t="s">
        <v>137</v>
      </c>
    </row>
    <row r="768" s="13" customFormat="1">
      <c r="A768" s="13"/>
      <c r="B768" s="241"/>
      <c r="C768" s="242"/>
      <c r="D768" s="220" t="s">
        <v>569</v>
      </c>
      <c r="E768" s="243" t="s">
        <v>32</v>
      </c>
      <c r="F768" s="244" t="s">
        <v>1076</v>
      </c>
      <c r="G768" s="242"/>
      <c r="H768" s="245">
        <v>-8.2799999999999994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1" t="s">
        <v>569</v>
      </c>
      <c r="AU768" s="251" t="s">
        <v>87</v>
      </c>
      <c r="AV768" s="13" t="s">
        <v>87</v>
      </c>
      <c r="AW768" s="13" t="s">
        <v>39</v>
      </c>
      <c r="AX768" s="13" t="s">
        <v>77</v>
      </c>
      <c r="AY768" s="251" t="s">
        <v>137</v>
      </c>
    </row>
    <row r="769" s="13" customFormat="1">
      <c r="A769" s="13"/>
      <c r="B769" s="241"/>
      <c r="C769" s="242"/>
      <c r="D769" s="220" t="s">
        <v>569</v>
      </c>
      <c r="E769" s="243" t="s">
        <v>32</v>
      </c>
      <c r="F769" s="244" t="s">
        <v>1077</v>
      </c>
      <c r="G769" s="242"/>
      <c r="H769" s="245">
        <v>75.658000000000001</v>
      </c>
      <c r="I769" s="246"/>
      <c r="J769" s="242"/>
      <c r="K769" s="242"/>
      <c r="L769" s="247"/>
      <c r="M769" s="248"/>
      <c r="N769" s="249"/>
      <c r="O769" s="249"/>
      <c r="P769" s="249"/>
      <c r="Q769" s="249"/>
      <c r="R769" s="249"/>
      <c r="S769" s="249"/>
      <c r="T769" s="25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1" t="s">
        <v>569</v>
      </c>
      <c r="AU769" s="251" t="s">
        <v>87</v>
      </c>
      <c r="AV769" s="13" t="s">
        <v>87</v>
      </c>
      <c r="AW769" s="13" t="s">
        <v>39</v>
      </c>
      <c r="AX769" s="13" t="s">
        <v>77</v>
      </c>
      <c r="AY769" s="251" t="s">
        <v>137</v>
      </c>
    </row>
    <row r="770" s="13" customFormat="1">
      <c r="A770" s="13"/>
      <c r="B770" s="241"/>
      <c r="C770" s="242"/>
      <c r="D770" s="220" t="s">
        <v>569</v>
      </c>
      <c r="E770" s="243" t="s">
        <v>32</v>
      </c>
      <c r="F770" s="244" t="s">
        <v>1079</v>
      </c>
      <c r="G770" s="242"/>
      <c r="H770" s="245">
        <v>-11.68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569</v>
      </c>
      <c r="AU770" s="251" t="s">
        <v>87</v>
      </c>
      <c r="AV770" s="13" t="s">
        <v>87</v>
      </c>
      <c r="AW770" s="13" t="s">
        <v>39</v>
      </c>
      <c r="AX770" s="13" t="s">
        <v>77</v>
      </c>
      <c r="AY770" s="251" t="s">
        <v>137</v>
      </c>
    </row>
    <row r="771" s="13" customFormat="1">
      <c r="A771" s="13"/>
      <c r="B771" s="241"/>
      <c r="C771" s="242"/>
      <c r="D771" s="220" t="s">
        <v>569</v>
      </c>
      <c r="E771" s="243" t="s">
        <v>32</v>
      </c>
      <c r="F771" s="244" t="s">
        <v>1080</v>
      </c>
      <c r="G771" s="242"/>
      <c r="H771" s="245">
        <v>8.3200000000000003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569</v>
      </c>
      <c r="AU771" s="251" t="s">
        <v>87</v>
      </c>
      <c r="AV771" s="13" t="s">
        <v>87</v>
      </c>
      <c r="AW771" s="13" t="s">
        <v>39</v>
      </c>
      <c r="AX771" s="13" t="s">
        <v>77</v>
      </c>
      <c r="AY771" s="251" t="s">
        <v>137</v>
      </c>
    </row>
    <row r="772" s="13" customFormat="1">
      <c r="A772" s="13"/>
      <c r="B772" s="241"/>
      <c r="C772" s="242"/>
      <c r="D772" s="220" t="s">
        <v>569</v>
      </c>
      <c r="E772" s="243" t="s">
        <v>32</v>
      </c>
      <c r="F772" s="244" t="s">
        <v>1081</v>
      </c>
      <c r="G772" s="242"/>
      <c r="H772" s="245">
        <v>-3.1349999999999998</v>
      </c>
      <c r="I772" s="246"/>
      <c r="J772" s="242"/>
      <c r="K772" s="242"/>
      <c r="L772" s="247"/>
      <c r="M772" s="248"/>
      <c r="N772" s="249"/>
      <c r="O772" s="249"/>
      <c r="P772" s="249"/>
      <c r="Q772" s="249"/>
      <c r="R772" s="249"/>
      <c r="S772" s="249"/>
      <c r="T772" s="25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1" t="s">
        <v>569</v>
      </c>
      <c r="AU772" s="251" t="s">
        <v>87</v>
      </c>
      <c r="AV772" s="13" t="s">
        <v>87</v>
      </c>
      <c r="AW772" s="13" t="s">
        <v>39</v>
      </c>
      <c r="AX772" s="13" t="s">
        <v>77</v>
      </c>
      <c r="AY772" s="251" t="s">
        <v>137</v>
      </c>
    </row>
    <row r="773" s="13" customFormat="1">
      <c r="A773" s="13"/>
      <c r="B773" s="241"/>
      <c r="C773" s="242"/>
      <c r="D773" s="220" t="s">
        <v>569</v>
      </c>
      <c r="E773" s="243" t="s">
        <v>32</v>
      </c>
      <c r="F773" s="244" t="s">
        <v>1142</v>
      </c>
      <c r="G773" s="242"/>
      <c r="H773" s="245">
        <v>131.23500000000001</v>
      </c>
      <c r="I773" s="246"/>
      <c r="J773" s="242"/>
      <c r="K773" s="242"/>
      <c r="L773" s="247"/>
      <c r="M773" s="248"/>
      <c r="N773" s="249"/>
      <c r="O773" s="249"/>
      <c r="P773" s="249"/>
      <c r="Q773" s="249"/>
      <c r="R773" s="249"/>
      <c r="S773" s="249"/>
      <c r="T773" s="25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1" t="s">
        <v>569</v>
      </c>
      <c r="AU773" s="251" t="s">
        <v>87</v>
      </c>
      <c r="AV773" s="13" t="s">
        <v>87</v>
      </c>
      <c r="AW773" s="13" t="s">
        <v>39</v>
      </c>
      <c r="AX773" s="13" t="s">
        <v>77</v>
      </c>
      <c r="AY773" s="251" t="s">
        <v>137</v>
      </c>
    </row>
    <row r="774" s="13" customFormat="1">
      <c r="A774" s="13"/>
      <c r="B774" s="241"/>
      <c r="C774" s="242"/>
      <c r="D774" s="220" t="s">
        <v>569</v>
      </c>
      <c r="E774" s="243" t="s">
        <v>32</v>
      </c>
      <c r="F774" s="244" t="s">
        <v>1083</v>
      </c>
      <c r="G774" s="242"/>
      <c r="H774" s="245">
        <v>-23.73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1" t="s">
        <v>569</v>
      </c>
      <c r="AU774" s="251" t="s">
        <v>87</v>
      </c>
      <c r="AV774" s="13" t="s">
        <v>87</v>
      </c>
      <c r="AW774" s="13" t="s">
        <v>39</v>
      </c>
      <c r="AX774" s="13" t="s">
        <v>77</v>
      </c>
      <c r="AY774" s="251" t="s">
        <v>137</v>
      </c>
    </row>
    <row r="775" s="13" customFormat="1">
      <c r="A775" s="13"/>
      <c r="B775" s="241"/>
      <c r="C775" s="242"/>
      <c r="D775" s="220" t="s">
        <v>569</v>
      </c>
      <c r="E775" s="243" t="s">
        <v>32</v>
      </c>
      <c r="F775" s="244" t="s">
        <v>1143</v>
      </c>
      <c r="G775" s="242"/>
      <c r="H775" s="245">
        <v>28.992000000000001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1" t="s">
        <v>569</v>
      </c>
      <c r="AU775" s="251" t="s">
        <v>87</v>
      </c>
      <c r="AV775" s="13" t="s">
        <v>87</v>
      </c>
      <c r="AW775" s="13" t="s">
        <v>39</v>
      </c>
      <c r="AX775" s="13" t="s">
        <v>77</v>
      </c>
      <c r="AY775" s="251" t="s">
        <v>137</v>
      </c>
    </row>
    <row r="776" s="13" customFormat="1">
      <c r="A776" s="13"/>
      <c r="B776" s="241"/>
      <c r="C776" s="242"/>
      <c r="D776" s="220" t="s">
        <v>569</v>
      </c>
      <c r="E776" s="243" t="s">
        <v>32</v>
      </c>
      <c r="F776" s="244" t="s">
        <v>1085</v>
      </c>
      <c r="G776" s="242"/>
      <c r="H776" s="245">
        <v>-12.710000000000001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569</v>
      </c>
      <c r="AU776" s="251" t="s">
        <v>87</v>
      </c>
      <c r="AV776" s="13" t="s">
        <v>87</v>
      </c>
      <c r="AW776" s="13" t="s">
        <v>39</v>
      </c>
      <c r="AX776" s="13" t="s">
        <v>77</v>
      </c>
      <c r="AY776" s="251" t="s">
        <v>137</v>
      </c>
    </row>
    <row r="777" s="13" customFormat="1">
      <c r="A777" s="13"/>
      <c r="B777" s="241"/>
      <c r="C777" s="242"/>
      <c r="D777" s="220" t="s">
        <v>569</v>
      </c>
      <c r="E777" s="243" t="s">
        <v>32</v>
      </c>
      <c r="F777" s="244" t="s">
        <v>1086</v>
      </c>
      <c r="G777" s="242"/>
      <c r="H777" s="245">
        <v>375.13799999999998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569</v>
      </c>
      <c r="AU777" s="251" t="s">
        <v>87</v>
      </c>
      <c r="AV777" s="13" t="s">
        <v>87</v>
      </c>
      <c r="AW777" s="13" t="s">
        <v>39</v>
      </c>
      <c r="AX777" s="13" t="s">
        <v>77</v>
      </c>
      <c r="AY777" s="251" t="s">
        <v>137</v>
      </c>
    </row>
    <row r="778" s="13" customFormat="1">
      <c r="A778" s="13"/>
      <c r="B778" s="241"/>
      <c r="C778" s="242"/>
      <c r="D778" s="220" t="s">
        <v>569</v>
      </c>
      <c r="E778" s="243" t="s">
        <v>32</v>
      </c>
      <c r="F778" s="244" t="s">
        <v>1087</v>
      </c>
      <c r="G778" s="242"/>
      <c r="H778" s="245">
        <v>-72.885000000000005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569</v>
      </c>
      <c r="AU778" s="251" t="s">
        <v>87</v>
      </c>
      <c r="AV778" s="13" t="s">
        <v>87</v>
      </c>
      <c r="AW778" s="13" t="s">
        <v>39</v>
      </c>
      <c r="AX778" s="13" t="s">
        <v>77</v>
      </c>
      <c r="AY778" s="251" t="s">
        <v>137</v>
      </c>
    </row>
    <row r="779" s="13" customFormat="1">
      <c r="A779" s="13"/>
      <c r="B779" s="241"/>
      <c r="C779" s="242"/>
      <c r="D779" s="220" t="s">
        <v>569</v>
      </c>
      <c r="E779" s="243" t="s">
        <v>32</v>
      </c>
      <c r="F779" s="244" t="s">
        <v>1088</v>
      </c>
      <c r="G779" s="242"/>
      <c r="H779" s="245">
        <v>8.3200000000000003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569</v>
      </c>
      <c r="AU779" s="251" t="s">
        <v>87</v>
      </c>
      <c r="AV779" s="13" t="s">
        <v>87</v>
      </c>
      <c r="AW779" s="13" t="s">
        <v>39</v>
      </c>
      <c r="AX779" s="13" t="s">
        <v>77</v>
      </c>
      <c r="AY779" s="251" t="s">
        <v>137</v>
      </c>
    </row>
    <row r="780" s="13" customFormat="1">
      <c r="A780" s="13"/>
      <c r="B780" s="241"/>
      <c r="C780" s="242"/>
      <c r="D780" s="220" t="s">
        <v>569</v>
      </c>
      <c r="E780" s="243" t="s">
        <v>32</v>
      </c>
      <c r="F780" s="244" t="s">
        <v>1089</v>
      </c>
      <c r="G780" s="242"/>
      <c r="H780" s="245">
        <v>-3.1349999999999998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569</v>
      </c>
      <c r="AU780" s="251" t="s">
        <v>87</v>
      </c>
      <c r="AV780" s="13" t="s">
        <v>87</v>
      </c>
      <c r="AW780" s="13" t="s">
        <v>39</v>
      </c>
      <c r="AX780" s="13" t="s">
        <v>77</v>
      </c>
      <c r="AY780" s="251" t="s">
        <v>137</v>
      </c>
    </row>
    <row r="781" s="13" customFormat="1">
      <c r="A781" s="13"/>
      <c r="B781" s="241"/>
      <c r="C781" s="242"/>
      <c r="D781" s="220" t="s">
        <v>569</v>
      </c>
      <c r="E781" s="243" t="s">
        <v>32</v>
      </c>
      <c r="F781" s="244" t="s">
        <v>1144</v>
      </c>
      <c r="G781" s="242"/>
      <c r="H781" s="245">
        <v>131.23500000000001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569</v>
      </c>
      <c r="AU781" s="251" t="s">
        <v>87</v>
      </c>
      <c r="AV781" s="13" t="s">
        <v>87</v>
      </c>
      <c r="AW781" s="13" t="s">
        <v>39</v>
      </c>
      <c r="AX781" s="13" t="s">
        <v>77</v>
      </c>
      <c r="AY781" s="251" t="s">
        <v>137</v>
      </c>
    </row>
    <row r="782" s="13" customFormat="1">
      <c r="A782" s="13"/>
      <c r="B782" s="241"/>
      <c r="C782" s="242"/>
      <c r="D782" s="220" t="s">
        <v>569</v>
      </c>
      <c r="E782" s="243" t="s">
        <v>32</v>
      </c>
      <c r="F782" s="244" t="s">
        <v>1091</v>
      </c>
      <c r="G782" s="242"/>
      <c r="H782" s="245">
        <v>-24.010000000000002</v>
      </c>
      <c r="I782" s="246"/>
      <c r="J782" s="242"/>
      <c r="K782" s="242"/>
      <c r="L782" s="247"/>
      <c r="M782" s="248"/>
      <c r="N782" s="249"/>
      <c r="O782" s="249"/>
      <c r="P782" s="249"/>
      <c r="Q782" s="249"/>
      <c r="R782" s="249"/>
      <c r="S782" s="249"/>
      <c r="T782" s="25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1" t="s">
        <v>569</v>
      </c>
      <c r="AU782" s="251" t="s">
        <v>87</v>
      </c>
      <c r="AV782" s="13" t="s">
        <v>87</v>
      </c>
      <c r="AW782" s="13" t="s">
        <v>39</v>
      </c>
      <c r="AX782" s="13" t="s">
        <v>77</v>
      </c>
      <c r="AY782" s="251" t="s">
        <v>137</v>
      </c>
    </row>
    <row r="783" s="15" customFormat="1">
      <c r="A783" s="15"/>
      <c r="B783" s="263"/>
      <c r="C783" s="264"/>
      <c r="D783" s="220" t="s">
        <v>569</v>
      </c>
      <c r="E783" s="265" t="s">
        <v>32</v>
      </c>
      <c r="F783" s="266" t="s">
        <v>1145</v>
      </c>
      <c r="G783" s="264"/>
      <c r="H783" s="265" t="s">
        <v>32</v>
      </c>
      <c r="I783" s="267"/>
      <c r="J783" s="264"/>
      <c r="K783" s="264"/>
      <c r="L783" s="268"/>
      <c r="M783" s="269"/>
      <c r="N783" s="270"/>
      <c r="O783" s="270"/>
      <c r="P783" s="270"/>
      <c r="Q783" s="270"/>
      <c r="R783" s="270"/>
      <c r="S783" s="270"/>
      <c r="T783" s="27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2" t="s">
        <v>569</v>
      </c>
      <c r="AU783" s="272" t="s">
        <v>87</v>
      </c>
      <c r="AV783" s="15" t="s">
        <v>85</v>
      </c>
      <c r="AW783" s="15" t="s">
        <v>39</v>
      </c>
      <c r="AX783" s="15" t="s">
        <v>77</v>
      </c>
      <c r="AY783" s="272" t="s">
        <v>137</v>
      </c>
    </row>
    <row r="784" s="13" customFormat="1">
      <c r="A784" s="13"/>
      <c r="B784" s="241"/>
      <c r="C784" s="242"/>
      <c r="D784" s="220" t="s">
        <v>569</v>
      </c>
      <c r="E784" s="243" t="s">
        <v>32</v>
      </c>
      <c r="F784" s="244" t="s">
        <v>1146</v>
      </c>
      <c r="G784" s="242"/>
      <c r="H784" s="245">
        <v>-46.975999999999999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1" t="s">
        <v>569</v>
      </c>
      <c r="AU784" s="251" t="s">
        <v>87</v>
      </c>
      <c r="AV784" s="13" t="s">
        <v>87</v>
      </c>
      <c r="AW784" s="13" t="s">
        <v>39</v>
      </c>
      <c r="AX784" s="13" t="s">
        <v>77</v>
      </c>
      <c r="AY784" s="251" t="s">
        <v>137</v>
      </c>
    </row>
    <row r="785" s="14" customFormat="1">
      <c r="A785" s="14"/>
      <c r="B785" s="252"/>
      <c r="C785" s="253"/>
      <c r="D785" s="220" t="s">
        <v>569</v>
      </c>
      <c r="E785" s="254" t="s">
        <v>32</v>
      </c>
      <c r="F785" s="255" t="s">
        <v>571</v>
      </c>
      <c r="G785" s="253"/>
      <c r="H785" s="256">
        <v>943.245</v>
      </c>
      <c r="I785" s="257"/>
      <c r="J785" s="253"/>
      <c r="K785" s="253"/>
      <c r="L785" s="258"/>
      <c r="M785" s="259"/>
      <c r="N785" s="260"/>
      <c r="O785" s="260"/>
      <c r="P785" s="260"/>
      <c r="Q785" s="260"/>
      <c r="R785" s="260"/>
      <c r="S785" s="260"/>
      <c r="T785" s="26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2" t="s">
        <v>569</v>
      </c>
      <c r="AU785" s="262" t="s">
        <v>87</v>
      </c>
      <c r="AV785" s="14" t="s">
        <v>164</v>
      </c>
      <c r="AW785" s="14" t="s">
        <v>39</v>
      </c>
      <c r="AX785" s="14" t="s">
        <v>85</v>
      </c>
      <c r="AY785" s="262" t="s">
        <v>137</v>
      </c>
    </row>
    <row r="786" s="2" customFormat="1" ht="16.5" customHeight="1">
      <c r="A786" s="41"/>
      <c r="B786" s="42"/>
      <c r="C786" s="227" t="s">
        <v>1147</v>
      </c>
      <c r="D786" s="227" t="s">
        <v>151</v>
      </c>
      <c r="E786" s="228" t="s">
        <v>1148</v>
      </c>
      <c r="F786" s="229" t="s">
        <v>1149</v>
      </c>
      <c r="G786" s="230" t="s">
        <v>565</v>
      </c>
      <c r="H786" s="231">
        <v>990.40700000000004</v>
      </c>
      <c r="I786" s="232"/>
      <c r="J786" s="233">
        <f>ROUND(I786*H786,2)</f>
        <v>0</v>
      </c>
      <c r="K786" s="229" t="s">
        <v>144</v>
      </c>
      <c r="L786" s="234"/>
      <c r="M786" s="235" t="s">
        <v>32</v>
      </c>
      <c r="N786" s="236" t="s">
        <v>49</v>
      </c>
      <c r="O786" s="87"/>
      <c r="P786" s="216">
        <f>O786*H786</f>
        <v>0</v>
      </c>
      <c r="Q786" s="216">
        <v>0.017999999999999999</v>
      </c>
      <c r="R786" s="216">
        <f>Q786*H786</f>
        <v>17.827325999999999</v>
      </c>
      <c r="S786" s="216">
        <v>0</v>
      </c>
      <c r="T786" s="217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8" t="s">
        <v>182</v>
      </c>
      <c r="AT786" s="218" t="s">
        <v>151</v>
      </c>
      <c r="AU786" s="218" t="s">
        <v>87</v>
      </c>
      <c r="AY786" s="19" t="s">
        <v>137</v>
      </c>
      <c r="BE786" s="219">
        <f>IF(N786="základní",J786,0)</f>
        <v>0</v>
      </c>
      <c r="BF786" s="219">
        <f>IF(N786="snížená",J786,0)</f>
        <v>0</v>
      </c>
      <c r="BG786" s="219">
        <f>IF(N786="zákl. přenesená",J786,0)</f>
        <v>0</v>
      </c>
      <c r="BH786" s="219">
        <f>IF(N786="sníž. přenesená",J786,0)</f>
        <v>0</v>
      </c>
      <c r="BI786" s="219">
        <f>IF(N786="nulová",J786,0)</f>
        <v>0</v>
      </c>
      <c r="BJ786" s="19" t="s">
        <v>87</v>
      </c>
      <c r="BK786" s="219">
        <f>ROUND(I786*H786,2)</f>
        <v>0</v>
      </c>
      <c r="BL786" s="19" t="s">
        <v>164</v>
      </c>
      <c r="BM786" s="218" t="s">
        <v>1150</v>
      </c>
    </row>
    <row r="787" s="2" customFormat="1">
      <c r="A787" s="41"/>
      <c r="B787" s="42"/>
      <c r="C787" s="43"/>
      <c r="D787" s="220" t="s">
        <v>147</v>
      </c>
      <c r="E787" s="43"/>
      <c r="F787" s="221" t="s">
        <v>1149</v>
      </c>
      <c r="G787" s="43"/>
      <c r="H787" s="43"/>
      <c r="I787" s="222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19" t="s">
        <v>147</v>
      </c>
      <c r="AU787" s="19" t="s">
        <v>87</v>
      </c>
    </row>
    <row r="788" s="13" customFormat="1">
      <c r="A788" s="13"/>
      <c r="B788" s="241"/>
      <c r="C788" s="242"/>
      <c r="D788" s="220" t="s">
        <v>569</v>
      </c>
      <c r="E788" s="243" t="s">
        <v>32</v>
      </c>
      <c r="F788" s="244" t="s">
        <v>1151</v>
      </c>
      <c r="G788" s="242"/>
      <c r="H788" s="245">
        <v>990.40700000000004</v>
      </c>
      <c r="I788" s="246"/>
      <c r="J788" s="242"/>
      <c r="K788" s="242"/>
      <c r="L788" s="247"/>
      <c r="M788" s="248"/>
      <c r="N788" s="249"/>
      <c r="O788" s="249"/>
      <c r="P788" s="249"/>
      <c r="Q788" s="249"/>
      <c r="R788" s="249"/>
      <c r="S788" s="249"/>
      <c r="T788" s="25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1" t="s">
        <v>569</v>
      </c>
      <c r="AU788" s="251" t="s">
        <v>87</v>
      </c>
      <c r="AV788" s="13" t="s">
        <v>87</v>
      </c>
      <c r="AW788" s="13" t="s">
        <v>39</v>
      </c>
      <c r="AX788" s="13" t="s">
        <v>77</v>
      </c>
      <c r="AY788" s="251" t="s">
        <v>137</v>
      </c>
    </row>
    <row r="789" s="14" customFormat="1">
      <c r="A789" s="14"/>
      <c r="B789" s="252"/>
      <c r="C789" s="253"/>
      <c r="D789" s="220" t="s">
        <v>569</v>
      </c>
      <c r="E789" s="254" t="s">
        <v>32</v>
      </c>
      <c r="F789" s="255" t="s">
        <v>571</v>
      </c>
      <c r="G789" s="253"/>
      <c r="H789" s="256">
        <v>990.40700000000004</v>
      </c>
      <c r="I789" s="257"/>
      <c r="J789" s="253"/>
      <c r="K789" s="253"/>
      <c r="L789" s="258"/>
      <c r="M789" s="259"/>
      <c r="N789" s="260"/>
      <c r="O789" s="260"/>
      <c r="P789" s="260"/>
      <c r="Q789" s="260"/>
      <c r="R789" s="260"/>
      <c r="S789" s="260"/>
      <c r="T789" s="26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2" t="s">
        <v>569</v>
      </c>
      <c r="AU789" s="262" t="s">
        <v>87</v>
      </c>
      <c r="AV789" s="14" t="s">
        <v>164</v>
      </c>
      <c r="AW789" s="14" t="s">
        <v>39</v>
      </c>
      <c r="AX789" s="14" t="s">
        <v>85</v>
      </c>
      <c r="AY789" s="262" t="s">
        <v>137</v>
      </c>
    </row>
    <row r="790" s="2" customFormat="1" ht="24.15" customHeight="1">
      <c r="A790" s="41"/>
      <c r="B790" s="42"/>
      <c r="C790" s="207" t="s">
        <v>860</v>
      </c>
      <c r="D790" s="207" t="s">
        <v>140</v>
      </c>
      <c r="E790" s="208" t="s">
        <v>1152</v>
      </c>
      <c r="F790" s="209" t="s">
        <v>1153</v>
      </c>
      <c r="G790" s="210" t="s">
        <v>143</v>
      </c>
      <c r="H790" s="211">
        <v>521.54999999999995</v>
      </c>
      <c r="I790" s="212"/>
      <c r="J790" s="213">
        <f>ROUND(I790*H790,2)</f>
        <v>0</v>
      </c>
      <c r="K790" s="209" t="s">
        <v>144</v>
      </c>
      <c r="L790" s="47"/>
      <c r="M790" s="214" t="s">
        <v>32</v>
      </c>
      <c r="N790" s="215" t="s">
        <v>49</v>
      </c>
      <c r="O790" s="87"/>
      <c r="P790" s="216">
        <f>O790*H790</f>
        <v>0</v>
      </c>
      <c r="Q790" s="216">
        <v>0.001758</v>
      </c>
      <c r="R790" s="216">
        <f>Q790*H790</f>
        <v>0.91688489999999989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164</v>
      </c>
      <c r="AT790" s="218" t="s">
        <v>140</v>
      </c>
      <c r="AU790" s="218" t="s">
        <v>87</v>
      </c>
      <c r="AY790" s="19" t="s">
        <v>137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19" t="s">
        <v>87</v>
      </c>
      <c r="BK790" s="219">
        <f>ROUND(I790*H790,2)</f>
        <v>0</v>
      </c>
      <c r="BL790" s="19" t="s">
        <v>164</v>
      </c>
      <c r="BM790" s="218" t="s">
        <v>1154</v>
      </c>
    </row>
    <row r="791" s="2" customFormat="1">
      <c r="A791" s="41"/>
      <c r="B791" s="42"/>
      <c r="C791" s="43"/>
      <c r="D791" s="220" t="s">
        <v>147</v>
      </c>
      <c r="E791" s="43"/>
      <c r="F791" s="221" t="s">
        <v>1155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19" t="s">
        <v>147</v>
      </c>
      <c r="AU791" s="19" t="s">
        <v>87</v>
      </c>
    </row>
    <row r="792" s="2" customFormat="1">
      <c r="A792" s="41"/>
      <c r="B792" s="42"/>
      <c r="C792" s="43"/>
      <c r="D792" s="225" t="s">
        <v>149</v>
      </c>
      <c r="E792" s="43"/>
      <c r="F792" s="226" t="s">
        <v>1156</v>
      </c>
      <c r="G792" s="43"/>
      <c r="H792" s="43"/>
      <c r="I792" s="222"/>
      <c r="J792" s="43"/>
      <c r="K792" s="43"/>
      <c r="L792" s="47"/>
      <c r="M792" s="223"/>
      <c r="N792" s="224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19" t="s">
        <v>149</v>
      </c>
      <c r="AU792" s="19" t="s">
        <v>87</v>
      </c>
    </row>
    <row r="793" s="13" customFormat="1">
      <c r="A793" s="13"/>
      <c r="B793" s="241"/>
      <c r="C793" s="242"/>
      <c r="D793" s="220" t="s">
        <v>569</v>
      </c>
      <c r="E793" s="243" t="s">
        <v>32</v>
      </c>
      <c r="F793" s="244" t="s">
        <v>1157</v>
      </c>
      <c r="G793" s="242"/>
      <c r="H793" s="245">
        <v>114.05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1" t="s">
        <v>569</v>
      </c>
      <c r="AU793" s="251" t="s">
        <v>87</v>
      </c>
      <c r="AV793" s="13" t="s">
        <v>87</v>
      </c>
      <c r="AW793" s="13" t="s">
        <v>39</v>
      </c>
      <c r="AX793" s="13" t="s">
        <v>77</v>
      </c>
      <c r="AY793" s="251" t="s">
        <v>137</v>
      </c>
    </row>
    <row r="794" s="13" customFormat="1">
      <c r="A794" s="13"/>
      <c r="B794" s="241"/>
      <c r="C794" s="242"/>
      <c r="D794" s="220" t="s">
        <v>569</v>
      </c>
      <c r="E794" s="243" t="s">
        <v>32</v>
      </c>
      <c r="F794" s="244" t="s">
        <v>1158</v>
      </c>
      <c r="G794" s="242"/>
      <c r="H794" s="245">
        <v>77.049999999999997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569</v>
      </c>
      <c r="AU794" s="251" t="s">
        <v>87</v>
      </c>
      <c r="AV794" s="13" t="s">
        <v>87</v>
      </c>
      <c r="AW794" s="13" t="s">
        <v>39</v>
      </c>
      <c r="AX794" s="13" t="s">
        <v>77</v>
      </c>
      <c r="AY794" s="251" t="s">
        <v>137</v>
      </c>
    </row>
    <row r="795" s="13" customFormat="1">
      <c r="A795" s="13"/>
      <c r="B795" s="241"/>
      <c r="C795" s="242"/>
      <c r="D795" s="220" t="s">
        <v>569</v>
      </c>
      <c r="E795" s="243" t="s">
        <v>32</v>
      </c>
      <c r="F795" s="244" t="s">
        <v>1159</v>
      </c>
      <c r="G795" s="242"/>
      <c r="H795" s="245">
        <v>20.5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569</v>
      </c>
      <c r="AU795" s="251" t="s">
        <v>87</v>
      </c>
      <c r="AV795" s="13" t="s">
        <v>87</v>
      </c>
      <c r="AW795" s="13" t="s">
        <v>39</v>
      </c>
      <c r="AX795" s="13" t="s">
        <v>77</v>
      </c>
      <c r="AY795" s="251" t="s">
        <v>137</v>
      </c>
    </row>
    <row r="796" s="13" customFormat="1">
      <c r="A796" s="13"/>
      <c r="B796" s="241"/>
      <c r="C796" s="242"/>
      <c r="D796" s="220" t="s">
        <v>569</v>
      </c>
      <c r="E796" s="243" t="s">
        <v>32</v>
      </c>
      <c r="F796" s="244" t="s">
        <v>1160</v>
      </c>
      <c r="G796" s="242"/>
      <c r="H796" s="245">
        <v>31.600000000000001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1" t="s">
        <v>569</v>
      </c>
      <c r="AU796" s="251" t="s">
        <v>87</v>
      </c>
      <c r="AV796" s="13" t="s">
        <v>87</v>
      </c>
      <c r="AW796" s="13" t="s">
        <v>39</v>
      </c>
      <c r="AX796" s="13" t="s">
        <v>77</v>
      </c>
      <c r="AY796" s="251" t="s">
        <v>137</v>
      </c>
    </row>
    <row r="797" s="13" customFormat="1">
      <c r="A797" s="13"/>
      <c r="B797" s="241"/>
      <c r="C797" s="242"/>
      <c r="D797" s="220" t="s">
        <v>569</v>
      </c>
      <c r="E797" s="243" t="s">
        <v>32</v>
      </c>
      <c r="F797" s="244" t="s">
        <v>1161</v>
      </c>
      <c r="G797" s="242"/>
      <c r="H797" s="245">
        <v>29.800000000000001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1" t="s">
        <v>569</v>
      </c>
      <c r="AU797" s="251" t="s">
        <v>87</v>
      </c>
      <c r="AV797" s="13" t="s">
        <v>87</v>
      </c>
      <c r="AW797" s="13" t="s">
        <v>39</v>
      </c>
      <c r="AX797" s="13" t="s">
        <v>77</v>
      </c>
      <c r="AY797" s="251" t="s">
        <v>137</v>
      </c>
    </row>
    <row r="798" s="13" customFormat="1">
      <c r="A798" s="13"/>
      <c r="B798" s="241"/>
      <c r="C798" s="242"/>
      <c r="D798" s="220" t="s">
        <v>569</v>
      </c>
      <c r="E798" s="243" t="s">
        <v>32</v>
      </c>
      <c r="F798" s="244" t="s">
        <v>1162</v>
      </c>
      <c r="G798" s="242"/>
      <c r="H798" s="245">
        <v>49.399999999999999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1" t="s">
        <v>569</v>
      </c>
      <c r="AU798" s="251" t="s">
        <v>87</v>
      </c>
      <c r="AV798" s="13" t="s">
        <v>87</v>
      </c>
      <c r="AW798" s="13" t="s">
        <v>39</v>
      </c>
      <c r="AX798" s="13" t="s">
        <v>77</v>
      </c>
      <c r="AY798" s="251" t="s">
        <v>137</v>
      </c>
    </row>
    <row r="799" s="13" customFormat="1">
      <c r="A799" s="13"/>
      <c r="B799" s="241"/>
      <c r="C799" s="242"/>
      <c r="D799" s="220" t="s">
        <v>569</v>
      </c>
      <c r="E799" s="243" t="s">
        <v>32</v>
      </c>
      <c r="F799" s="244" t="s">
        <v>1163</v>
      </c>
      <c r="G799" s="242"/>
      <c r="H799" s="245">
        <v>145.65000000000001</v>
      </c>
      <c r="I799" s="246"/>
      <c r="J799" s="242"/>
      <c r="K799" s="242"/>
      <c r="L799" s="247"/>
      <c r="M799" s="248"/>
      <c r="N799" s="249"/>
      <c r="O799" s="249"/>
      <c r="P799" s="249"/>
      <c r="Q799" s="249"/>
      <c r="R799" s="249"/>
      <c r="S799" s="249"/>
      <c r="T799" s="25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1" t="s">
        <v>569</v>
      </c>
      <c r="AU799" s="251" t="s">
        <v>87</v>
      </c>
      <c r="AV799" s="13" t="s">
        <v>87</v>
      </c>
      <c r="AW799" s="13" t="s">
        <v>39</v>
      </c>
      <c r="AX799" s="13" t="s">
        <v>77</v>
      </c>
      <c r="AY799" s="251" t="s">
        <v>137</v>
      </c>
    </row>
    <row r="800" s="13" customFormat="1">
      <c r="A800" s="13"/>
      <c r="B800" s="241"/>
      <c r="C800" s="242"/>
      <c r="D800" s="220" t="s">
        <v>569</v>
      </c>
      <c r="E800" s="243" t="s">
        <v>32</v>
      </c>
      <c r="F800" s="244" t="s">
        <v>1164</v>
      </c>
      <c r="G800" s="242"/>
      <c r="H800" s="245">
        <v>53.5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569</v>
      </c>
      <c r="AU800" s="251" t="s">
        <v>87</v>
      </c>
      <c r="AV800" s="13" t="s">
        <v>87</v>
      </c>
      <c r="AW800" s="13" t="s">
        <v>39</v>
      </c>
      <c r="AX800" s="13" t="s">
        <v>77</v>
      </c>
      <c r="AY800" s="251" t="s">
        <v>137</v>
      </c>
    </row>
    <row r="801" s="14" customFormat="1">
      <c r="A801" s="14"/>
      <c r="B801" s="252"/>
      <c r="C801" s="253"/>
      <c r="D801" s="220" t="s">
        <v>569</v>
      </c>
      <c r="E801" s="254" t="s">
        <v>32</v>
      </c>
      <c r="F801" s="255" t="s">
        <v>571</v>
      </c>
      <c r="G801" s="253"/>
      <c r="H801" s="256">
        <v>521.54999999999995</v>
      </c>
      <c r="I801" s="257"/>
      <c r="J801" s="253"/>
      <c r="K801" s="253"/>
      <c r="L801" s="258"/>
      <c r="M801" s="259"/>
      <c r="N801" s="260"/>
      <c r="O801" s="260"/>
      <c r="P801" s="260"/>
      <c r="Q801" s="260"/>
      <c r="R801" s="260"/>
      <c r="S801" s="260"/>
      <c r="T801" s="26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2" t="s">
        <v>569</v>
      </c>
      <c r="AU801" s="262" t="s">
        <v>87</v>
      </c>
      <c r="AV801" s="14" t="s">
        <v>164</v>
      </c>
      <c r="AW801" s="14" t="s">
        <v>39</v>
      </c>
      <c r="AX801" s="14" t="s">
        <v>85</v>
      </c>
      <c r="AY801" s="262" t="s">
        <v>137</v>
      </c>
    </row>
    <row r="802" s="2" customFormat="1" ht="16.5" customHeight="1">
      <c r="A802" s="41"/>
      <c r="B802" s="42"/>
      <c r="C802" s="227" t="s">
        <v>1014</v>
      </c>
      <c r="D802" s="227" t="s">
        <v>151</v>
      </c>
      <c r="E802" s="228" t="s">
        <v>1165</v>
      </c>
      <c r="F802" s="229" t="s">
        <v>1166</v>
      </c>
      <c r="G802" s="230" t="s">
        <v>565</v>
      </c>
      <c r="H802" s="231">
        <v>105.744</v>
      </c>
      <c r="I802" s="232"/>
      <c r="J802" s="233">
        <f>ROUND(I802*H802,2)</f>
        <v>0</v>
      </c>
      <c r="K802" s="229" t="s">
        <v>144</v>
      </c>
      <c r="L802" s="234"/>
      <c r="M802" s="235" t="s">
        <v>32</v>
      </c>
      <c r="N802" s="236" t="s">
        <v>49</v>
      </c>
      <c r="O802" s="87"/>
      <c r="P802" s="216">
        <f>O802*H802</f>
        <v>0</v>
      </c>
      <c r="Q802" s="216">
        <v>0.0044000000000000003</v>
      </c>
      <c r="R802" s="216">
        <f>Q802*H802</f>
        <v>0.46527360000000001</v>
      </c>
      <c r="S802" s="216">
        <v>0</v>
      </c>
      <c r="T802" s="217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18" t="s">
        <v>182</v>
      </c>
      <c r="AT802" s="218" t="s">
        <v>151</v>
      </c>
      <c r="AU802" s="218" t="s">
        <v>87</v>
      </c>
      <c r="AY802" s="19" t="s">
        <v>137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19" t="s">
        <v>87</v>
      </c>
      <c r="BK802" s="219">
        <f>ROUND(I802*H802,2)</f>
        <v>0</v>
      </c>
      <c r="BL802" s="19" t="s">
        <v>164</v>
      </c>
      <c r="BM802" s="218" t="s">
        <v>1167</v>
      </c>
    </row>
    <row r="803" s="2" customFormat="1">
      <c r="A803" s="41"/>
      <c r="B803" s="42"/>
      <c r="C803" s="43"/>
      <c r="D803" s="220" t="s">
        <v>147</v>
      </c>
      <c r="E803" s="43"/>
      <c r="F803" s="221" t="s">
        <v>1166</v>
      </c>
      <c r="G803" s="43"/>
      <c r="H803" s="43"/>
      <c r="I803" s="222"/>
      <c r="J803" s="43"/>
      <c r="K803" s="43"/>
      <c r="L803" s="47"/>
      <c r="M803" s="223"/>
      <c r="N803" s="22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19" t="s">
        <v>147</v>
      </c>
      <c r="AU803" s="19" t="s">
        <v>87</v>
      </c>
    </row>
    <row r="804" s="2" customFormat="1" ht="24.15" customHeight="1">
      <c r="A804" s="41"/>
      <c r="B804" s="42"/>
      <c r="C804" s="207" t="s">
        <v>1168</v>
      </c>
      <c r="D804" s="207" t="s">
        <v>140</v>
      </c>
      <c r="E804" s="208" t="s">
        <v>1169</v>
      </c>
      <c r="F804" s="209" t="s">
        <v>1170</v>
      </c>
      <c r="G804" s="210" t="s">
        <v>565</v>
      </c>
      <c r="H804" s="211">
        <v>138.71000000000001</v>
      </c>
      <c r="I804" s="212"/>
      <c r="J804" s="213">
        <f>ROUND(I804*H804,2)</f>
        <v>0</v>
      </c>
      <c r="K804" s="209" t="s">
        <v>144</v>
      </c>
      <c r="L804" s="47"/>
      <c r="M804" s="214" t="s">
        <v>32</v>
      </c>
      <c r="N804" s="215" t="s">
        <v>49</v>
      </c>
      <c r="O804" s="87"/>
      <c r="P804" s="216">
        <f>O804*H804</f>
        <v>0</v>
      </c>
      <c r="Q804" s="216">
        <v>0.01135448</v>
      </c>
      <c r="R804" s="216">
        <f>Q804*H804</f>
        <v>1.5749799208000002</v>
      </c>
      <c r="S804" s="216">
        <v>0</v>
      </c>
      <c r="T804" s="217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8" t="s">
        <v>164</v>
      </c>
      <c r="AT804" s="218" t="s">
        <v>140</v>
      </c>
      <c r="AU804" s="218" t="s">
        <v>87</v>
      </c>
      <c r="AY804" s="19" t="s">
        <v>137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19" t="s">
        <v>87</v>
      </c>
      <c r="BK804" s="219">
        <f>ROUND(I804*H804,2)</f>
        <v>0</v>
      </c>
      <c r="BL804" s="19" t="s">
        <v>164</v>
      </c>
      <c r="BM804" s="218" t="s">
        <v>1171</v>
      </c>
    </row>
    <row r="805" s="2" customFormat="1">
      <c r="A805" s="41"/>
      <c r="B805" s="42"/>
      <c r="C805" s="43"/>
      <c r="D805" s="220" t="s">
        <v>147</v>
      </c>
      <c r="E805" s="43"/>
      <c r="F805" s="221" t="s">
        <v>1172</v>
      </c>
      <c r="G805" s="43"/>
      <c r="H805" s="43"/>
      <c r="I805" s="222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19" t="s">
        <v>147</v>
      </c>
      <c r="AU805" s="19" t="s">
        <v>87</v>
      </c>
    </row>
    <row r="806" s="2" customFormat="1">
      <c r="A806" s="41"/>
      <c r="B806" s="42"/>
      <c r="C806" s="43"/>
      <c r="D806" s="225" t="s">
        <v>149</v>
      </c>
      <c r="E806" s="43"/>
      <c r="F806" s="226" t="s">
        <v>1173</v>
      </c>
      <c r="G806" s="43"/>
      <c r="H806" s="43"/>
      <c r="I806" s="222"/>
      <c r="J806" s="43"/>
      <c r="K806" s="43"/>
      <c r="L806" s="47"/>
      <c r="M806" s="223"/>
      <c r="N806" s="224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19" t="s">
        <v>149</v>
      </c>
      <c r="AU806" s="19" t="s">
        <v>87</v>
      </c>
    </row>
    <row r="807" s="15" customFormat="1">
      <c r="A807" s="15"/>
      <c r="B807" s="263"/>
      <c r="C807" s="264"/>
      <c r="D807" s="220" t="s">
        <v>569</v>
      </c>
      <c r="E807" s="265" t="s">
        <v>32</v>
      </c>
      <c r="F807" s="266" t="s">
        <v>1092</v>
      </c>
      <c r="G807" s="264"/>
      <c r="H807" s="265" t="s">
        <v>32</v>
      </c>
      <c r="I807" s="267"/>
      <c r="J807" s="264"/>
      <c r="K807" s="264"/>
      <c r="L807" s="268"/>
      <c r="M807" s="269"/>
      <c r="N807" s="270"/>
      <c r="O807" s="270"/>
      <c r="P807" s="270"/>
      <c r="Q807" s="270"/>
      <c r="R807" s="270"/>
      <c r="S807" s="270"/>
      <c r="T807" s="27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2" t="s">
        <v>569</v>
      </c>
      <c r="AU807" s="272" t="s">
        <v>87</v>
      </c>
      <c r="AV807" s="15" t="s">
        <v>85</v>
      </c>
      <c r="AW807" s="15" t="s">
        <v>39</v>
      </c>
      <c r="AX807" s="15" t="s">
        <v>77</v>
      </c>
      <c r="AY807" s="272" t="s">
        <v>137</v>
      </c>
    </row>
    <row r="808" s="13" customFormat="1">
      <c r="A808" s="13"/>
      <c r="B808" s="241"/>
      <c r="C808" s="242"/>
      <c r="D808" s="220" t="s">
        <v>569</v>
      </c>
      <c r="E808" s="243" t="s">
        <v>32</v>
      </c>
      <c r="F808" s="244" t="s">
        <v>1174</v>
      </c>
      <c r="G808" s="242"/>
      <c r="H808" s="245">
        <v>18.800000000000001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569</v>
      </c>
      <c r="AU808" s="251" t="s">
        <v>87</v>
      </c>
      <c r="AV808" s="13" t="s">
        <v>87</v>
      </c>
      <c r="AW808" s="13" t="s">
        <v>39</v>
      </c>
      <c r="AX808" s="13" t="s">
        <v>77</v>
      </c>
      <c r="AY808" s="251" t="s">
        <v>137</v>
      </c>
    </row>
    <row r="809" s="13" customFormat="1">
      <c r="A809" s="13"/>
      <c r="B809" s="241"/>
      <c r="C809" s="242"/>
      <c r="D809" s="220" t="s">
        <v>569</v>
      </c>
      <c r="E809" s="243" t="s">
        <v>32</v>
      </c>
      <c r="F809" s="244" t="s">
        <v>1094</v>
      </c>
      <c r="G809" s="242"/>
      <c r="H809" s="245">
        <v>-2.6800000000000002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1" t="s">
        <v>569</v>
      </c>
      <c r="AU809" s="251" t="s">
        <v>87</v>
      </c>
      <c r="AV809" s="13" t="s">
        <v>87</v>
      </c>
      <c r="AW809" s="13" t="s">
        <v>39</v>
      </c>
      <c r="AX809" s="13" t="s">
        <v>77</v>
      </c>
      <c r="AY809" s="251" t="s">
        <v>137</v>
      </c>
    </row>
    <row r="810" s="13" customFormat="1">
      <c r="A810" s="13"/>
      <c r="B810" s="241"/>
      <c r="C810" s="242"/>
      <c r="D810" s="220" t="s">
        <v>569</v>
      </c>
      <c r="E810" s="243" t="s">
        <v>32</v>
      </c>
      <c r="F810" s="244" t="s">
        <v>1175</v>
      </c>
      <c r="G810" s="242"/>
      <c r="H810" s="245">
        <v>9.6500000000000004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569</v>
      </c>
      <c r="AU810" s="251" t="s">
        <v>87</v>
      </c>
      <c r="AV810" s="13" t="s">
        <v>87</v>
      </c>
      <c r="AW810" s="13" t="s">
        <v>39</v>
      </c>
      <c r="AX810" s="13" t="s">
        <v>77</v>
      </c>
      <c r="AY810" s="251" t="s">
        <v>137</v>
      </c>
    </row>
    <row r="811" s="13" customFormat="1">
      <c r="A811" s="13"/>
      <c r="B811" s="241"/>
      <c r="C811" s="242"/>
      <c r="D811" s="220" t="s">
        <v>569</v>
      </c>
      <c r="E811" s="243" t="s">
        <v>32</v>
      </c>
      <c r="F811" s="244" t="s">
        <v>1096</v>
      </c>
      <c r="G811" s="242"/>
      <c r="H811" s="245">
        <v>-1.6000000000000001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1" t="s">
        <v>569</v>
      </c>
      <c r="AU811" s="251" t="s">
        <v>87</v>
      </c>
      <c r="AV811" s="13" t="s">
        <v>87</v>
      </c>
      <c r="AW811" s="13" t="s">
        <v>39</v>
      </c>
      <c r="AX811" s="13" t="s">
        <v>77</v>
      </c>
      <c r="AY811" s="251" t="s">
        <v>137</v>
      </c>
    </row>
    <row r="812" s="13" customFormat="1">
      <c r="A812" s="13"/>
      <c r="B812" s="241"/>
      <c r="C812" s="242"/>
      <c r="D812" s="220" t="s">
        <v>569</v>
      </c>
      <c r="E812" s="243" t="s">
        <v>32</v>
      </c>
      <c r="F812" s="244" t="s">
        <v>1176</v>
      </c>
      <c r="G812" s="242"/>
      <c r="H812" s="245">
        <v>48.25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569</v>
      </c>
      <c r="AU812" s="251" t="s">
        <v>87</v>
      </c>
      <c r="AV812" s="13" t="s">
        <v>87</v>
      </c>
      <c r="AW812" s="13" t="s">
        <v>39</v>
      </c>
      <c r="AX812" s="13" t="s">
        <v>77</v>
      </c>
      <c r="AY812" s="251" t="s">
        <v>137</v>
      </c>
    </row>
    <row r="813" s="13" customFormat="1">
      <c r="A813" s="13"/>
      <c r="B813" s="241"/>
      <c r="C813" s="242"/>
      <c r="D813" s="220" t="s">
        <v>569</v>
      </c>
      <c r="E813" s="243" t="s">
        <v>32</v>
      </c>
      <c r="F813" s="244" t="s">
        <v>1098</v>
      </c>
      <c r="G813" s="242"/>
      <c r="H813" s="245">
        <v>-8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1" t="s">
        <v>569</v>
      </c>
      <c r="AU813" s="251" t="s">
        <v>87</v>
      </c>
      <c r="AV813" s="13" t="s">
        <v>87</v>
      </c>
      <c r="AW813" s="13" t="s">
        <v>39</v>
      </c>
      <c r="AX813" s="13" t="s">
        <v>77</v>
      </c>
      <c r="AY813" s="251" t="s">
        <v>137</v>
      </c>
    </row>
    <row r="814" s="13" customFormat="1">
      <c r="A814" s="13"/>
      <c r="B814" s="241"/>
      <c r="C814" s="242"/>
      <c r="D814" s="220" t="s">
        <v>569</v>
      </c>
      <c r="E814" s="243" t="s">
        <v>32</v>
      </c>
      <c r="F814" s="244" t="s">
        <v>1177</v>
      </c>
      <c r="G814" s="242"/>
      <c r="H814" s="245">
        <v>9.6500000000000004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569</v>
      </c>
      <c r="AU814" s="251" t="s">
        <v>87</v>
      </c>
      <c r="AV814" s="13" t="s">
        <v>87</v>
      </c>
      <c r="AW814" s="13" t="s">
        <v>39</v>
      </c>
      <c r="AX814" s="13" t="s">
        <v>77</v>
      </c>
      <c r="AY814" s="251" t="s">
        <v>137</v>
      </c>
    </row>
    <row r="815" s="13" customFormat="1">
      <c r="A815" s="13"/>
      <c r="B815" s="241"/>
      <c r="C815" s="242"/>
      <c r="D815" s="220" t="s">
        <v>569</v>
      </c>
      <c r="E815" s="243" t="s">
        <v>32</v>
      </c>
      <c r="F815" s="244" t="s">
        <v>1096</v>
      </c>
      <c r="G815" s="242"/>
      <c r="H815" s="245">
        <v>-1.6000000000000001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569</v>
      </c>
      <c r="AU815" s="251" t="s">
        <v>87</v>
      </c>
      <c r="AV815" s="13" t="s">
        <v>87</v>
      </c>
      <c r="AW815" s="13" t="s">
        <v>39</v>
      </c>
      <c r="AX815" s="13" t="s">
        <v>77</v>
      </c>
      <c r="AY815" s="251" t="s">
        <v>137</v>
      </c>
    </row>
    <row r="816" s="15" customFormat="1">
      <c r="A816" s="15"/>
      <c r="B816" s="263"/>
      <c r="C816" s="264"/>
      <c r="D816" s="220" t="s">
        <v>569</v>
      </c>
      <c r="E816" s="265" t="s">
        <v>32</v>
      </c>
      <c r="F816" s="266" t="s">
        <v>1178</v>
      </c>
      <c r="G816" s="264"/>
      <c r="H816" s="265" t="s">
        <v>32</v>
      </c>
      <c r="I816" s="267"/>
      <c r="J816" s="264"/>
      <c r="K816" s="264"/>
      <c r="L816" s="268"/>
      <c r="M816" s="269"/>
      <c r="N816" s="270"/>
      <c r="O816" s="270"/>
      <c r="P816" s="270"/>
      <c r="Q816" s="270"/>
      <c r="R816" s="270"/>
      <c r="S816" s="270"/>
      <c r="T816" s="271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2" t="s">
        <v>569</v>
      </c>
      <c r="AU816" s="272" t="s">
        <v>87</v>
      </c>
      <c r="AV816" s="15" t="s">
        <v>85</v>
      </c>
      <c r="AW816" s="15" t="s">
        <v>39</v>
      </c>
      <c r="AX816" s="15" t="s">
        <v>77</v>
      </c>
      <c r="AY816" s="272" t="s">
        <v>137</v>
      </c>
    </row>
    <row r="817" s="13" customFormat="1">
      <c r="A817" s="13"/>
      <c r="B817" s="241"/>
      <c r="C817" s="242"/>
      <c r="D817" s="220" t="s">
        <v>569</v>
      </c>
      <c r="E817" s="243" t="s">
        <v>32</v>
      </c>
      <c r="F817" s="244" t="s">
        <v>1179</v>
      </c>
      <c r="G817" s="242"/>
      <c r="H817" s="245">
        <v>22.68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569</v>
      </c>
      <c r="AU817" s="251" t="s">
        <v>87</v>
      </c>
      <c r="AV817" s="13" t="s">
        <v>87</v>
      </c>
      <c r="AW817" s="13" t="s">
        <v>39</v>
      </c>
      <c r="AX817" s="13" t="s">
        <v>77</v>
      </c>
      <c r="AY817" s="251" t="s">
        <v>137</v>
      </c>
    </row>
    <row r="818" s="13" customFormat="1">
      <c r="A818" s="13"/>
      <c r="B818" s="241"/>
      <c r="C818" s="242"/>
      <c r="D818" s="220" t="s">
        <v>569</v>
      </c>
      <c r="E818" s="243" t="s">
        <v>32</v>
      </c>
      <c r="F818" s="244" t="s">
        <v>1180</v>
      </c>
      <c r="G818" s="242"/>
      <c r="H818" s="245">
        <v>-13.5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569</v>
      </c>
      <c r="AU818" s="251" t="s">
        <v>87</v>
      </c>
      <c r="AV818" s="13" t="s">
        <v>87</v>
      </c>
      <c r="AW818" s="13" t="s">
        <v>39</v>
      </c>
      <c r="AX818" s="13" t="s">
        <v>77</v>
      </c>
      <c r="AY818" s="251" t="s">
        <v>137</v>
      </c>
    </row>
    <row r="819" s="13" customFormat="1">
      <c r="A819" s="13"/>
      <c r="B819" s="241"/>
      <c r="C819" s="242"/>
      <c r="D819" s="220" t="s">
        <v>569</v>
      </c>
      <c r="E819" s="243" t="s">
        <v>32</v>
      </c>
      <c r="F819" s="244" t="s">
        <v>1181</v>
      </c>
      <c r="G819" s="242"/>
      <c r="H819" s="245">
        <v>108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569</v>
      </c>
      <c r="AU819" s="251" t="s">
        <v>87</v>
      </c>
      <c r="AV819" s="13" t="s">
        <v>87</v>
      </c>
      <c r="AW819" s="13" t="s">
        <v>39</v>
      </c>
      <c r="AX819" s="13" t="s">
        <v>77</v>
      </c>
      <c r="AY819" s="251" t="s">
        <v>137</v>
      </c>
    </row>
    <row r="820" s="13" customFormat="1">
      <c r="A820" s="13"/>
      <c r="B820" s="241"/>
      <c r="C820" s="242"/>
      <c r="D820" s="220" t="s">
        <v>569</v>
      </c>
      <c r="E820" s="243" t="s">
        <v>32</v>
      </c>
      <c r="F820" s="244" t="s">
        <v>1182</v>
      </c>
      <c r="G820" s="242"/>
      <c r="H820" s="245">
        <v>-50.939999999999998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569</v>
      </c>
      <c r="AU820" s="251" t="s">
        <v>87</v>
      </c>
      <c r="AV820" s="13" t="s">
        <v>87</v>
      </c>
      <c r="AW820" s="13" t="s">
        <v>39</v>
      </c>
      <c r="AX820" s="13" t="s">
        <v>77</v>
      </c>
      <c r="AY820" s="251" t="s">
        <v>137</v>
      </c>
    </row>
    <row r="821" s="14" customFormat="1">
      <c r="A821" s="14"/>
      <c r="B821" s="252"/>
      <c r="C821" s="253"/>
      <c r="D821" s="220" t="s">
        <v>569</v>
      </c>
      <c r="E821" s="254" t="s">
        <v>32</v>
      </c>
      <c r="F821" s="255" t="s">
        <v>571</v>
      </c>
      <c r="G821" s="253"/>
      <c r="H821" s="256">
        <v>138.71000000000001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2" t="s">
        <v>569</v>
      </c>
      <c r="AU821" s="262" t="s">
        <v>87</v>
      </c>
      <c r="AV821" s="14" t="s">
        <v>164</v>
      </c>
      <c r="AW821" s="14" t="s">
        <v>39</v>
      </c>
      <c r="AX821" s="14" t="s">
        <v>85</v>
      </c>
      <c r="AY821" s="262" t="s">
        <v>137</v>
      </c>
    </row>
    <row r="822" s="2" customFormat="1" ht="16.5" customHeight="1">
      <c r="A822" s="41"/>
      <c r="B822" s="42"/>
      <c r="C822" s="227" t="s">
        <v>245</v>
      </c>
      <c r="D822" s="227" t="s">
        <v>151</v>
      </c>
      <c r="E822" s="228" t="s">
        <v>1183</v>
      </c>
      <c r="F822" s="229" t="s">
        <v>1184</v>
      </c>
      <c r="G822" s="230" t="s">
        <v>565</v>
      </c>
      <c r="H822" s="231">
        <v>145.64599999999999</v>
      </c>
      <c r="I822" s="232"/>
      <c r="J822" s="233">
        <f>ROUND(I822*H822,2)</f>
        <v>0</v>
      </c>
      <c r="K822" s="229" t="s">
        <v>144</v>
      </c>
      <c r="L822" s="234"/>
      <c r="M822" s="235" t="s">
        <v>32</v>
      </c>
      <c r="N822" s="236" t="s">
        <v>49</v>
      </c>
      <c r="O822" s="87"/>
      <c r="P822" s="216">
        <f>O822*H822</f>
        <v>0</v>
      </c>
      <c r="Q822" s="216">
        <v>0.0050000000000000001</v>
      </c>
      <c r="R822" s="216">
        <f>Q822*H822</f>
        <v>0.72822999999999993</v>
      </c>
      <c r="S822" s="216">
        <v>0</v>
      </c>
      <c r="T822" s="217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18" t="s">
        <v>182</v>
      </c>
      <c r="AT822" s="218" t="s">
        <v>151</v>
      </c>
      <c r="AU822" s="218" t="s">
        <v>87</v>
      </c>
      <c r="AY822" s="19" t="s">
        <v>137</v>
      </c>
      <c r="BE822" s="219">
        <f>IF(N822="základní",J822,0)</f>
        <v>0</v>
      </c>
      <c r="BF822" s="219">
        <f>IF(N822="snížená",J822,0)</f>
        <v>0</v>
      </c>
      <c r="BG822" s="219">
        <f>IF(N822="zákl. přenesená",J822,0)</f>
        <v>0</v>
      </c>
      <c r="BH822" s="219">
        <f>IF(N822="sníž. přenesená",J822,0)</f>
        <v>0</v>
      </c>
      <c r="BI822" s="219">
        <f>IF(N822="nulová",J822,0)</f>
        <v>0</v>
      </c>
      <c r="BJ822" s="19" t="s">
        <v>87</v>
      </c>
      <c r="BK822" s="219">
        <f>ROUND(I822*H822,2)</f>
        <v>0</v>
      </c>
      <c r="BL822" s="19" t="s">
        <v>164</v>
      </c>
      <c r="BM822" s="218" t="s">
        <v>1185</v>
      </c>
    </row>
    <row r="823" s="2" customFormat="1">
      <c r="A823" s="41"/>
      <c r="B823" s="42"/>
      <c r="C823" s="43"/>
      <c r="D823" s="220" t="s">
        <v>147</v>
      </c>
      <c r="E823" s="43"/>
      <c r="F823" s="221" t="s">
        <v>1184</v>
      </c>
      <c r="G823" s="43"/>
      <c r="H823" s="43"/>
      <c r="I823" s="222"/>
      <c r="J823" s="43"/>
      <c r="K823" s="43"/>
      <c r="L823" s="47"/>
      <c r="M823" s="223"/>
      <c r="N823" s="224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19" t="s">
        <v>147</v>
      </c>
      <c r="AU823" s="19" t="s">
        <v>87</v>
      </c>
    </row>
    <row r="824" s="13" customFormat="1">
      <c r="A824" s="13"/>
      <c r="B824" s="241"/>
      <c r="C824" s="242"/>
      <c r="D824" s="220" t="s">
        <v>569</v>
      </c>
      <c r="E824" s="243" t="s">
        <v>32</v>
      </c>
      <c r="F824" s="244" t="s">
        <v>1186</v>
      </c>
      <c r="G824" s="242"/>
      <c r="H824" s="245">
        <v>145.64599999999999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569</v>
      </c>
      <c r="AU824" s="251" t="s">
        <v>87</v>
      </c>
      <c r="AV824" s="13" t="s">
        <v>87</v>
      </c>
      <c r="AW824" s="13" t="s">
        <v>39</v>
      </c>
      <c r="AX824" s="13" t="s">
        <v>77</v>
      </c>
      <c r="AY824" s="251" t="s">
        <v>137</v>
      </c>
    </row>
    <row r="825" s="14" customFormat="1">
      <c r="A825" s="14"/>
      <c r="B825" s="252"/>
      <c r="C825" s="253"/>
      <c r="D825" s="220" t="s">
        <v>569</v>
      </c>
      <c r="E825" s="254" t="s">
        <v>32</v>
      </c>
      <c r="F825" s="255" t="s">
        <v>571</v>
      </c>
      <c r="G825" s="253"/>
      <c r="H825" s="256">
        <v>145.64599999999999</v>
      </c>
      <c r="I825" s="257"/>
      <c r="J825" s="253"/>
      <c r="K825" s="253"/>
      <c r="L825" s="258"/>
      <c r="M825" s="259"/>
      <c r="N825" s="260"/>
      <c r="O825" s="260"/>
      <c r="P825" s="260"/>
      <c r="Q825" s="260"/>
      <c r="R825" s="260"/>
      <c r="S825" s="260"/>
      <c r="T825" s="26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2" t="s">
        <v>569</v>
      </c>
      <c r="AU825" s="262" t="s">
        <v>87</v>
      </c>
      <c r="AV825" s="14" t="s">
        <v>164</v>
      </c>
      <c r="AW825" s="14" t="s">
        <v>39</v>
      </c>
      <c r="AX825" s="14" t="s">
        <v>85</v>
      </c>
      <c r="AY825" s="262" t="s">
        <v>137</v>
      </c>
    </row>
    <row r="826" s="2" customFormat="1" ht="24.15" customHeight="1">
      <c r="A826" s="41"/>
      <c r="B826" s="42"/>
      <c r="C826" s="207" t="s">
        <v>1187</v>
      </c>
      <c r="D826" s="207" t="s">
        <v>140</v>
      </c>
      <c r="E826" s="208" t="s">
        <v>1188</v>
      </c>
      <c r="F826" s="209" t="s">
        <v>1189</v>
      </c>
      <c r="G826" s="210" t="s">
        <v>565</v>
      </c>
      <c r="H826" s="211">
        <v>14.041</v>
      </c>
      <c r="I826" s="212"/>
      <c r="J826" s="213">
        <f>ROUND(I826*H826,2)</f>
        <v>0</v>
      </c>
      <c r="K826" s="209" t="s">
        <v>144</v>
      </c>
      <c r="L826" s="47"/>
      <c r="M826" s="214" t="s">
        <v>32</v>
      </c>
      <c r="N826" s="215" t="s">
        <v>49</v>
      </c>
      <c r="O826" s="87"/>
      <c r="P826" s="216">
        <f>O826*H826</f>
        <v>0</v>
      </c>
      <c r="Q826" s="216">
        <v>0.0085122080000000003</v>
      </c>
      <c r="R826" s="216">
        <f>Q826*H826</f>
        <v>0.11951991252800001</v>
      </c>
      <c r="S826" s="216">
        <v>0</v>
      </c>
      <c r="T826" s="217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18" t="s">
        <v>164</v>
      </c>
      <c r="AT826" s="218" t="s">
        <v>140</v>
      </c>
      <c r="AU826" s="218" t="s">
        <v>87</v>
      </c>
      <c r="AY826" s="19" t="s">
        <v>137</v>
      </c>
      <c r="BE826" s="219">
        <f>IF(N826="základní",J826,0)</f>
        <v>0</v>
      </c>
      <c r="BF826" s="219">
        <f>IF(N826="snížená",J826,0)</f>
        <v>0</v>
      </c>
      <c r="BG826" s="219">
        <f>IF(N826="zákl. přenesená",J826,0)</f>
        <v>0</v>
      </c>
      <c r="BH826" s="219">
        <f>IF(N826="sníž. přenesená",J826,0)</f>
        <v>0</v>
      </c>
      <c r="BI826" s="219">
        <f>IF(N826="nulová",J826,0)</f>
        <v>0</v>
      </c>
      <c r="BJ826" s="19" t="s">
        <v>87</v>
      </c>
      <c r="BK826" s="219">
        <f>ROUND(I826*H826,2)</f>
        <v>0</v>
      </c>
      <c r="BL826" s="19" t="s">
        <v>164</v>
      </c>
      <c r="BM826" s="218" t="s">
        <v>1190</v>
      </c>
    </row>
    <row r="827" s="2" customFormat="1">
      <c r="A827" s="41"/>
      <c r="B827" s="42"/>
      <c r="C827" s="43"/>
      <c r="D827" s="220" t="s">
        <v>147</v>
      </c>
      <c r="E827" s="43"/>
      <c r="F827" s="221" t="s">
        <v>1191</v>
      </c>
      <c r="G827" s="43"/>
      <c r="H827" s="43"/>
      <c r="I827" s="222"/>
      <c r="J827" s="43"/>
      <c r="K827" s="43"/>
      <c r="L827" s="47"/>
      <c r="M827" s="223"/>
      <c r="N827" s="224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19" t="s">
        <v>147</v>
      </c>
      <c r="AU827" s="19" t="s">
        <v>87</v>
      </c>
    </row>
    <row r="828" s="2" customFormat="1">
      <c r="A828" s="41"/>
      <c r="B828" s="42"/>
      <c r="C828" s="43"/>
      <c r="D828" s="225" t="s">
        <v>149</v>
      </c>
      <c r="E828" s="43"/>
      <c r="F828" s="226" t="s">
        <v>1192</v>
      </c>
      <c r="G828" s="43"/>
      <c r="H828" s="43"/>
      <c r="I828" s="222"/>
      <c r="J828" s="43"/>
      <c r="K828" s="43"/>
      <c r="L828" s="47"/>
      <c r="M828" s="223"/>
      <c r="N828" s="22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19" t="s">
        <v>149</v>
      </c>
      <c r="AU828" s="19" t="s">
        <v>87</v>
      </c>
    </row>
    <row r="829" s="15" customFormat="1">
      <c r="A829" s="15"/>
      <c r="B829" s="263"/>
      <c r="C829" s="264"/>
      <c r="D829" s="220" t="s">
        <v>569</v>
      </c>
      <c r="E829" s="265" t="s">
        <v>32</v>
      </c>
      <c r="F829" s="266" t="s">
        <v>1193</v>
      </c>
      <c r="G829" s="264"/>
      <c r="H829" s="265" t="s">
        <v>32</v>
      </c>
      <c r="I829" s="267"/>
      <c r="J829" s="264"/>
      <c r="K829" s="264"/>
      <c r="L829" s="268"/>
      <c r="M829" s="269"/>
      <c r="N829" s="270"/>
      <c r="O829" s="270"/>
      <c r="P829" s="270"/>
      <c r="Q829" s="270"/>
      <c r="R829" s="270"/>
      <c r="S829" s="270"/>
      <c r="T829" s="271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2" t="s">
        <v>569</v>
      </c>
      <c r="AU829" s="272" t="s">
        <v>87</v>
      </c>
      <c r="AV829" s="15" t="s">
        <v>85</v>
      </c>
      <c r="AW829" s="15" t="s">
        <v>39</v>
      </c>
      <c r="AX829" s="15" t="s">
        <v>77</v>
      </c>
      <c r="AY829" s="272" t="s">
        <v>137</v>
      </c>
    </row>
    <row r="830" s="13" customFormat="1">
      <c r="A830" s="13"/>
      <c r="B830" s="241"/>
      <c r="C830" s="242"/>
      <c r="D830" s="220" t="s">
        <v>569</v>
      </c>
      <c r="E830" s="243" t="s">
        <v>32</v>
      </c>
      <c r="F830" s="244" t="s">
        <v>1194</v>
      </c>
      <c r="G830" s="242"/>
      <c r="H830" s="245">
        <v>6.899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569</v>
      </c>
      <c r="AU830" s="251" t="s">
        <v>87</v>
      </c>
      <c r="AV830" s="13" t="s">
        <v>87</v>
      </c>
      <c r="AW830" s="13" t="s">
        <v>39</v>
      </c>
      <c r="AX830" s="13" t="s">
        <v>77</v>
      </c>
      <c r="AY830" s="251" t="s">
        <v>137</v>
      </c>
    </row>
    <row r="831" s="13" customFormat="1">
      <c r="A831" s="13"/>
      <c r="B831" s="241"/>
      <c r="C831" s="242"/>
      <c r="D831" s="220" t="s">
        <v>569</v>
      </c>
      <c r="E831" s="243" t="s">
        <v>32</v>
      </c>
      <c r="F831" s="244" t="s">
        <v>1195</v>
      </c>
      <c r="G831" s="242"/>
      <c r="H831" s="245">
        <v>7.1420000000000003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569</v>
      </c>
      <c r="AU831" s="251" t="s">
        <v>87</v>
      </c>
      <c r="AV831" s="13" t="s">
        <v>87</v>
      </c>
      <c r="AW831" s="13" t="s">
        <v>39</v>
      </c>
      <c r="AX831" s="13" t="s">
        <v>77</v>
      </c>
      <c r="AY831" s="251" t="s">
        <v>137</v>
      </c>
    </row>
    <row r="832" s="14" customFormat="1">
      <c r="A832" s="14"/>
      <c r="B832" s="252"/>
      <c r="C832" s="253"/>
      <c r="D832" s="220" t="s">
        <v>569</v>
      </c>
      <c r="E832" s="254" t="s">
        <v>32</v>
      </c>
      <c r="F832" s="255" t="s">
        <v>571</v>
      </c>
      <c r="G832" s="253"/>
      <c r="H832" s="256">
        <v>14.041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2" t="s">
        <v>569</v>
      </c>
      <c r="AU832" s="262" t="s">
        <v>87</v>
      </c>
      <c r="AV832" s="14" t="s">
        <v>164</v>
      </c>
      <c r="AW832" s="14" t="s">
        <v>39</v>
      </c>
      <c r="AX832" s="14" t="s">
        <v>85</v>
      </c>
      <c r="AY832" s="262" t="s">
        <v>137</v>
      </c>
    </row>
    <row r="833" s="2" customFormat="1" ht="16.5" customHeight="1">
      <c r="A833" s="41"/>
      <c r="B833" s="42"/>
      <c r="C833" s="227" t="s">
        <v>1196</v>
      </c>
      <c r="D833" s="227" t="s">
        <v>151</v>
      </c>
      <c r="E833" s="228" t="s">
        <v>1197</v>
      </c>
      <c r="F833" s="229" t="s">
        <v>1198</v>
      </c>
      <c r="G833" s="230" t="s">
        <v>565</v>
      </c>
      <c r="H833" s="231">
        <v>14.743</v>
      </c>
      <c r="I833" s="232"/>
      <c r="J833" s="233">
        <f>ROUND(I833*H833,2)</f>
        <v>0</v>
      </c>
      <c r="K833" s="229" t="s">
        <v>144</v>
      </c>
      <c r="L833" s="234"/>
      <c r="M833" s="235" t="s">
        <v>32</v>
      </c>
      <c r="N833" s="236" t="s">
        <v>49</v>
      </c>
      <c r="O833" s="87"/>
      <c r="P833" s="216">
        <f>O833*H833</f>
        <v>0</v>
      </c>
      <c r="Q833" s="216">
        <v>0.00115</v>
      </c>
      <c r="R833" s="216">
        <f>Q833*H833</f>
        <v>0.016954449999999999</v>
      </c>
      <c r="S833" s="216">
        <v>0</v>
      </c>
      <c r="T833" s="217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8" t="s">
        <v>182</v>
      </c>
      <c r="AT833" s="218" t="s">
        <v>151</v>
      </c>
      <c r="AU833" s="218" t="s">
        <v>87</v>
      </c>
      <c r="AY833" s="19" t="s">
        <v>137</v>
      </c>
      <c r="BE833" s="219">
        <f>IF(N833="základní",J833,0)</f>
        <v>0</v>
      </c>
      <c r="BF833" s="219">
        <f>IF(N833="snížená",J833,0)</f>
        <v>0</v>
      </c>
      <c r="BG833" s="219">
        <f>IF(N833="zákl. přenesená",J833,0)</f>
        <v>0</v>
      </c>
      <c r="BH833" s="219">
        <f>IF(N833="sníž. přenesená",J833,0)</f>
        <v>0</v>
      </c>
      <c r="BI833" s="219">
        <f>IF(N833="nulová",J833,0)</f>
        <v>0</v>
      </c>
      <c r="BJ833" s="19" t="s">
        <v>87</v>
      </c>
      <c r="BK833" s="219">
        <f>ROUND(I833*H833,2)</f>
        <v>0</v>
      </c>
      <c r="BL833" s="19" t="s">
        <v>164</v>
      </c>
      <c r="BM833" s="218" t="s">
        <v>1199</v>
      </c>
    </row>
    <row r="834" s="2" customFormat="1">
      <c r="A834" s="41"/>
      <c r="B834" s="42"/>
      <c r="C834" s="43"/>
      <c r="D834" s="220" t="s">
        <v>147</v>
      </c>
      <c r="E834" s="43"/>
      <c r="F834" s="221" t="s">
        <v>1198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19" t="s">
        <v>147</v>
      </c>
      <c r="AU834" s="19" t="s">
        <v>87</v>
      </c>
    </row>
    <row r="835" s="13" customFormat="1">
      <c r="A835" s="13"/>
      <c r="B835" s="241"/>
      <c r="C835" s="242"/>
      <c r="D835" s="220" t="s">
        <v>569</v>
      </c>
      <c r="E835" s="243" t="s">
        <v>32</v>
      </c>
      <c r="F835" s="244" t="s">
        <v>1200</v>
      </c>
      <c r="G835" s="242"/>
      <c r="H835" s="245">
        <v>14.743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569</v>
      </c>
      <c r="AU835" s="251" t="s">
        <v>87</v>
      </c>
      <c r="AV835" s="13" t="s">
        <v>87</v>
      </c>
      <c r="AW835" s="13" t="s">
        <v>39</v>
      </c>
      <c r="AX835" s="13" t="s">
        <v>77</v>
      </c>
      <c r="AY835" s="251" t="s">
        <v>137</v>
      </c>
    </row>
    <row r="836" s="14" customFormat="1">
      <c r="A836" s="14"/>
      <c r="B836" s="252"/>
      <c r="C836" s="253"/>
      <c r="D836" s="220" t="s">
        <v>569</v>
      </c>
      <c r="E836" s="254" t="s">
        <v>32</v>
      </c>
      <c r="F836" s="255" t="s">
        <v>571</v>
      </c>
      <c r="G836" s="253"/>
      <c r="H836" s="256">
        <v>14.743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2" t="s">
        <v>569</v>
      </c>
      <c r="AU836" s="262" t="s">
        <v>87</v>
      </c>
      <c r="AV836" s="14" t="s">
        <v>164</v>
      </c>
      <c r="AW836" s="14" t="s">
        <v>39</v>
      </c>
      <c r="AX836" s="14" t="s">
        <v>85</v>
      </c>
      <c r="AY836" s="262" t="s">
        <v>137</v>
      </c>
    </row>
    <row r="837" s="2" customFormat="1" ht="16.5" customHeight="1">
      <c r="A837" s="41"/>
      <c r="B837" s="42"/>
      <c r="C837" s="207" t="s">
        <v>1201</v>
      </c>
      <c r="D837" s="207" t="s">
        <v>140</v>
      </c>
      <c r="E837" s="208" t="s">
        <v>1202</v>
      </c>
      <c r="F837" s="209" t="s">
        <v>1203</v>
      </c>
      <c r="G837" s="210" t="s">
        <v>565</v>
      </c>
      <c r="H837" s="211">
        <v>1149.8489999999999</v>
      </c>
      <c r="I837" s="212"/>
      <c r="J837" s="213">
        <f>ROUND(I837*H837,2)</f>
        <v>0</v>
      </c>
      <c r="K837" s="209" t="s">
        <v>144</v>
      </c>
      <c r="L837" s="47"/>
      <c r="M837" s="214" t="s">
        <v>32</v>
      </c>
      <c r="N837" s="215" t="s">
        <v>49</v>
      </c>
      <c r="O837" s="87"/>
      <c r="P837" s="216">
        <f>O837*H837</f>
        <v>0</v>
      </c>
      <c r="Q837" s="216">
        <v>0.00013999999999999999</v>
      </c>
      <c r="R837" s="216">
        <f>Q837*H837</f>
        <v>0.16097885999999997</v>
      </c>
      <c r="S837" s="216">
        <v>0</v>
      </c>
      <c r="T837" s="217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8" t="s">
        <v>164</v>
      </c>
      <c r="AT837" s="218" t="s">
        <v>140</v>
      </c>
      <c r="AU837" s="218" t="s">
        <v>87</v>
      </c>
      <c r="AY837" s="19" t="s">
        <v>137</v>
      </c>
      <c r="BE837" s="219">
        <f>IF(N837="základní",J837,0)</f>
        <v>0</v>
      </c>
      <c r="BF837" s="219">
        <f>IF(N837="snížená",J837,0)</f>
        <v>0</v>
      </c>
      <c r="BG837" s="219">
        <f>IF(N837="zákl. přenesená",J837,0)</f>
        <v>0</v>
      </c>
      <c r="BH837" s="219">
        <f>IF(N837="sníž. přenesená",J837,0)</f>
        <v>0</v>
      </c>
      <c r="BI837" s="219">
        <f>IF(N837="nulová",J837,0)</f>
        <v>0</v>
      </c>
      <c r="BJ837" s="19" t="s">
        <v>87</v>
      </c>
      <c r="BK837" s="219">
        <f>ROUND(I837*H837,2)</f>
        <v>0</v>
      </c>
      <c r="BL837" s="19" t="s">
        <v>164</v>
      </c>
      <c r="BM837" s="218" t="s">
        <v>1204</v>
      </c>
    </row>
    <row r="838" s="2" customFormat="1">
      <c r="A838" s="41"/>
      <c r="B838" s="42"/>
      <c r="C838" s="43"/>
      <c r="D838" s="220" t="s">
        <v>147</v>
      </c>
      <c r="E838" s="43"/>
      <c r="F838" s="221" t="s">
        <v>1205</v>
      </c>
      <c r="G838" s="43"/>
      <c r="H838" s="43"/>
      <c r="I838" s="222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19" t="s">
        <v>147</v>
      </c>
      <c r="AU838" s="19" t="s">
        <v>87</v>
      </c>
    </row>
    <row r="839" s="2" customFormat="1">
      <c r="A839" s="41"/>
      <c r="B839" s="42"/>
      <c r="C839" s="43"/>
      <c r="D839" s="225" t="s">
        <v>149</v>
      </c>
      <c r="E839" s="43"/>
      <c r="F839" s="226" t="s">
        <v>1206</v>
      </c>
      <c r="G839" s="43"/>
      <c r="H839" s="43"/>
      <c r="I839" s="222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19" t="s">
        <v>149</v>
      </c>
      <c r="AU839" s="19" t="s">
        <v>87</v>
      </c>
    </row>
    <row r="840" s="15" customFormat="1">
      <c r="A840" s="15"/>
      <c r="B840" s="263"/>
      <c r="C840" s="264"/>
      <c r="D840" s="220" t="s">
        <v>569</v>
      </c>
      <c r="E840" s="265" t="s">
        <v>32</v>
      </c>
      <c r="F840" s="266" t="s">
        <v>1140</v>
      </c>
      <c r="G840" s="264"/>
      <c r="H840" s="265" t="s">
        <v>32</v>
      </c>
      <c r="I840" s="267"/>
      <c r="J840" s="264"/>
      <c r="K840" s="264"/>
      <c r="L840" s="268"/>
      <c r="M840" s="269"/>
      <c r="N840" s="270"/>
      <c r="O840" s="270"/>
      <c r="P840" s="270"/>
      <c r="Q840" s="270"/>
      <c r="R840" s="270"/>
      <c r="S840" s="270"/>
      <c r="T840" s="271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2" t="s">
        <v>569</v>
      </c>
      <c r="AU840" s="272" t="s">
        <v>87</v>
      </c>
      <c r="AV840" s="15" t="s">
        <v>85</v>
      </c>
      <c r="AW840" s="15" t="s">
        <v>39</v>
      </c>
      <c r="AX840" s="15" t="s">
        <v>77</v>
      </c>
      <c r="AY840" s="272" t="s">
        <v>137</v>
      </c>
    </row>
    <row r="841" s="13" customFormat="1">
      <c r="A841" s="13"/>
      <c r="B841" s="241"/>
      <c r="C841" s="242"/>
      <c r="D841" s="220" t="s">
        <v>569</v>
      </c>
      <c r="E841" s="243" t="s">
        <v>32</v>
      </c>
      <c r="F841" s="244" t="s">
        <v>1207</v>
      </c>
      <c r="G841" s="242"/>
      <c r="H841" s="245">
        <v>98.073999999999998</v>
      </c>
      <c r="I841" s="246"/>
      <c r="J841" s="242"/>
      <c r="K841" s="242"/>
      <c r="L841" s="247"/>
      <c r="M841" s="248"/>
      <c r="N841" s="249"/>
      <c r="O841" s="249"/>
      <c r="P841" s="249"/>
      <c r="Q841" s="249"/>
      <c r="R841" s="249"/>
      <c r="S841" s="249"/>
      <c r="T841" s="25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1" t="s">
        <v>569</v>
      </c>
      <c r="AU841" s="251" t="s">
        <v>87</v>
      </c>
      <c r="AV841" s="13" t="s">
        <v>87</v>
      </c>
      <c r="AW841" s="13" t="s">
        <v>39</v>
      </c>
      <c r="AX841" s="13" t="s">
        <v>77</v>
      </c>
      <c r="AY841" s="251" t="s">
        <v>137</v>
      </c>
    </row>
    <row r="842" s="13" customFormat="1">
      <c r="A842" s="13"/>
      <c r="B842" s="241"/>
      <c r="C842" s="242"/>
      <c r="D842" s="220" t="s">
        <v>569</v>
      </c>
      <c r="E842" s="243" t="s">
        <v>32</v>
      </c>
      <c r="F842" s="244" t="s">
        <v>1208</v>
      </c>
      <c r="G842" s="242"/>
      <c r="H842" s="245">
        <v>284.57100000000003</v>
      </c>
      <c r="I842" s="246"/>
      <c r="J842" s="242"/>
      <c r="K842" s="242"/>
      <c r="L842" s="247"/>
      <c r="M842" s="248"/>
      <c r="N842" s="249"/>
      <c r="O842" s="249"/>
      <c r="P842" s="249"/>
      <c r="Q842" s="249"/>
      <c r="R842" s="249"/>
      <c r="S842" s="249"/>
      <c r="T842" s="25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1" t="s">
        <v>569</v>
      </c>
      <c r="AU842" s="251" t="s">
        <v>87</v>
      </c>
      <c r="AV842" s="13" t="s">
        <v>87</v>
      </c>
      <c r="AW842" s="13" t="s">
        <v>39</v>
      </c>
      <c r="AX842" s="13" t="s">
        <v>77</v>
      </c>
      <c r="AY842" s="251" t="s">
        <v>137</v>
      </c>
    </row>
    <row r="843" s="13" customFormat="1">
      <c r="A843" s="13"/>
      <c r="B843" s="241"/>
      <c r="C843" s="242"/>
      <c r="D843" s="220" t="s">
        <v>569</v>
      </c>
      <c r="E843" s="243" t="s">
        <v>32</v>
      </c>
      <c r="F843" s="244" t="s">
        <v>1209</v>
      </c>
      <c r="G843" s="242"/>
      <c r="H843" s="245">
        <v>7.0199999999999996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1" t="s">
        <v>569</v>
      </c>
      <c r="AU843" s="251" t="s">
        <v>87</v>
      </c>
      <c r="AV843" s="13" t="s">
        <v>87</v>
      </c>
      <c r="AW843" s="13" t="s">
        <v>39</v>
      </c>
      <c r="AX843" s="13" t="s">
        <v>77</v>
      </c>
      <c r="AY843" s="251" t="s">
        <v>137</v>
      </c>
    </row>
    <row r="844" s="13" customFormat="1">
      <c r="A844" s="13"/>
      <c r="B844" s="241"/>
      <c r="C844" s="242"/>
      <c r="D844" s="220" t="s">
        <v>569</v>
      </c>
      <c r="E844" s="243" t="s">
        <v>32</v>
      </c>
      <c r="F844" s="244" t="s">
        <v>1073</v>
      </c>
      <c r="G844" s="242"/>
      <c r="H844" s="245">
        <v>-47.677999999999997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569</v>
      </c>
      <c r="AU844" s="251" t="s">
        <v>87</v>
      </c>
      <c r="AV844" s="13" t="s">
        <v>87</v>
      </c>
      <c r="AW844" s="13" t="s">
        <v>39</v>
      </c>
      <c r="AX844" s="13" t="s">
        <v>77</v>
      </c>
      <c r="AY844" s="251" t="s">
        <v>137</v>
      </c>
    </row>
    <row r="845" s="13" customFormat="1">
      <c r="A845" s="13"/>
      <c r="B845" s="241"/>
      <c r="C845" s="242"/>
      <c r="D845" s="220" t="s">
        <v>569</v>
      </c>
      <c r="E845" s="243" t="s">
        <v>32</v>
      </c>
      <c r="F845" s="244" t="s">
        <v>1074</v>
      </c>
      <c r="G845" s="242"/>
      <c r="H845" s="245">
        <v>-23.495000000000001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569</v>
      </c>
      <c r="AU845" s="251" t="s">
        <v>87</v>
      </c>
      <c r="AV845" s="13" t="s">
        <v>87</v>
      </c>
      <c r="AW845" s="13" t="s">
        <v>39</v>
      </c>
      <c r="AX845" s="13" t="s">
        <v>77</v>
      </c>
      <c r="AY845" s="251" t="s">
        <v>137</v>
      </c>
    </row>
    <row r="846" s="13" customFormat="1">
      <c r="A846" s="13"/>
      <c r="B846" s="241"/>
      <c r="C846" s="242"/>
      <c r="D846" s="220" t="s">
        <v>569</v>
      </c>
      <c r="E846" s="243" t="s">
        <v>32</v>
      </c>
      <c r="F846" s="244" t="s">
        <v>1210</v>
      </c>
      <c r="G846" s="242"/>
      <c r="H846" s="245">
        <v>78.956999999999994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569</v>
      </c>
      <c r="AU846" s="251" t="s">
        <v>87</v>
      </c>
      <c r="AV846" s="13" t="s">
        <v>87</v>
      </c>
      <c r="AW846" s="13" t="s">
        <v>39</v>
      </c>
      <c r="AX846" s="13" t="s">
        <v>77</v>
      </c>
      <c r="AY846" s="251" t="s">
        <v>137</v>
      </c>
    </row>
    <row r="847" s="13" customFormat="1">
      <c r="A847" s="13"/>
      <c r="B847" s="241"/>
      <c r="C847" s="242"/>
      <c r="D847" s="220" t="s">
        <v>569</v>
      </c>
      <c r="E847" s="243" t="s">
        <v>32</v>
      </c>
      <c r="F847" s="244" t="s">
        <v>1076</v>
      </c>
      <c r="G847" s="242"/>
      <c r="H847" s="245">
        <v>-8.2799999999999994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569</v>
      </c>
      <c r="AU847" s="251" t="s">
        <v>87</v>
      </c>
      <c r="AV847" s="13" t="s">
        <v>87</v>
      </c>
      <c r="AW847" s="13" t="s">
        <v>39</v>
      </c>
      <c r="AX847" s="13" t="s">
        <v>77</v>
      </c>
      <c r="AY847" s="251" t="s">
        <v>137</v>
      </c>
    </row>
    <row r="848" s="13" customFormat="1">
      <c r="A848" s="13"/>
      <c r="B848" s="241"/>
      <c r="C848" s="242"/>
      <c r="D848" s="220" t="s">
        <v>569</v>
      </c>
      <c r="E848" s="243" t="s">
        <v>32</v>
      </c>
      <c r="F848" s="244" t="s">
        <v>1077</v>
      </c>
      <c r="G848" s="242"/>
      <c r="H848" s="245">
        <v>75.658000000000001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569</v>
      </c>
      <c r="AU848" s="251" t="s">
        <v>87</v>
      </c>
      <c r="AV848" s="13" t="s">
        <v>87</v>
      </c>
      <c r="AW848" s="13" t="s">
        <v>39</v>
      </c>
      <c r="AX848" s="13" t="s">
        <v>77</v>
      </c>
      <c r="AY848" s="251" t="s">
        <v>137</v>
      </c>
    </row>
    <row r="849" s="13" customFormat="1">
      <c r="A849" s="13"/>
      <c r="B849" s="241"/>
      <c r="C849" s="242"/>
      <c r="D849" s="220" t="s">
        <v>569</v>
      </c>
      <c r="E849" s="243" t="s">
        <v>32</v>
      </c>
      <c r="F849" s="244" t="s">
        <v>1079</v>
      </c>
      <c r="G849" s="242"/>
      <c r="H849" s="245">
        <v>-11.68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569</v>
      </c>
      <c r="AU849" s="251" t="s">
        <v>87</v>
      </c>
      <c r="AV849" s="13" t="s">
        <v>87</v>
      </c>
      <c r="AW849" s="13" t="s">
        <v>39</v>
      </c>
      <c r="AX849" s="13" t="s">
        <v>77</v>
      </c>
      <c r="AY849" s="251" t="s">
        <v>137</v>
      </c>
    </row>
    <row r="850" s="13" customFormat="1">
      <c r="A850" s="13"/>
      <c r="B850" s="241"/>
      <c r="C850" s="242"/>
      <c r="D850" s="220" t="s">
        <v>569</v>
      </c>
      <c r="E850" s="243" t="s">
        <v>32</v>
      </c>
      <c r="F850" s="244" t="s">
        <v>1211</v>
      </c>
      <c r="G850" s="242"/>
      <c r="H850" s="245">
        <v>8.8960000000000008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1" t="s">
        <v>569</v>
      </c>
      <c r="AU850" s="251" t="s">
        <v>87</v>
      </c>
      <c r="AV850" s="13" t="s">
        <v>87</v>
      </c>
      <c r="AW850" s="13" t="s">
        <v>39</v>
      </c>
      <c r="AX850" s="13" t="s">
        <v>77</v>
      </c>
      <c r="AY850" s="251" t="s">
        <v>137</v>
      </c>
    </row>
    <row r="851" s="13" customFormat="1">
      <c r="A851" s="13"/>
      <c r="B851" s="241"/>
      <c r="C851" s="242"/>
      <c r="D851" s="220" t="s">
        <v>569</v>
      </c>
      <c r="E851" s="243" t="s">
        <v>32</v>
      </c>
      <c r="F851" s="244" t="s">
        <v>1081</v>
      </c>
      <c r="G851" s="242"/>
      <c r="H851" s="245">
        <v>-3.1349999999999998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569</v>
      </c>
      <c r="AU851" s="251" t="s">
        <v>87</v>
      </c>
      <c r="AV851" s="13" t="s">
        <v>87</v>
      </c>
      <c r="AW851" s="13" t="s">
        <v>39</v>
      </c>
      <c r="AX851" s="13" t="s">
        <v>77</v>
      </c>
      <c r="AY851" s="251" t="s">
        <v>137</v>
      </c>
    </row>
    <row r="852" s="13" customFormat="1">
      <c r="A852" s="13"/>
      <c r="B852" s="241"/>
      <c r="C852" s="242"/>
      <c r="D852" s="220" t="s">
        <v>569</v>
      </c>
      <c r="E852" s="243" t="s">
        <v>32</v>
      </c>
      <c r="F852" s="244" t="s">
        <v>1212</v>
      </c>
      <c r="G852" s="242"/>
      <c r="H852" s="245">
        <v>133.333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1" t="s">
        <v>569</v>
      </c>
      <c r="AU852" s="251" t="s">
        <v>87</v>
      </c>
      <c r="AV852" s="13" t="s">
        <v>87</v>
      </c>
      <c r="AW852" s="13" t="s">
        <v>39</v>
      </c>
      <c r="AX852" s="13" t="s">
        <v>77</v>
      </c>
      <c r="AY852" s="251" t="s">
        <v>137</v>
      </c>
    </row>
    <row r="853" s="13" customFormat="1">
      <c r="A853" s="13"/>
      <c r="B853" s="241"/>
      <c r="C853" s="242"/>
      <c r="D853" s="220" t="s">
        <v>569</v>
      </c>
      <c r="E853" s="243" t="s">
        <v>32</v>
      </c>
      <c r="F853" s="244" t="s">
        <v>1083</v>
      </c>
      <c r="G853" s="242"/>
      <c r="H853" s="245">
        <v>-23.73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1" t="s">
        <v>569</v>
      </c>
      <c r="AU853" s="251" t="s">
        <v>87</v>
      </c>
      <c r="AV853" s="13" t="s">
        <v>87</v>
      </c>
      <c r="AW853" s="13" t="s">
        <v>39</v>
      </c>
      <c r="AX853" s="13" t="s">
        <v>77</v>
      </c>
      <c r="AY853" s="251" t="s">
        <v>137</v>
      </c>
    </row>
    <row r="854" s="13" customFormat="1">
      <c r="A854" s="13"/>
      <c r="B854" s="241"/>
      <c r="C854" s="242"/>
      <c r="D854" s="220" t="s">
        <v>569</v>
      </c>
      <c r="E854" s="243" t="s">
        <v>32</v>
      </c>
      <c r="F854" s="244" t="s">
        <v>1143</v>
      </c>
      <c r="G854" s="242"/>
      <c r="H854" s="245">
        <v>28.992000000000001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569</v>
      </c>
      <c r="AU854" s="251" t="s">
        <v>87</v>
      </c>
      <c r="AV854" s="13" t="s">
        <v>87</v>
      </c>
      <c r="AW854" s="13" t="s">
        <v>39</v>
      </c>
      <c r="AX854" s="13" t="s">
        <v>77</v>
      </c>
      <c r="AY854" s="251" t="s">
        <v>137</v>
      </c>
    </row>
    <row r="855" s="13" customFormat="1">
      <c r="A855" s="13"/>
      <c r="B855" s="241"/>
      <c r="C855" s="242"/>
      <c r="D855" s="220" t="s">
        <v>569</v>
      </c>
      <c r="E855" s="243" t="s">
        <v>32</v>
      </c>
      <c r="F855" s="244" t="s">
        <v>1085</v>
      </c>
      <c r="G855" s="242"/>
      <c r="H855" s="245">
        <v>-12.710000000000001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1" t="s">
        <v>569</v>
      </c>
      <c r="AU855" s="251" t="s">
        <v>87</v>
      </c>
      <c r="AV855" s="13" t="s">
        <v>87</v>
      </c>
      <c r="AW855" s="13" t="s">
        <v>39</v>
      </c>
      <c r="AX855" s="13" t="s">
        <v>77</v>
      </c>
      <c r="AY855" s="251" t="s">
        <v>137</v>
      </c>
    </row>
    <row r="856" s="13" customFormat="1">
      <c r="A856" s="13"/>
      <c r="B856" s="241"/>
      <c r="C856" s="242"/>
      <c r="D856" s="220" t="s">
        <v>569</v>
      </c>
      <c r="E856" s="243" t="s">
        <v>32</v>
      </c>
      <c r="F856" s="244" t="s">
        <v>1213</v>
      </c>
      <c r="G856" s="242"/>
      <c r="H856" s="245">
        <v>379.19299999999998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1" t="s">
        <v>569</v>
      </c>
      <c r="AU856" s="251" t="s">
        <v>87</v>
      </c>
      <c r="AV856" s="13" t="s">
        <v>87</v>
      </c>
      <c r="AW856" s="13" t="s">
        <v>39</v>
      </c>
      <c r="AX856" s="13" t="s">
        <v>77</v>
      </c>
      <c r="AY856" s="251" t="s">
        <v>137</v>
      </c>
    </row>
    <row r="857" s="13" customFormat="1">
      <c r="A857" s="13"/>
      <c r="B857" s="241"/>
      <c r="C857" s="242"/>
      <c r="D857" s="220" t="s">
        <v>569</v>
      </c>
      <c r="E857" s="243" t="s">
        <v>32</v>
      </c>
      <c r="F857" s="244" t="s">
        <v>1087</v>
      </c>
      <c r="G857" s="242"/>
      <c r="H857" s="245">
        <v>-72.885000000000005</v>
      </c>
      <c r="I857" s="246"/>
      <c r="J857" s="242"/>
      <c r="K857" s="242"/>
      <c r="L857" s="247"/>
      <c r="M857" s="248"/>
      <c r="N857" s="249"/>
      <c r="O857" s="249"/>
      <c r="P857" s="249"/>
      <c r="Q857" s="249"/>
      <c r="R857" s="249"/>
      <c r="S857" s="249"/>
      <c r="T857" s="25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1" t="s">
        <v>569</v>
      </c>
      <c r="AU857" s="251" t="s">
        <v>87</v>
      </c>
      <c r="AV857" s="13" t="s">
        <v>87</v>
      </c>
      <c r="AW857" s="13" t="s">
        <v>39</v>
      </c>
      <c r="AX857" s="13" t="s">
        <v>77</v>
      </c>
      <c r="AY857" s="251" t="s">
        <v>137</v>
      </c>
    </row>
    <row r="858" s="13" customFormat="1">
      <c r="A858" s="13"/>
      <c r="B858" s="241"/>
      <c r="C858" s="242"/>
      <c r="D858" s="220" t="s">
        <v>569</v>
      </c>
      <c r="E858" s="243" t="s">
        <v>32</v>
      </c>
      <c r="F858" s="244" t="s">
        <v>1214</v>
      </c>
      <c r="G858" s="242"/>
      <c r="H858" s="245">
        <v>8.8960000000000008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1" t="s">
        <v>569</v>
      </c>
      <c r="AU858" s="251" t="s">
        <v>87</v>
      </c>
      <c r="AV858" s="13" t="s">
        <v>87</v>
      </c>
      <c r="AW858" s="13" t="s">
        <v>39</v>
      </c>
      <c r="AX858" s="13" t="s">
        <v>77</v>
      </c>
      <c r="AY858" s="251" t="s">
        <v>137</v>
      </c>
    </row>
    <row r="859" s="13" customFormat="1">
      <c r="A859" s="13"/>
      <c r="B859" s="241"/>
      <c r="C859" s="242"/>
      <c r="D859" s="220" t="s">
        <v>569</v>
      </c>
      <c r="E859" s="243" t="s">
        <v>32</v>
      </c>
      <c r="F859" s="244" t="s">
        <v>1089</v>
      </c>
      <c r="G859" s="242"/>
      <c r="H859" s="245">
        <v>-3.1349999999999998</v>
      </c>
      <c r="I859" s="246"/>
      <c r="J859" s="242"/>
      <c r="K859" s="242"/>
      <c r="L859" s="247"/>
      <c r="M859" s="248"/>
      <c r="N859" s="249"/>
      <c r="O859" s="249"/>
      <c r="P859" s="249"/>
      <c r="Q859" s="249"/>
      <c r="R859" s="249"/>
      <c r="S859" s="249"/>
      <c r="T859" s="25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1" t="s">
        <v>569</v>
      </c>
      <c r="AU859" s="251" t="s">
        <v>87</v>
      </c>
      <c r="AV859" s="13" t="s">
        <v>87</v>
      </c>
      <c r="AW859" s="13" t="s">
        <v>39</v>
      </c>
      <c r="AX859" s="13" t="s">
        <v>77</v>
      </c>
      <c r="AY859" s="251" t="s">
        <v>137</v>
      </c>
    </row>
    <row r="860" s="13" customFormat="1">
      <c r="A860" s="13"/>
      <c r="B860" s="241"/>
      <c r="C860" s="242"/>
      <c r="D860" s="220" t="s">
        <v>569</v>
      </c>
      <c r="E860" s="243" t="s">
        <v>32</v>
      </c>
      <c r="F860" s="244" t="s">
        <v>1215</v>
      </c>
      <c r="G860" s="242"/>
      <c r="H860" s="245">
        <v>133.333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569</v>
      </c>
      <c r="AU860" s="251" t="s">
        <v>87</v>
      </c>
      <c r="AV860" s="13" t="s">
        <v>87</v>
      </c>
      <c r="AW860" s="13" t="s">
        <v>39</v>
      </c>
      <c r="AX860" s="13" t="s">
        <v>77</v>
      </c>
      <c r="AY860" s="251" t="s">
        <v>137</v>
      </c>
    </row>
    <row r="861" s="13" customFormat="1">
      <c r="A861" s="13"/>
      <c r="B861" s="241"/>
      <c r="C861" s="242"/>
      <c r="D861" s="220" t="s">
        <v>569</v>
      </c>
      <c r="E861" s="243" t="s">
        <v>32</v>
      </c>
      <c r="F861" s="244" t="s">
        <v>1091</v>
      </c>
      <c r="G861" s="242"/>
      <c r="H861" s="245">
        <v>-24.010000000000002</v>
      </c>
      <c r="I861" s="246"/>
      <c r="J861" s="242"/>
      <c r="K861" s="242"/>
      <c r="L861" s="247"/>
      <c r="M861" s="248"/>
      <c r="N861" s="249"/>
      <c r="O861" s="249"/>
      <c r="P861" s="249"/>
      <c r="Q861" s="249"/>
      <c r="R861" s="249"/>
      <c r="S861" s="249"/>
      <c r="T861" s="25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1" t="s">
        <v>569</v>
      </c>
      <c r="AU861" s="251" t="s">
        <v>87</v>
      </c>
      <c r="AV861" s="13" t="s">
        <v>87</v>
      </c>
      <c r="AW861" s="13" t="s">
        <v>39</v>
      </c>
      <c r="AX861" s="13" t="s">
        <v>77</v>
      </c>
      <c r="AY861" s="251" t="s">
        <v>137</v>
      </c>
    </row>
    <row r="862" s="15" customFormat="1">
      <c r="A862" s="15"/>
      <c r="B862" s="263"/>
      <c r="C862" s="264"/>
      <c r="D862" s="220" t="s">
        <v>569</v>
      </c>
      <c r="E862" s="265" t="s">
        <v>32</v>
      </c>
      <c r="F862" s="266" t="s">
        <v>1145</v>
      </c>
      <c r="G862" s="264"/>
      <c r="H862" s="265" t="s">
        <v>32</v>
      </c>
      <c r="I862" s="267"/>
      <c r="J862" s="264"/>
      <c r="K862" s="264"/>
      <c r="L862" s="268"/>
      <c r="M862" s="269"/>
      <c r="N862" s="270"/>
      <c r="O862" s="270"/>
      <c r="P862" s="270"/>
      <c r="Q862" s="270"/>
      <c r="R862" s="270"/>
      <c r="S862" s="270"/>
      <c r="T862" s="271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2" t="s">
        <v>569</v>
      </c>
      <c r="AU862" s="272" t="s">
        <v>87</v>
      </c>
      <c r="AV862" s="15" t="s">
        <v>85</v>
      </c>
      <c r="AW862" s="15" t="s">
        <v>39</v>
      </c>
      <c r="AX862" s="15" t="s">
        <v>77</v>
      </c>
      <c r="AY862" s="272" t="s">
        <v>137</v>
      </c>
    </row>
    <row r="863" s="13" customFormat="1">
      <c r="A863" s="13"/>
      <c r="B863" s="241"/>
      <c r="C863" s="242"/>
      <c r="D863" s="220" t="s">
        <v>569</v>
      </c>
      <c r="E863" s="243" t="s">
        <v>32</v>
      </c>
      <c r="F863" s="244" t="s">
        <v>1216</v>
      </c>
      <c r="G863" s="242"/>
      <c r="H863" s="245">
        <v>-47.417999999999999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569</v>
      </c>
      <c r="AU863" s="251" t="s">
        <v>87</v>
      </c>
      <c r="AV863" s="13" t="s">
        <v>87</v>
      </c>
      <c r="AW863" s="13" t="s">
        <v>39</v>
      </c>
      <c r="AX863" s="13" t="s">
        <v>77</v>
      </c>
      <c r="AY863" s="251" t="s">
        <v>137</v>
      </c>
    </row>
    <row r="864" s="15" customFormat="1">
      <c r="A864" s="15"/>
      <c r="B864" s="263"/>
      <c r="C864" s="264"/>
      <c r="D864" s="220" t="s">
        <v>569</v>
      </c>
      <c r="E864" s="265" t="s">
        <v>32</v>
      </c>
      <c r="F864" s="266" t="s">
        <v>1217</v>
      </c>
      <c r="G864" s="264"/>
      <c r="H864" s="265" t="s">
        <v>32</v>
      </c>
      <c r="I864" s="267"/>
      <c r="J864" s="264"/>
      <c r="K864" s="264"/>
      <c r="L864" s="268"/>
      <c r="M864" s="269"/>
      <c r="N864" s="270"/>
      <c r="O864" s="270"/>
      <c r="P864" s="270"/>
      <c r="Q864" s="270"/>
      <c r="R864" s="270"/>
      <c r="S864" s="270"/>
      <c r="T864" s="271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2" t="s">
        <v>569</v>
      </c>
      <c r="AU864" s="272" t="s">
        <v>87</v>
      </c>
      <c r="AV864" s="15" t="s">
        <v>85</v>
      </c>
      <c r="AW864" s="15" t="s">
        <v>39</v>
      </c>
      <c r="AX864" s="15" t="s">
        <v>77</v>
      </c>
      <c r="AY864" s="272" t="s">
        <v>137</v>
      </c>
    </row>
    <row r="865" s="13" customFormat="1">
      <c r="A865" s="13"/>
      <c r="B865" s="241"/>
      <c r="C865" s="242"/>
      <c r="D865" s="220" t="s">
        <v>569</v>
      </c>
      <c r="E865" s="243" t="s">
        <v>32</v>
      </c>
      <c r="F865" s="244" t="s">
        <v>1218</v>
      </c>
      <c r="G865" s="242"/>
      <c r="H865" s="245">
        <v>20.529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1" t="s">
        <v>569</v>
      </c>
      <c r="AU865" s="251" t="s">
        <v>87</v>
      </c>
      <c r="AV865" s="13" t="s">
        <v>87</v>
      </c>
      <c r="AW865" s="13" t="s">
        <v>39</v>
      </c>
      <c r="AX865" s="13" t="s">
        <v>77</v>
      </c>
      <c r="AY865" s="251" t="s">
        <v>137</v>
      </c>
    </row>
    <row r="866" s="13" customFormat="1">
      <c r="A866" s="13"/>
      <c r="B866" s="241"/>
      <c r="C866" s="242"/>
      <c r="D866" s="220" t="s">
        <v>569</v>
      </c>
      <c r="E866" s="243" t="s">
        <v>32</v>
      </c>
      <c r="F866" s="244" t="s">
        <v>1219</v>
      </c>
      <c r="G866" s="242"/>
      <c r="H866" s="245">
        <v>13.869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1" t="s">
        <v>569</v>
      </c>
      <c r="AU866" s="251" t="s">
        <v>87</v>
      </c>
      <c r="AV866" s="13" t="s">
        <v>87</v>
      </c>
      <c r="AW866" s="13" t="s">
        <v>39</v>
      </c>
      <c r="AX866" s="13" t="s">
        <v>77</v>
      </c>
      <c r="AY866" s="251" t="s">
        <v>137</v>
      </c>
    </row>
    <row r="867" s="13" customFormat="1">
      <c r="A867" s="13"/>
      <c r="B867" s="241"/>
      <c r="C867" s="242"/>
      <c r="D867" s="220" t="s">
        <v>569</v>
      </c>
      <c r="E867" s="243" t="s">
        <v>32</v>
      </c>
      <c r="F867" s="244" t="s">
        <v>1220</v>
      </c>
      <c r="G867" s="242"/>
      <c r="H867" s="245">
        <v>3.6899999999999999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569</v>
      </c>
      <c r="AU867" s="251" t="s">
        <v>87</v>
      </c>
      <c r="AV867" s="13" t="s">
        <v>87</v>
      </c>
      <c r="AW867" s="13" t="s">
        <v>39</v>
      </c>
      <c r="AX867" s="13" t="s">
        <v>77</v>
      </c>
      <c r="AY867" s="251" t="s">
        <v>137</v>
      </c>
    </row>
    <row r="868" s="13" customFormat="1">
      <c r="A868" s="13"/>
      <c r="B868" s="241"/>
      <c r="C868" s="242"/>
      <c r="D868" s="220" t="s">
        <v>569</v>
      </c>
      <c r="E868" s="243" t="s">
        <v>32</v>
      </c>
      <c r="F868" s="244" t="s">
        <v>1221</v>
      </c>
      <c r="G868" s="242"/>
      <c r="H868" s="245">
        <v>5.6879999999999997</v>
      </c>
      <c r="I868" s="246"/>
      <c r="J868" s="242"/>
      <c r="K868" s="242"/>
      <c r="L868" s="247"/>
      <c r="M868" s="248"/>
      <c r="N868" s="249"/>
      <c r="O868" s="249"/>
      <c r="P868" s="249"/>
      <c r="Q868" s="249"/>
      <c r="R868" s="249"/>
      <c r="S868" s="249"/>
      <c r="T868" s="25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1" t="s">
        <v>569</v>
      </c>
      <c r="AU868" s="251" t="s">
        <v>87</v>
      </c>
      <c r="AV868" s="13" t="s">
        <v>87</v>
      </c>
      <c r="AW868" s="13" t="s">
        <v>39</v>
      </c>
      <c r="AX868" s="13" t="s">
        <v>77</v>
      </c>
      <c r="AY868" s="251" t="s">
        <v>137</v>
      </c>
    </row>
    <row r="869" s="13" customFormat="1">
      <c r="A869" s="13"/>
      <c r="B869" s="241"/>
      <c r="C869" s="242"/>
      <c r="D869" s="220" t="s">
        <v>569</v>
      </c>
      <c r="E869" s="243" t="s">
        <v>32</v>
      </c>
      <c r="F869" s="244" t="s">
        <v>1222</v>
      </c>
      <c r="G869" s="242"/>
      <c r="H869" s="245">
        <v>5.3639999999999999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1" t="s">
        <v>569</v>
      </c>
      <c r="AU869" s="251" t="s">
        <v>87</v>
      </c>
      <c r="AV869" s="13" t="s">
        <v>87</v>
      </c>
      <c r="AW869" s="13" t="s">
        <v>39</v>
      </c>
      <c r="AX869" s="13" t="s">
        <v>77</v>
      </c>
      <c r="AY869" s="251" t="s">
        <v>137</v>
      </c>
    </row>
    <row r="870" s="13" customFormat="1">
      <c r="A870" s="13"/>
      <c r="B870" s="241"/>
      <c r="C870" s="242"/>
      <c r="D870" s="220" t="s">
        <v>569</v>
      </c>
      <c r="E870" s="243" t="s">
        <v>32</v>
      </c>
      <c r="F870" s="244" t="s">
        <v>1223</v>
      </c>
      <c r="G870" s="242"/>
      <c r="H870" s="245">
        <v>8.8919999999999995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569</v>
      </c>
      <c r="AU870" s="251" t="s">
        <v>87</v>
      </c>
      <c r="AV870" s="13" t="s">
        <v>87</v>
      </c>
      <c r="AW870" s="13" t="s">
        <v>39</v>
      </c>
      <c r="AX870" s="13" t="s">
        <v>77</v>
      </c>
      <c r="AY870" s="251" t="s">
        <v>137</v>
      </c>
    </row>
    <row r="871" s="13" customFormat="1">
      <c r="A871" s="13"/>
      <c r="B871" s="241"/>
      <c r="C871" s="242"/>
      <c r="D871" s="220" t="s">
        <v>569</v>
      </c>
      <c r="E871" s="243" t="s">
        <v>32</v>
      </c>
      <c r="F871" s="244" t="s">
        <v>1224</v>
      </c>
      <c r="G871" s="242"/>
      <c r="H871" s="245">
        <v>31.591999999999999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1" t="s">
        <v>569</v>
      </c>
      <c r="AU871" s="251" t="s">
        <v>87</v>
      </c>
      <c r="AV871" s="13" t="s">
        <v>87</v>
      </c>
      <c r="AW871" s="13" t="s">
        <v>39</v>
      </c>
      <c r="AX871" s="13" t="s">
        <v>77</v>
      </c>
      <c r="AY871" s="251" t="s">
        <v>137</v>
      </c>
    </row>
    <row r="872" s="13" customFormat="1">
      <c r="A872" s="13"/>
      <c r="B872" s="241"/>
      <c r="C872" s="242"/>
      <c r="D872" s="220" t="s">
        <v>569</v>
      </c>
      <c r="E872" s="243" t="s">
        <v>32</v>
      </c>
      <c r="F872" s="244" t="s">
        <v>1225</v>
      </c>
      <c r="G872" s="242"/>
      <c r="H872" s="245">
        <v>11.085000000000001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1" t="s">
        <v>569</v>
      </c>
      <c r="AU872" s="251" t="s">
        <v>87</v>
      </c>
      <c r="AV872" s="13" t="s">
        <v>87</v>
      </c>
      <c r="AW872" s="13" t="s">
        <v>39</v>
      </c>
      <c r="AX872" s="13" t="s">
        <v>77</v>
      </c>
      <c r="AY872" s="251" t="s">
        <v>137</v>
      </c>
    </row>
    <row r="873" s="15" customFormat="1">
      <c r="A873" s="15"/>
      <c r="B873" s="263"/>
      <c r="C873" s="264"/>
      <c r="D873" s="220" t="s">
        <v>569</v>
      </c>
      <c r="E873" s="265" t="s">
        <v>32</v>
      </c>
      <c r="F873" s="266" t="s">
        <v>1226</v>
      </c>
      <c r="G873" s="264"/>
      <c r="H873" s="265" t="s">
        <v>32</v>
      </c>
      <c r="I873" s="267"/>
      <c r="J873" s="264"/>
      <c r="K873" s="264"/>
      <c r="L873" s="268"/>
      <c r="M873" s="269"/>
      <c r="N873" s="270"/>
      <c r="O873" s="270"/>
      <c r="P873" s="270"/>
      <c r="Q873" s="270"/>
      <c r="R873" s="270"/>
      <c r="S873" s="270"/>
      <c r="T873" s="271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2" t="s">
        <v>569</v>
      </c>
      <c r="AU873" s="272" t="s">
        <v>87</v>
      </c>
      <c r="AV873" s="15" t="s">
        <v>85</v>
      </c>
      <c r="AW873" s="15" t="s">
        <v>39</v>
      </c>
      <c r="AX873" s="15" t="s">
        <v>77</v>
      </c>
      <c r="AY873" s="272" t="s">
        <v>137</v>
      </c>
    </row>
    <row r="874" s="13" customFormat="1">
      <c r="A874" s="13"/>
      <c r="B874" s="241"/>
      <c r="C874" s="242"/>
      <c r="D874" s="220" t="s">
        <v>569</v>
      </c>
      <c r="E874" s="243" t="s">
        <v>32</v>
      </c>
      <c r="F874" s="244" t="s">
        <v>1078</v>
      </c>
      <c r="G874" s="242"/>
      <c r="H874" s="245">
        <v>14.313000000000001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1" t="s">
        <v>569</v>
      </c>
      <c r="AU874" s="251" t="s">
        <v>87</v>
      </c>
      <c r="AV874" s="13" t="s">
        <v>87</v>
      </c>
      <c r="AW874" s="13" t="s">
        <v>39</v>
      </c>
      <c r="AX874" s="13" t="s">
        <v>77</v>
      </c>
      <c r="AY874" s="251" t="s">
        <v>137</v>
      </c>
    </row>
    <row r="875" s="15" customFormat="1">
      <c r="A875" s="15"/>
      <c r="B875" s="263"/>
      <c r="C875" s="264"/>
      <c r="D875" s="220" t="s">
        <v>569</v>
      </c>
      <c r="E875" s="265" t="s">
        <v>32</v>
      </c>
      <c r="F875" s="266" t="s">
        <v>1227</v>
      </c>
      <c r="G875" s="264"/>
      <c r="H875" s="265" t="s">
        <v>32</v>
      </c>
      <c r="I875" s="267"/>
      <c r="J875" s="264"/>
      <c r="K875" s="264"/>
      <c r="L875" s="268"/>
      <c r="M875" s="269"/>
      <c r="N875" s="270"/>
      <c r="O875" s="270"/>
      <c r="P875" s="270"/>
      <c r="Q875" s="270"/>
      <c r="R875" s="270"/>
      <c r="S875" s="270"/>
      <c r="T875" s="271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2" t="s">
        <v>569</v>
      </c>
      <c r="AU875" s="272" t="s">
        <v>87</v>
      </c>
      <c r="AV875" s="15" t="s">
        <v>85</v>
      </c>
      <c r="AW875" s="15" t="s">
        <v>39</v>
      </c>
      <c r="AX875" s="15" t="s">
        <v>77</v>
      </c>
      <c r="AY875" s="272" t="s">
        <v>137</v>
      </c>
    </row>
    <row r="876" s="13" customFormat="1">
      <c r="A876" s="13"/>
      <c r="B876" s="241"/>
      <c r="C876" s="242"/>
      <c r="D876" s="220" t="s">
        <v>569</v>
      </c>
      <c r="E876" s="243" t="s">
        <v>32</v>
      </c>
      <c r="F876" s="244" t="s">
        <v>1174</v>
      </c>
      <c r="G876" s="242"/>
      <c r="H876" s="245">
        <v>18.800000000000001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1" t="s">
        <v>569</v>
      </c>
      <c r="AU876" s="251" t="s">
        <v>87</v>
      </c>
      <c r="AV876" s="13" t="s">
        <v>87</v>
      </c>
      <c r="AW876" s="13" t="s">
        <v>39</v>
      </c>
      <c r="AX876" s="13" t="s">
        <v>77</v>
      </c>
      <c r="AY876" s="251" t="s">
        <v>137</v>
      </c>
    </row>
    <row r="877" s="13" customFormat="1">
      <c r="A877" s="13"/>
      <c r="B877" s="241"/>
      <c r="C877" s="242"/>
      <c r="D877" s="220" t="s">
        <v>569</v>
      </c>
      <c r="E877" s="243" t="s">
        <v>32</v>
      </c>
      <c r="F877" s="244" t="s">
        <v>1094</v>
      </c>
      <c r="G877" s="242"/>
      <c r="H877" s="245">
        <v>-2.6800000000000002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1" t="s">
        <v>569</v>
      </c>
      <c r="AU877" s="251" t="s">
        <v>87</v>
      </c>
      <c r="AV877" s="13" t="s">
        <v>87</v>
      </c>
      <c r="AW877" s="13" t="s">
        <v>39</v>
      </c>
      <c r="AX877" s="13" t="s">
        <v>77</v>
      </c>
      <c r="AY877" s="251" t="s">
        <v>137</v>
      </c>
    </row>
    <row r="878" s="13" customFormat="1">
      <c r="A878" s="13"/>
      <c r="B878" s="241"/>
      <c r="C878" s="242"/>
      <c r="D878" s="220" t="s">
        <v>569</v>
      </c>
      <c r="E878" s="243" t="s">
        <v>32</v>
      </c>
      <c r="F878" s="244" t="s">
        <v>1228</v>
      </c>
      <c r="G878" s="242"/>
      <c r="H878" s="245">
        <v>1.0700000000000001</v>
      </c>
      <c r="I878" s="246"/>
      <c r="J878" s="242"/>
      <c r="K878" s="242"/>
      <c r="L878" s="247"/>
      <c r="M878" s="248"/>
      <c r="N878" s="249"/>
      <c r="O878" s="249"/>
      <c r="P878" s="249"/>
      <c r="Q878" s="249"/>
      <c r="R878" s="249"/>
      <c r="S878" s="249"/>
      <c r="T878" s="25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1" t="s">
        <v>569</v>
      </c>
      <c r="AU878" s="251" t="s">
        <v>87</v>
      </c>
      <c r="AV878" s="13" t="s">
        <v>87</v>
      </c>
      <c r="AW878" s="13" t="s">
        <v>39</v>
      </c>
      <c r="AX878" s="13" t="s">
        <v>77</v>
      </c>
      <c r="AY878" s="251" t="s">
        <v>137</v>
      </c>
    </row>
    <row r="879" s="13" customFormat="1">
      <c r="A879" s="13"/>
      <c r="B879" s="241"/>
      <c r="C879" s="242"/>
      <c r="D879" s="220" t="s">
        <v>569</v>
      </c>
      <c r="E879" s="243" t="s">
        <v>32</v>
      </c>
      <c r="F879" s="244" t="s">
        <v>1175</v>
      </c>
      <c r="G879" s="242"/>
      <c r="H879" s="245">
        <v>9.6500000000000004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1" t="s">
        <v>569</v>
      </c>
      <c r="AU879" s="251" t="s">
        <v>87</v>
      </c>
      <c r="AV879" s="13" t="s">
        <v>87</v>
      </c>
      <c r="AW879" s="13" t="s">
        <v>39</v>
      </c>
      <c r="AX879" s="13" t="s">
        <v>77</v>
      </c>
      <c r="AY879" s="251" t="s">
        <v>137</v>
      </c>
    </row>
    <row r="880" s="13" customFormat="1">
      <c r="A880" s="13"/>
      <c r="B880" s="241"/>
      <c r="C880" s="242"/>
      <c r="D880" s="220" t="s">
        <v>569</v>
      </c>
      <c r="E880" s="243" t="s">
        <v>32</v>
      </c>
      <c r="F880" s="244" t="s">
        <v>1096</v>
      </c>
      <c r="G880" s="242"/>
      <c r="H880" s="245">
        <v>-1.6000000000000001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569</v>
      </c>
      <c r="AU880" s="251" t="s">
        <v>87</v>
      </c>
      <c r="AV880" s="13" t="s">
        <v>87</v>
      </c>
      <c r="AW880" s="13" t="s">
        <v>39</v>
      </c>
      <c r="AX880" s="13" t="s">
        <v>77</v>
      </c>
      <c r="AY880" s="251" t="s">
        <v>137</v>
      </c>
    </row>
    <row r="881" s="13" customFormat="1">
      <c r="A881" s="13"/>
      <c r="B881" s="241"/>
      <c r="C881" s="242"/>
      <c r="D881" s="220" t="s">
        <v>569</v>
      </c>
      <c r="E881" s="243" t="s">
        <v>32</v>
      </c>
      <c r="F881" s="244" t="s">
        <v>1229</v>
      </c>
      <c r="G881" s="242"/>
      <c r="H881" s="245">
        <v>0.35999999999999999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1" t="s">
        <v>569</v>
      </c>
      <c r="AU881" s="251" t="s">
        <v>87</v>
      </c>
      <c r="AV881" s="13" t="s">
        <v>87</v>
      </c>
      <c r="AW881" s="13" t="s">
        <v>39</v>
      </c>
      <c r="AX881" s="13" t="s">
        <v>77</v>
      </c>
      <c r="AY881" s="251" t="s">
        <v>137</v>
      </c>
    </row>
    <row r="882" s="13" customFormat="1">
      <c r="A882" s="13"/>
      <c r="B882" s="241"/>
      <c r="C882" s="242"/>
      <c r="D882" s="220" t="s">
        <v>569</v>
      </c>
      <c r="E882" s="243" t="s">
        <v>32</v>
      </c>
      <c r="F882" s="244" t="s">
        <v>1176</v>
      </c>
      <c r="G882" s="242"/>
      <c r="H882" s="245">
        <v>48.25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1" t="s">
        <v>569</v>
      </c>
      <c r="AU882" s="251" t="s">
        <v>87</v>
      </c>
      <c r="AV882" s="13" t="s">
        <v>87</v>
      </c>
      <c r="AW882" s="13" t="s">
        <v>39</v>
      </c>
      <c r="AX882" s="13" t="s">
        <v>77</v>
      </c>
      <c r="AY882" s="251" t="s">
        <v>137</v>
      </c>
    </row>
    <row r="883" s="13" customFormat="1">
      <c r="A883" s="13"/>
      <c r="B883" s="241"/>
      <c r="C883" s="242"/>
      <c r="D883" s="220" t="s">
        <v>569</v>
      </c>
      <c r="E883" s="243" t="s">
        <v>32</v>
      </c>
      <c r="F883" s="244" t="s">
        <v>1098</v>
      </c>
      <c r="G883" s="242"/>
      <c r="H883" s="245">
        <v>-8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1" t="s">
        <v>569</v>
      </c>
      <c r="AU883" s="251" t="s">
        <v>87</v>
      </c>
      <c r="AV883" s="13" t="s">
        <v>87</v>
      </c>
      <c r="AW883" s="13" t="s">
        <v>39</v>
      </c>
      <c r="AX883" s="13" t="s">
        <v>77</v>
      </c>
      <c r="AY883" s="251" t="s">
        <v>137</v>
      </c>
    </row>
    <row r="884" s="13" customFormat="1">
      <c r="A884" s="13"/>
      <c r="B884" s="241"/>
      <c r="C884" s="242"/>
      <c r="D884" s="220" t="s">
        <v>569</v>
      </c>
      <c r="E884" s="243" t="s">
        <v>32</v>
      </c>
      <c r="F884" s="244" t="s">
        <v>1230</v>
      </c>
      <c r="G884" s="242"/>
      <c r="H884" s="245">
        <v>1.8</v>
      </c>
      <c r="I884" s="246"/>
      <c r="J884" s="242"/>
      <c r="K884" s="242"/>
      <c r="L884" s="247"/>
      <c r="M884" s="248"/>
      <c r="N884" s="249"/>
      <c r="O884" s="249"/>
      <c r="P884" s="249"/>
      <c r="Q884" s="249"/>
      <c r="R884" s="249"/>
      <c r="S884" s="249"/>
      <c r="T884" s="25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1" t="s">
        <v>569</v>
      </c>
      <c r="AU884" s="251" t="s">
        <v>87</v>
      </c>
      <c r="AV884" s="13" t="s">
        <v>87</v>
      </c>
      <c r="AW884" s="13" t="s">
        <v>39</v>
      </c>
      <c r="AX884" s="13" t="s">
        <v>77</v>
      </c>
      <c r="AY884" s="251" t="s">
        <v>137</v>
      </c>
    </row>
    <row r="885" s="13" customFormat="1">
      <c r="A885" s="13"/>
      <c r="B885" s="241"/>
      <c r="C885" s="242"/>
      <c r="D885" s="220" t="s">
        <v>569</v>
      </c>
      <c r="E885" s="243" t="s">
        <v>32</v>
      </c>
      <c r="F885" s="244" t="s">
        <v>1177</v>
      </c>
      <c r="G885" s="242"/>
      <c r="H885" s="245">
        <v>9.6500000000000004</v>
      </c>
      <c r="I885" s="246"/>
      <c r="J885" s="242"/>
      <c r="K885" s="242"/>
      <c r="L885" s="247"/>
      <c r="M885" s="248"/>
      <c r="N885" s="249"/>
      <c r="O885" s="249"/>
      <c r="P885" s="249"/>
      <c r="Q885" s="249"/>
      <c r="R885" s="249"/>
      <c r="S885" s="249"/>
      <c r="T885" s="25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1" t="s">
        <v>569</v>
      </c>
      <c r="AU885" s="251" t="s">
        <v>87</v>
      </c>
      <c r="AV885" s="13" t="s">
        <v>87</v>
      </c>
      <c r="AW885" s="13" t="s">
        <v>39</v>
      </c>
      <c r="AX885" s="13" t="s">
        <v>77</v>
      </c>
      <c r="AY885" s="251" t="s">
        <v>137</v>
      </c>
    </row>
    <row r="886" s="13" customFormat="1">
      <c r="A886" s="13"/>
      <c r="B886" s="241"/>
      <c r="C886" s="242"/>
      <c r="D886" s="220" t="s">
        <v>569</v>
      </c>
      <c r="E886" s="243" t="s">
        <v>32</v>
      </c>
      <c r="F886" s="244" t="s">
        <v>1096</v>
      </c>
      <c r="G886" s="242"/>
      <c r="H886" s="245">
        <v>-1.6000000000000001</v>
      </c>
      <c r="I886" s="246"/>
      <c r="J886" s="242"/>
      <c r="K886" s="242"/>
      <c r="L886" s="247"/>
      <c r="M886" s="248"/>
      <c r="N886" s="249"/>
      <c r="O886" s="249"/>
      <c r="P886" s="249"/>
      <c r="Q886" s="249"/>
      <c r="R886" s="249"/>
      <c r="S886" s="249"/>
      <c r="T886" s="25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1" t="s">
        <v>569</v>
      </c>
      <c r="AU886" s="251" t="s">
        <v>87</v>
      </c>
      <c r="AV886" s="13" t="s">
        <v>87</v>
      </c>
      <c r="AW886" s="13" t="s">
        <v>39</v>
      </c>
      <c r="AX886" s="13" t="s">
        <v>77</v>
      </c>
      <c r="AY886" s="251" t="s">
        <v>137</v>
      </c>
    </row>
    <row r="887" s="13" customFormat="1">
      <c r="A887" s="13"/>
      <c r="B887" s="241"/>
      <c r="C887" s="242"/>
      <c r="D887" s="220" t="s">
        <v>569</v>
      </c>
      <c r="E887" s="243" t="s">
        <v>32</v>
      </c>
      <c r="F887" s="244" t="s">
        <v>1229</v>
      </c>
      <c r="G887" s="242"/>
      <c r="H887" s="245">
        <v>0.35999999999999999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1" t="s">
        <v>569</v>
      </c>
      <c r="AU887" s="251" t="s">
        <v>87</v>
      </c>
      <c r="AV887" s="13" t="s">
        <v>87</v>
      </c>
      <c r="AW887" s="13" t="s">
        <v>39</v>
      </c>
      <c r="AX887" s="13" t="s">
        <v>77</v>
      </c>
      <c r="AY887" s="251" t="s">
        <v>137</v>
      </c>
    </row>
    <row r="888" s="14" customFormat="1">
      <c r="A888" s="14"/>
      <c r="B888" s="252"/>
      <c r="C888" s="253"/>
      <c r="D888" s="220" t="s">
        <v>569</v>
      </c>
      <c r="E888" s="254" t="s">
        <v>32</v>
      </c>
      <c r="F888" s="255" t="s">
        <v>571</v>
      </c>
      <c r="G888" s="253"/>
      <c r="H888" s="256">
        <v>1149.8490000000002</v>
      </c>
      <c r="I888" s="257"/>
      <c r="J888" s="253"/>
      <c r="K888" s="253"/>
      <c r="L888" s="258"/>
      <c r="M888" s="259"/>
      <c r="N888" s="260"/>
      <c r="O888" s="260"/>
      <c r="P888" s="260"/>
      <c r="Q888" s="260"/>
      <c r="R888" s="260"/>
      <c r="S888" s="260"/>
      <c r="T888" s="26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2" t="s">
        <v>569</v>
      </c>
      <c r="AU888" s="262" t="s">
        <v>87</v>
      </c>
      <c r="AV888" s="14" t="s">
        <v>164</v>
      </c>
      <c r="AW888" s="14" t="s">
        <v>39</v>
      </c>
      <c r="AX888" s="14" t="s">
        <v>85</v>
      </c>
      <c r="AY888" s="262" t="s">
        <v>137</v>
      </c>
    </row>
    <row r="889" s="2" customFormat="1" ht="16.5" customHeight="1">
      <c r="A889" s="41"/>
      <c r="B889" s="42"/>
      <c r="C889" s="207" t="s">
        <v>1231</v>
      </c>
      <c r="D889" s="207" t="s">
        <v>140</v>
      </c>
      <c r="E889" s="208" t="s">
        <v>1232</v>
      </c>
      <c r="F889" s="209" t="s">
        <v>1233</v>
      </c>
      <c r="G889" s="210" t="s">
        <v>565</v>
      </c>
      <c r="H889" s="211">
        <v>1149.8489999999999</v>
      </c>
      <c r="I889" s="212"/>
      <c r="J889" s="213">
        <f>ROUND(I889*H889,2)</f>
        <v>0</v>
      </c>
      <c r="K889" s="209" t="s">
        <v>144</v>
      </c>
      <c r="L889" s="47"/>
      <c r="M889" s="214" t="s">
        <v>32</v>
      </c>
      <c r="N889" s="215" t="s">
        <v>49</v>
      </c>
      <c r="O889" s="87"/>
      <c r="P889" s="216">
        <f>O889*H889</f>
        <v>0</v>
      </c>
      <c r="Q889" s="216">
        <v>0.0018</v>
      </c>
      <c r="R889" s="216">
        <f>Q889*H889</f>
        <v>2.0697281999999997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164</v>
      </c>
      <c r="AT889" s="218" t="s">
        <v>140</v>
      </c>
      <c r="AU889" s="218" t="s">
        <v>87</v>
      </c>
      <c r="AY889" s="19" t="s">
        <v>137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19" t="s">
        <v>87</v>
      </c>
      <c r="BK889" s="219">
        <f>ROUND(I889*H889,2)</f>
        <v>0</v>
      </c>
      <c r="BL889" s="19" t="s">
        <v>164</v>
      </c>
      <c r="BM889" s="218" t="s">
        <v>1234</v>
      </c>
    </row>
    <row r="890" s="2" customFormat="1">
      <c r="A890" s="41"/>
      <c r="B890" s="42"/>
      <c r="C890" s="43"/>
      <c r="D890" s="220" t="s">
        <v>147</v>
      </c>
      <c r="E890" s="43"/>
      <c r="F890" s="221" t="s">
        <v>1235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19" t="s">
        <v>147</v>
      </c>
      <c r="AU890" s="19" t="s">
        <v>87</v>
      </c>
    </row>
    <row r="891" s="2" customFormat="1">
      <c r="A891" s="41"/>
      <c r="B891" s="42"/>
      <c r="C891" s="43"/>
      <c r="D891" s="225" t="s">
        <v>149</v>
      </c>
      <c r="E891" s="43"/>
      <c r="F891" s="226" t="s">
        <v>1236</v>
      </c>
      <c r="G891" s="43"/>
      <c r="H891" s="43"/>
      <c r="I891" s="222"/>
      <c r="J891" s="43"/>
      <c r="K891" s="43"/>
      <c r="L891" s="47"/>
      <c r="M891" s="223"/>
      <c r="N891" s="224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19" t="s">
        <v>149</v>
      </c>
      <c r="AU891" s="19" t="s">
        <v>87</v>
      </c>
    </row>
    <row r="892" s="2" customFormat="1">
      <c r="A892" s="41"/>
      <c r="B892" s="42"/>
      <c r="C892" s="43"/>
      <c r="D892" s="220" t="s">
        <v>624</v>
      </c>
      <c r="E892" s="43"/>
      <c r="F892" s="273" t="s">
        <v>1237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19" t="s">
        <v>624</v>
      </c>
      <c r="AU892" s="19" t="s">
        <v>87</v>
      </c>
    </row>
    <row r="893" s="2" customFormat="1" ht="16.5" customHeight="1">
      <c r="A893" s="41"/>
      <c r="B893" s="42"/>
      <c r="C893" s="207" t="s">
        <v>1238</v>
      </c>
      <c r="D893" s="207" t="s">
        <v>140</v>
      </c>
      <c r="E893" s="208" t="s">
        <v>1239</v>
      </c>
      <c r="F893" s="209" t="s">
        <v>1240</v>
      </c>
      <c r="G893" s="210" t="s">
        <v>143</v>
      </c>
      <c r="H893" s="211">
        <v>127.39</v>
      </c>
      <c r="I893" s="212"/>
      <c r="J893" s="213">
        <f>ROUND(I893*H893,2)</f>
        <v>0</v>
      </c>
      <c r="K893" s="209" t="s">
        <v>144</v>
      </c>
      <c r="L893" s="47"/>
      <c r="M893" s="214" t="s">
        <v>32</v>
      </c>
      <c r="N893" s="215" t="s">
        <v>49</v>
      </c>
      <c r="O893" s="87"/>
      <c r="P893" s="216">
        <f>O893*H893</f>
        <v>0</v>
      </c>
      <c r="Q893" s="216">
        <v>1.52E-05</v>
      </c>
      <c r="R893" s="216">
        <f>Q893*H893</f>
        <v>0.001936328</v>
      </c>
      <c r="S893" s="216">
        <v>0</v>
      </c>
      <c r="T893" s="217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18" t="s">
        <v>164</v>
      </c>
      <c r="AT893" s="218" t="s">
        <v>140</v>
      </c>
      <c r="AU893" s="218" t="s">
        <v>87</v>
      </c>
      <c r="AY893" s="19" t="s">
        <v>137</v>
      </c>
      <c r="BE893" s="219">
        <f>IF(N893="základní",J893,0)</f>
        <v>0</v>
      </c>
      <c r="BF893" s="219">
        <f>IF(N893="snížená",J893,0)</f>
        <v>0</v>
      </c>
      <c r="BG893" s="219">
        <f>IF(N893="zákl. přenesená",J893,0)</f>
        <v>0</v>
      </c>
      <c r="BH893" s="219">
        <f>IF(N893="sníž. přenesená",J893,0)</f>
        <v>0</v>
      </c>
      <c r="BI893" s="219">
        <f>IF(N893="nulová",J893,0)</f>
        <v>0</v>
      </c>
      <c r="BJ893" s="19" t="s">
        <v>87</v>
      </c>
      <c r="BK893" s="219">
        <f>ROUND(I893*H893,2)</f>
        <v>0</v>
      </c>
      <c r="BL893" s="19" t="s">
        <v>164</v>
      </c>
      <c r="BM893" s="218" t="s">
        <v>1241</v>
      </c>
    </row>
    <row r="894" s="2" customFormat="1">
      <c r="A894" s="41"/>
      <c r="B894" s="42"/>
      <c r="C894" s="43"/>
      <c r="D894" s="220" t="s">
        <v>147</v>
      </c>
      <c r="E894" s="43"/>
      <c r="F894" s="221" t="s">
        <v>1242</v>
      </c>
      <c r="G894" s="43"/>
      <c r="H894" s="43"/>
      <c r="I894" s="222"/>
      <c r="J894" s="43"/>
      <c r="K894" s="43"/>
      <c r="L894" s="47"/>
      <c r="M894" s="223"/>
      <c r="N894" s="224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19" t="s">
        <v>147</v>
      </c>
      <c r="AU894" s="19" t="s">
        <v>87</v>
      </c>
    </row>
    <row r="895" s="2" customFormat="1">
      <c r="A895" s="41"/>
      <c r="B895" s="42"/>
      <c r="C895" s="43"/>
      <c r="D895" s="225" t="s">
        <v>149</v>
      </c>
      <c r="E895" s="43"/>
      <c r="F895" s="226" t="s">
        <v>1243</v>
      </c>
      <c r="G895" s="43"/>
      <c r="H895" s="43"/>
      <c r="I895" s="222"/>
      <c r="J895" s="43"/>
      <c r="K895" s="43"/>
      <c r="L895" s="47"/>
      <c r="M895" s="223"/>
      <c r="N895" s="22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19" t="s">
        <v>149</v>
      </c>
      <c r="AU895" s="19" t="s">
        <v>87</v>
      </c>
    </row>
    <row r="896" s="13" customFormat="1">
      <c r="A896" s="13"/>
      <c r="B896" s="241"/>
      <c r="C896" s="242"/>
      <c r="D896" s="220" t="s">
        <v>569</v>
      </c>
      <c r="E896" s="243" t="s">
        <v>32</v>
      </c>
      <c r="F896" s="244" t="s">
        <v>1244</v>
      </c>
      <c r="G896" s="242"/>
      <c r="H896" s="245">
        <v>127.39</v>
      </c>
      <c r="I896" s="246"/>
      <c r="J896" s="242"/>
      <c r="K896" s="242"/>
      <c r="L896" s="247"/>
      <c r="M896" s="248"/>
      <c r="N896" s="249"/>
      <c r="O896" s="249"/>
      <c r="P896" s="249"/>
      <c r="Q896" s="249"/>
      <c r="R896" s="249"/>
      <c r="S896" s="249"/>
      <c r="T896" s="25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1" t="s">
        <v>569</v>
      </c>
      <c r="AU896" s="251" t="s">
        <v>87</v>
      </c>
      <c r="AV896" s="13" t="s">
        <v>87</v>
      </c>
      <c r="AW896" s="13" t="s">
        <v>39</v>
      </c>
      <c r="AX896" s="13" t="s">
        <v>77</v>
      </c>
      <c r="AY896" s="251" t="s">
        <v>137</v>
      </c>
    </row>
    <row r="897" s="14" customFormat="1">
      <c r="A897" s="14"/>
      <c r="B897" s="252"/>
      <c r="C897" s="253"/>
      <c r="D897" s="220" t="s">
        <v>569</v>
      </c>
      <c r="E897" s="254" t="s">
        <v>32</v>
      </c>
      <c r="F897" s="255" t="s">
        <v>571</v>
      </c>
      <c r="G897" s="253"/>
      <c r="H897" s="256">
        <v>127.39</v>
      </c>
      <c r="I897" s="257"/>
      <c r="J897" s="253"/>
      <c r="K897" s="253"/>
      <c r="L897" s="258"/>
      <c r="M897" s="259"/>
      <c r="N897" s="260"/>
      <c r="O897" s="260"/>
      <c r="P897" s="260"/>
      <c r="Q897" s="260"/>
      <c r="R897" s="260"/>
      <c r="S897" s="260"/>
      <c r="T897" s="26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2" t="s">
        <v>569</v>
      </c>
      <c r="AU897" s="262" t="s">
        <v>87</v>
      </c>
      <c r="AV897" s="14" t="s">
        <v>164</v>
      </c>
      <c r="AW897" s="14" t="s">
        <v>39</v>
      </c>
      <c r="AX897" s="14" t="s">
        <v>85</v>
      </c>
      <c r="AY897" s="262" t="s">
        <v>137</v>
      </c>
    </row>
    <row r="898" s="2" customFormat="1" ht="16.5" customHeight="1">
      <c r="A898" s="41"/>
      <c r="B898" s="42"/>
      <c r="C898" s="227" t="s">
        <v>1245</v>
      </c>
      <c r="D898" s="227" t="s">
        <v>151</v>
      </c>
      <c r="E898" s="228" t="s">
        <v>1246</v>
      </c>
      <c r="F898" s="229" t="s">
        <v>1247</v>
      </c>
      <c r="G898" s="230" t="s">
        <v>143</v>
      </c>
      <c r="H898" s="231">
        <v>133.75999999999999</v>
      </c>
      <c r="I898" s="232"/>
      <c r="J898" s="233">
        <f>ROUND(I898*H898,2)</f>
        <v>0</v>
      </c>
      <c r="K898" s="229" t="s">
        <v>144</v>
      </c>
      <c r="L898" s="234"/>
      <c r="M898" s="235" t="s">
        <v>32</v>
      </c>
      <c r="N898" s="236" t="s">
        <v>49</v>
      </c>
      <c r="O898" s="87"/>
      <c r="P898" s="216">
        <f>O898*H898</f>
        <v>0</v>
      </c>
      <c r="Q898" s="216">
        <v>0.00068000000000000005</v>
      </c>
      <c r="R898" s="216">
        <f>Q898*H898</f>
        <v>0.090956800000000004</v>
      </c>
      <c r="S898" s="216">
        <v>0</v>
      </c>
      <c r="T898" s="217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18" t="s">
        <v>182</v>
      </c>
      <c r="AT898" s="218" t="s">
        <v>151</v>
      </c>
      <c r="AU898" s="218" t="s">
        <v>87</v>
      </c>
      <c r="AY898" s="19" t="s">
        <v>137</v>
      </c>
      <c r="BE898" s="219">
        <f>IF(N898="základní",J898,0)</f>
        <v>0</v>
      </c>
      <c r="BF898" s="219">
        <f>IF(N898="snížená",J898,0)</f>
        <v>0</v>
      </c>
      <c r="BG898" s="219">
        <f>IF(N898="zákl. přenesená",J898,0)</f>
        <v>0</v>
      </c>
      <c r="BH898" s="219">
        <f>IF(N898="sníž. přenesená",J898,0)</f>
        <v>0</v>
      </c>
      <c r="BI898" s="219">
        <f>IF(N898="nulová",J898,0)</f>
        <v>0</v>
      </c>
      <c r="BJ898" s="19" t="s">
        <v>87</v>
      </c>
      <c r="BK898" s="219">
        <f>ROUND(I898*H898,2)</f>
        <v>0</v>
      </c>
      <c r="BL898" s="19" t="s">
        <v>164</v>
      </c>
      <c r="BM898" s="218" t="s">
        <v>1248</v>
      </c>
    </row>
    <row r="899" s="2" customFormat="1">
      <c r="A899" s="41"/>
      <c r="B899" s="42"/>
      <c r="C899" s="43"/>
      <c r="D899" s="220" t="s">
        <v>147</v>
      </c>
      <c r="E899" s="43"/>
      <c r="F899" s="221" t="s">
        <v>1247</v>
      </c>
      <c r="G899" s="43"/>
      <c r="H899" s="43"/>
      <c r="I899" s="222"/>
      <c r="J899" s="43"/>
      <c r="K899" s="43"/>
      <c r="L899" s="47"/>
      <c r="M899" s="223"/>
      <c r="N899" s="224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19" t="s">
        <v>147</v>
      </c>
      <c r="AU899" s="19" t="s">
        <v>87</v>
      </c>
    </row>
    <row r="900" s="13" customFormat="1">
      <c r="A900" s="13"/>
      <c r="B900" s="241"/>
      <c r="C900" s="242"/>
      <c r="D900" s="220" t="s">
        <v>569</v>
      </c>
      <c r="E900" s="243" t="s">
        <v>32</v>
      </c>
      <c r="F900" s="244" t="s">
        <v>1249</v>
      </c>
      <c r="G900" s="242"/>
      <c r="H900" s="245">
        <v>133.75999999999999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1" t="s">
        <v>569</v>
      </c>
      <c r="AU900" s="251" t="s">
        <v>87</v>
      </c>
      <c r="AV900" s="13" t="s">
        <v>87</v>
      </c>
      <c r="AW900" s="13" t="s">
        <v>39</v>
      </c>
      <c r="AX900" s="13" t="s">
        <v>77</v>
      </c>
      <c r="AY900" s="251" t="s">
        <v>137</v>
      </c>
    </row>
    <row r="901" s="14" customFormat="1">
      <c r="A901" s="14"/>
      <c r="B901" s="252"/>
      <c r="C901" s="253"/>
      <c r="D901" s="220" t="s">
        <v>569</v>
      </c>
      <c r="E901" s="254" t="s">
        <v>32</v>
      </c>
      <c r="F901" s="255" t="s">
        <v>571</v>
      </c>
      <c r="G901" s="253"/>
      <c r="H901" s="256">
        <v>133.75999999999999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2" t="s">
        <v>569</v>
      </c>
      <c r="AU901" s="262" t="s">
        <v>87</v>
      </c>
      <c r="AV901" s="14" t="s">
        <v>164</v>
      </c>
      <c r="AW901" s="14" t="s">
        <v>39</v>
      </c>
      <c r="AX901" s="14" t="s">
        <v>85</v>
      </c>
      <c r="AY901" s="262" t="s">
        <v>137</v>
      </c>
    </row>
    <row r="902" s="2" customFormat="1" ht="16.5" customHeight="1">
      <c r="A902" s="41"/>
      <c r="B902" s="42"/>
      <c r="C902" s="207" t="s">
        <v>1250</v>
      </c>
      <c r="D902" s="207" t="s">
        <v>140</v>
      </c>
      <c r="E902" s="208" t="s">
        <v>1251</v>
      </c>
      <c r="F902" s="209" t="s">
        <v>1252</v>
      </c>
      <c r="G902" s="210" t="s">
        <v>143</v>
      </c>
      <c r="H902" s="211">
        <v>1484.865</v>
      </c>
      <c r="I902" s="212"/>
      <c r="J902" s="213">
        <f>ROUND(I902*H902,2)</f>
        <v>0</v>
      </c>
      <c r="K902" s="209" t="s">
        <v>144</v>
      </c>
      <c r="L902" s="47"/>
      <c r="M902" s="214" t="s">
        <v>32</v>
      </c>
      <c r="N902" s="215" t="s">
        <v>49</v>
      </c>
      <c r="O902" s="87"/>
      <c r="P902" s="216">
        <f>O902*H902</f>
        <v>0</v>
      </c>
      <c r="Q902" s="216">
        <v>0</v>
      </c>
      <c r="R902" s="216">
        <f>Q902*H902</f>
        <v>0</v>
      </c>
      <c r="S902" s="216">
        <v>0</v>
      </c>
      <c r="T902" s="21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8" t="s">
        <v>164</v>
      </c>
      <c r="AT902" s="218" t="s">
        <v>140</v>
      </c>
      <c r="AU902" s="218" t="s">
        <v>87</v>
      </c>
      <c r="AY902" s="19" t="s">
        <v>137</v>
      </c>
      <c r="BE902" s="219">
        <f>IF(N902="základní",J902,0)</f>
        <v>0</v>
      </c>
      <c r="BF902" s="219">
        <f>IF(N902="snížená",J902,0)</f>
        <v>0</v>
      </c>
      <c r="BG902" s="219">
        <f>IF(N902="zákl. přenesená",J902,0)</f>
        <v>0</v>
      </c>
      <c r="BH902" s="219">
        <f>IF(N902="sníž. přenesená",J902,0)</f>
        <v>0</v>
      </c>
      <c r="BI902" s="219">
        <f>IF(N902="nulová",J902,0)</f>
        <v>0</v>
      </c>
      <c r="BJ902" s="19" t="s">
        <v>87</v>
      </c>
      <c r="BK902" s="219">
        <f>ROUND(I902*H902,2)</f>
        <v>0</v>
      </c>
      <c r="BL902" s="19" t="s">
        <v>164</v>
      </c>
      <c r="BM902" s="218" t="s">
        <v>1253</v>
      </c>
    </row>
    <row r="903" s="2" customFormat="1">
      <c r="A903" s="41"/>
      <c r="B903" s="42"/>
      <c r="C903" s="43"/>
      <c r="D903" s="220" t="s">
        <v>147</v>
      </c>
      <c r="E903" s="43"/>
      <c r="F903" s="221" t="s">
        <v>1254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19" t="s">
        <v>147</v>
      </c>
      <c r="AU903" s="19" t="s">
        <v>87</v>
      </c>
    </row>
    <row r="904" s="2" customFormat="1">
      <c r="A904" s="41"/>
      <c r="B904" s="42"/>
      <c r="C904" s="43"/>
      <c r="D904" s="225" t="s">
        <v>149</v>
      </c>
      <c r="E904" s="43"/>
      <c r="F904" s="226" t="s">
        <v>1255</v>
      </c>
      <c r="G904" s="43"/>
      <c r="H904" s="43"/>
      <c r="I904" s="222"/>
      <c r="J904" s="43"/>
      <c r="K904" s="43"/>
      <c r="L904" s="47"/>
      <c r="M904" s="223"/>
      <c r="N904" s="22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19" t="s">
        <v>149</v>
      </c>
      <c r="AU904" s="19" t="s">
        <v>87</v>
      </c>
    </row>
    <row r="905" s="15" customFormat="1">
      <c r="A905" s="15"/>
      <c r="B905" s="263"/>
      <c r="C905" s="264"/>
      <c r="D905" s="220" t="s">
        <v>569</v>
      </c>
      <c r="E905" s="265" t="s">
        <v>32</v>
      </c>
      <c r="F905" s="266" t="s">
        <v>1256</v>
      </c>
      <c r="G905" s="264"/>
      <c r="H905" s="265" t="s">
        <v>32</v>
      </c>
      <c r="I905" s="267"/>
      <c r="J905" s="264"/>
      <c r="K905" s="264"/>
      <c r="L905" s="268"/>
      <c r="M905" s="269"/>
      <c r="N905" s="270"/>
      <c r="O905" s="270"/>
      <c r="P905" s="270"/>
      <c r="Q905" s="270"/>
      <c r="R905" s="270"/>
      <c r="S905" s="270"/>
      <c r="T905" s="271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2" t="s">
        <v>569</v>
      </c>
      <c r="AU905" s="272" t="s">
        <v>87</v>
      </c>
      <c r="AV905" s="15" t="s">
        <v>85</v>
      </c>
      <c r="AW905" s="15" t="s">
        <v>39</v>
      </c>
      <c r="AX905" s="15" t="s">
        <v>77</v>
      </c>
      <c r="AY905" s="272" t="s">
        <v>137</v>
      </c>
    </row>
    <row r="906" s="13" customFormat="1">
      <c r="A906" s="13"/>
      <c r="B906" s="241"/>
      <c r="C906" s="242"/>
      <c r="D906" s="220" t="s">
        <v>569</v>
      </c>
      <c r="E906" s="243" t="s">
        <v>32</v>
      </c>
      <c r="F906" s="244" t="s">
        <v>1257</v>
      </c>
      <c r="G906" s="242"/>
      <c r="H906" s="245">
        <v>91.900000000000006</v>
      </c>
      <c r="I906" s="246"/>
      <c r="J906" s="242"/>
      <c r="K906" s="242"/>
      <c r="L906" s="247"/>
      <c r="M906" s="248"/>
      <c r="N906" s="249"/>
      <c r="O906" s="249"/>
      <c r="P906" s="249"/>
      <c r="Q906" s="249"/>
      <c r="R906" s="249"/>
      <c r="S906" s="249"/>
      <c r="T906" s="25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1" t="s">
        <v>569</v>
      </c>
      <c r="AU906" s="251" t="s">
        <v>87</v>
      </c>
      <c r="AV906" s="13" t="s">
        <v>87</v>
      </c>
      <c r="AW906" s="13" t="s">
        <v>39</v>
      </c>
      <c r="AX906" s="13" t="s">
        <v>77</v>
      </c>
      <c r="AY906" s="251" t="s">
        <v>137</v>
      </c>
    </row>
    <row r="907" s="13" customFormat="1">
      <c r="A907" s="13"/>
      <c r="B907" s="241"/>
      <c r="C907" s="242"/>
      <c r="D907" s="220" t="s">
        <v>569</v>
      </c>
      <c r="E907" s="243" t="s">
        <v>32</v>
      </c>
      <c r="F907" s="244" t="s">
        <v>1258</v>
      </c>
      <c r="G907" s="242"/>
      <c r="H907" s="245">
        <v>57.600000000000001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1" t="s">
        <v>569</v>
      </c>
      <c r="AU907" s="251" t="s">
        <v>87</v>
      </c>
      <c r="AV907" s="13" t="s">
        <v>87</v>
      </c>
      <c r="AW907" s="13" t="s">
        <v>39</v>
      </c>
      <c r="AX907" s="13" t="s">
        <v>77</v>
      </c>
      <c r="AY907" s="251" t="s">
        <v>137</v>
      </c>
    </row>
    <row r="908" s="13" customFormat="1">
      <c r="A908" s="13"/>
      <c r="B908" s="241"/>
      <c r="C908" s="242"/>
      <c r="D908" s="220" t="s">
        <v>569</v>
      </c>
      <c r="E908" s="243" t="s">
        <v>32</v>
      </c>
      <c r="F908" s="244" t="s">
        <v>1259</v>
      </c>
      <c r="G908" s="242"/>
      <c r="H908" s="245">
        <v>14.800000000000001</v>
      </c>
      <c r="I908" s="246"/>
      <c r="J908" s="242"/>
      <c r="K908" s="242"/>
      <c r="L908" s="247"/>
      <c r="M908" s="248"/>
      <c r="N908" s="249"/>
      <c r="O908" s="249"/>
      <c r="P908" s="249"/>
      <c r="Q908" s="249"/>
      <c r="R908" s="249"/>
      <c r="S908" s="249"/>
      <c r="T908" s="25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1" t="s">
        <v>569</v>
      </c>
      <c r="AU908" s="251" t="s">
        <v>87</v>
      </c>
      <c r="AV908" s="13" t="s">
        <v>87</v>
      </c>
      <c r="AW908" s="13" t="s">
        <v>39</v>
      </c>
      <c r="AX908" s="13" t="s">
        <v>77</v>
      </c>
      <c r="AY908" s="251" t="s">
        <v>137</v>
      </c>
    </row>
    <row r="909" s="13" customFormat="1">
      <c r="A909" s="13"/>
      <c r="B909" s="241"/>
      <c r="C909" s="242"/>
      <c r="D909" s="220" t="s">
        <v>569</v>
      </c>
      <c r="E909" s="243" t="s">
        <v>32</v>
      </c>
      <c r="F909" s="244" t="s">
        <v>1260</v>
      </c>
      <c r="G909" s="242"/>
      <c r="H909" s="245">
        <v>25.199999999999999</v>
      </c>
      <c r="I909" s="246"/>
      <c r="J909" s="242"/>
      <c r="K909" s="242"/>
      <c r="L909" s="247"/>
      <c r="M909" s="248"/>
      <c r="N909" s="249"/>
      <c r="O909" s="249"/>
      <c r="P909" s="249"/>
      <c r="Q909" s="249"/>
      <c r="R909" s="249"/>
      <c r="S909" s="249"/>
      <c r="T909" s="25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1" t="s">
        <v>569</v>
      </c>
      <c r="AU909" s="251" t="s">
        <v>87</v>
      </c>
      <c r="AV909" s="13" t="s">
        <v>87</v>
      </c>
      <c r="AW909" s="13" t="s">
        <v>39</v>
      </c>
      <c r="AX909" s="13" t="s">
        <v>77</v>
      </c>
      <c r="AY909" s="251" t="s">
        <v>137</v>
      </c>
    </row>
    <row r="910" s="13" customFormat="1">
      <c r="A910" s="13"/>
      <c r="B910" s="241"/>
      <c r="C910" s="242"/>
      <c r="D910" s="220" t="s">
        <v>569</v>
      </c>
      <c r="E910" s="243" t="s">
        <v>32</v>
      </c>
      <c r="F910" s="244" t="s">
        <v>1261</v>
      </c>
      <c r="G910" s="242"/>
      <c r="H910" s="245">
        <v>20.399999999999999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1" t="s">
        <v>569</v>
      </c>
      <c r="AU910" s="251" t="s">
        <v>87</v>
      </c>
      <c r="AV910" s="13" t="s">
        <v>87</v>
      </c>
      <c r="AW910" s="13" t="s">
        <v>39</v>
      </c>
      <c r="AX910" s="13" t="s">
        <v>77</v>
      </c>
      <c r="AY910" s="251" t="s">
        <v>137</v>
      </c>
    </row>
    <row r="911" s="13" customFormat="1">
      <c r="A911" s="13"/>
      <c r="B911" s="241"/>
      <c r="C911" s="242"/>
      <c r="D911" s="220" t="s">
        <v>569</v>
      </c>
      <c r="E911" s="243" t="s">
        <v>32</v>
      </c>
      <c r="F911" s="244" t="s">
        <v>1262</v>
      </c>
      <c r="G911" s="242"/>
      <c r="H911" s="245">
        <v>36.399999999999999</v>
      </c>
      <c r="I911" s="246"/>
      <c r="J911" s="242"/>
      <c r="K911" s="242"/>
      <c r="L911" s="247"/>
      <c r="M911" s="248"/>
      <c r="N911" s="249"/>
      <c r="O911" s="249"/>
      <c r="P911" s="249"/>
      <c r="Q911" s="249"/>
      <c r="R911" s="249"/>
      <c r="S911" s="249"/>
      <c r="T911" s="25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1" t="s">
        <v>569</v>
      </c>
      <c r="AU911" s="251" t="s">
        <v>87</v>
      </c>
      <c r="AV911" s="13" t="s">
        <v>87</v>
      </c>
      <c r="AW911" s="13" t="s">
        <v>39</v>
      </c>
      <c r="AX911" s="13" t="s">
        <v>77</v>
      </c>
      <c r="AY911" s="251" t="s">
        <v>137</v>
      </c>
    </row>
    <row r="912" s="13" customFormat="1">
      <c r="A912" s="13"/>
      <c r="B912" s="241"/>
      <c r="C912" s="242"/>
      <c r="D912" s="220" t="s">
        <v>569</v>
      </c>
      <c r="E912" s="243" t="s">
        <v>32</v>
      </c>
      <c r="F912" s="244" t="s">
        <v>1263</v>
      </c>
      <c r="G912" s="242"/>
      <c r="H912" s="245">
        <v>105.8</v>
      </c>
      <c r="I912" s="246"/>
      <c r="J912" s="242"/>
      <c r="K912" s="242"/>
      <c r="L912" s="247"/>
      <c r="M912" s="248"/>
      <c r="N912" s="249"/>
      <c r="O912" s="249"/>
      <c r="P912" s="249"/>
      <c r="Q912" s="249"/>
      <c r="R912" s="249"/>
      <c r="S912" s="249"/>
      <c r="T912" s="25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1" t="s">
        <v>569</v>
      </c>
      <c r="AU912" s="251" t="s">
        <v>87</v>
      </c>
      <c r="AV912" s="13" t="s">
        <v>87</v>
      </c>
      <c r="AW912" s="13" t="s">
        <v>39</v>
      </c>
      <c r="AX912" s="13" t="s">
        <v>77</v>
      </c>
      <c r="AY912" s="251" t="s">
        <v>137</v>
      </c>
    </row>
    <row r="913" s="13" customFormat="1">
      <c r="A913" s="13"/>
      <c r="B913" s="241"/>
      <c r="C913" s="242"/>
      <c r="D913" s="220" t="s">
        <v>569</v>
      </c>
      <c r="E913" s="243" t="s">
        <v>32</v>
      </c>
      <c r="F913" s="244" t="s">
        <v>1264</v>
      </c>
      <c r="G913" s="242"/>
      <c r="H913" s="245">
        <v>40.399999999999999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1" t="s">
        <v>569</v>
      </c>
      <c r="AU913" s="251" t="s">
        <v>87</v>
      </c>
      <c r="AV913" s="13" t="s">
        <v>87</v>
      </c>
      <c r="AW913" s="13" t="s">
        <v>39</v>
      </c>
      <c r="AX913" s="13" t="s">
        <v>77</v>
      </c>
      <c r="AY913" s="251" t="s">
        <v>137</v>
      </c>
    </row>
    <row r="914" s="15" customFormat="1">
      <c r="A914" s="15"/>
      <c r="B914" s="263"/>
      <c r="C914" s="264"/>
      <c r="D914" s="220" t="s">
        <v>569</v>
      </c>
      <c r="E914" s="265" t="s">
        <v>32</v>
      </c>
      <c r="F914" s="266" t="s">
        <v>1265</v>
      </c>
      <c r="G914" s="264"/>
      <c r="H914" s="265" t="s">
        <v>32</v>
      </c>
      <c r="I914" s="267"/>
      <c r="J914" s="264"/>
      <c r="K914" s="264"/>
      <c r="L914" s="268"/>
      <c r="M914" s="269"/>
      <c r="N914" s="270"/>
      <c r="O914" s="270"/>
      <c r="P914" s="270"/>
      <c r="Q914" s="270"/>
      <c r="R914" s="270"/>
      <c r="S914" s="270"/>
      <c r="T914" s="271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2" t="s">
        <v>569</v>
      </c>
      <c r="AU914" s="272" t="s">
        <v>87</v>
      </c>
      <c r="AV914" s="15" t="s">
        <v>85</v>
      </c>
      <c r="AW914" s="15" t="s">
        <v>39</v>
      </c>
      <c r="AX914" s="15" t="s">
        <v>77</v>
      </c>
      <c r="AY914" s="272" t="s">
        <v>137</v>
      </c>
    </row>
    <row r="915" s="13" customFormat="1">
      <c r="A915" s="13"/>
      <c r="B915" s="241"/>
      <c r="C915" s="242"/>
      <c r="D915" s="220" t="s">
        <v>569</v>
      </c>
      <c r="E915" s="243" t="s">
        <v>32</v>
      </c>
      <c r="F915" s="244" t="s">
        <v>1266</v>
      </c>
      <c r="G915" s="242"/>
      <c r="H915" s="245">
        <v>49.390000000000001</v>
      </c>
      <c r="I915" s="246"/>
      <c r="J915" s="242"/>
      <c r="K915" s="242"/>
      <c r="L915" s="247"/>
      <c r="M915" s="248"/>
      <c r="N915" s="249"/>
      <c r="O915" s="249"/>
      <c r="P915" s="249"/>
      <c r="Q915" s="249"/>
      <c r="R915" s="249"/>
      <c r="S915" s="249"/>
      <c r="T915" s="25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1" t="s">
        <v>569</v>
      </c>
      <c r="AU915" s="251" t="s">
        <v>87</v>
      </c>
      <c r="AV915" s="13" t="s">
        <v>87</v>
      </c>
      <c r="AW915" s="13" t="s">
        <v>39</v>
      </c>
      <c r="AX915" s="13" t="s">
        <v>77</v>
      </c>
      <c r="AY915" s="251" t="s">
        <v>137</v>
      </c>
    </row>
    <row r="916" s="13" customFormat="1">
      <c r="A916" s="13"/>
      <c r="B916" s="241"/>
      <c r="C916" s="242"/>
      <c r="D916" s="220" t="s">
        <v>569</v>
      </c>
      <c r="E916" s="243" t="s">
        <v>32</v>
      </c>
      <c r="F916" s="244" t="s">
        <v>1267</v>
      </c>
      <c r="G916" s="242"/>
      <c r="H916" s="245">
        <v>66.450000000000003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1" t="s">
        <v>569</v>
      </c>
      <c r="AU916" s="251" t="s">
        <v>87</v>
      </c>
      <c r="AV916" s="13" t="s">
        <v>87</v>
      </c>
      <c r="AW916" s="13" t="s">
        <v>39</v>
      </c>
      <c r="AX916" s="13" t="s">
        <v>77</v>
      </c>
      <c r="AY916" s="251" t="s">
        <v>137</v>
      </c>
    </row>
    <row r="917" s="13" customFormat="1">
      <c r="A917" s="13"/>
      <c r="B917" s="241"/>
      <c r="C917" s="242"/>
      <c r="D917" s="220" t="s">
        <v>569</v>
      </c>
      <c r="E917" s="243" t="s">
        <v>32</v>
      </c>
      <c r="F917" s="244" t="s">
        <v>1268</v>
      </c>
      <c r="G917" s="242"/>
      <c r="H917" s="245">
        <v>30.867000000000001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1" t="s">
        <v>569</v>
      </c>
      <c r="AU917" s="251" t="s">
        <v>87</v>
      </c>
      <c r="AV917" s="13" t="s">
        <v>87</v>
      </c>
      <c r="AW917" s="13" t="s">
        <v>39</v>
      </c>
      <c r="AX917" s="13" t="s">
        <v>77</v>
      </c>
      <c r="AY917" s="251" t="s">
        <v>137</v>
      </c>
    </row>
    <row r="918" s="13" customFormat="1">
      <c r="A918" s="13"/>
      <c r="B918" s="241"/>
      <c r="C918" s="242"/>
      <c r="D918" s="220" t="s">
        <v>569</v>
      </c>
      <c r="E918" s="243" t="s">
        <v>32</v>
      </c>
      <c r="F918" s="244" t="s">
        <v>1157</v>
      </c>
      <c r="G918" s="242"/>
      <c r="H918" s="245">
        <v>114.05</v>
      </c>
      <c r="I918" s="246"/>
      <c r="J918" s="242"/>
      <c r="K918" s="242"/>
      <c r="L918" s="247"/>
      <c r="M918" s="248"/>
      <c r="N918" s="249"/>
      <c r="O918" s="249"/>
      <c r="P918" s="249"/>
      <c r="Q918" s="249"/>
      <c r="R918" s="249"/>
      <c r="S918" s="249"/>
      <c r="T918" s="25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1" t="s">
        <v>569</v>
      </c>
      <c r="AU918" s="251" t="s">
        <v>87</v>
      </c>
      <c r="AV918" s="13" t="s">
        <v>87</v>
      </c>
      <c r="AW918" s="13" t="s">
        <v>39</v>
      </c>
      <c r="AX918" s="13" t="s">
        <v>77</v>
      </c>
      <c r="AY918" s="251" t="s">
        <v>137</v>
      </c>
    </row>
    <row r="919" s="13" customFormat="1">
      <c r="A919" s="13"/>
      <c r="B919" s="241"/>
      <c r="C919" s="242"/>
      <c r="D919" s="220" t="s">
        <v>569</v>
      </c>
      <c r="E919" s="243" t="s">
        <v>32</v>
      </c>
      <c r="F919" s="244" t="s">
        <v>1158</v>
      </c>
      <c r="G919" s="242"/>
      <c r="H919" s="245">
        <v>77.049999999999997</v>
      </c>
      <c r="I919" s="246"/>
      <c r="J919" s="242"/>
      <c r="K919" s="242"/>
      <c r="L919" s="247"/>
      <c r="M919" s="248"/>
      <c r="N919" s="249"/>
      <c r="O919" s="249"/>
      <c r="P919" s="249"/>
      <c r="Q919" s="249"/>
      <c r="R919" s="249"/>
      <c r="S919" s="249"/>
      <c r="T919" s="25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1" t="s">
        <v>569</v>
      </c>
      <c r="AU919" s="251" t="s">
        <v>87</v>
      </c>
      <c r="AV919" s="13" t="s">
        <v>87</v>
      </c>
      <c r="AW919" s="13" t="s">
        <v>39</v>
      </c>
      <c r="AX919" s="13" t="s">
        <v>77</v>
      </c>
      <c r="AY919" s="251" t="s">
        <v>137</v>
      </c>
    </row>
    <row r="920" s="13" customFormat="1">
      <c r="A920" s="13"/>
      <c r="B920" s="241"/>
      <c r="C920" s="242"/>
      <c r="D920" s="220" t="s">
        <v>569</v>
      </c>
      <c r="E920" s="243" t="s">
        <v>32</v>
      </c>
      <c r="F920" s="244" t="s">
        <v>1159</v>
      </c>
      <c r="G920" s="242"/>
      <c r="H920" s="245">
        <v>20.5</v>
      </c>
      <c r="I920" s="246"/>
      <c r="J920" s="242"/>
      <c r="K920" s="242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569</v>
      </c>
      <c r="AU920" s="251" t="s">
        <v>87</v>
      </c>
      <c r="AV920" s="13" t="s">
        <v>87</v>
      </c>
      <c r="AW920" s="13" t="s">
        <v>39</v>
      </c>
      <c r="AX920" s="13" t="s">
        <v>77</v>
      </c>
      <c r="AY920" s="251" t="s">
        <v>137</v>
      </c>
    </row>
    <row r="921" s="13" customFormat="1">
      <c r="A921" s="13"/>
      <c r="B921" s="241"/>
      <c r="C921" s="242"/>
      <c r="D921" s="220" t="s">
        <v>569</v>
      </c>
      <c r="E921" s="243" t="s">
        <v>32</v>
      </c>
      <c r="F921" s="244" t="s">
        <v>1160</v>
      </c>
      <c r="G921" s="242"/>
      <c r="H921" s="245">
        <v>31.600000000000001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1" t="s">
        <v>569</v>
      </c>
      <c r="AU921" s="251" t="s">
        <v>87</v>
      </c>
      <c r="AV921" s="13" t="s">
        <v>87</v>
      </c>
      <c r="AW921" s="13" t="s">
        <v>39</v>
      </c>
      <c r="AX921" s="13" t="s">
        <v>77</v>
      </c>
      <c r="AY921" s="251" t="s">
        <v>137</v>
      </c>
    </row>
    <row r="922" s="13" customFormat="1">
      <c r="A922" s="13"/>
      <c r="B922" s="241"/>
      <c r="C922" s="242"/>
      <c r="D922" s="220" t="s">
        <v>569</v>
      </c>
      <c r="E922" s="243" t="s">
        <v>32</v>
      </c>
      <c r="F922" s="244" t="s">
        <v>1162</v>
      </c>
      <c r="G922" s="242"/>
      <c r="H922" s="245">
        <v>49.399999999999999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1" t="s">
        <v>569</v>
      </c>
      <c r="AU922" s="251" t="s">
        <v>87</v>
      </c>
      <c r="AV922" s="13" t="s">
        <v>87</v>
      </c>
      <c r="AW922" s="13" t="s">
        <v>39</v>
      </c>
      <c r="AX922" s="13" t="s">
        <v>77</v>
      </c>
      <c r="AY922" s="251" t="s">
        <v>137</v>
      </c>
    </row>
    <row r="923" s="13" customFormat="1">
      <c r="A923" s="13"/>
      <c r="B923" s="241"/>
      <c r="C923" s="242"/>
      <c r="D923" s="220" t="s">
        <v>569</v>
      </c>
      <c r="E923" s="243" t="s">
        <v>32</v>
      </c>
      <c r="F923" s="244" t="s">
        <v>1163</v>
      </c>
      <c r="G923" s="242"/>
      <c r="H923" s="245">
        <v>145.65000000000001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1" t="s">
        <v>569</v>
      </c>
      <c r="AU923" s="251" t="s">
        <v>87</v>
      </c>
      <c r="AV923" s="13" t="s">
        <v>87</v>
      </c>
      <c r="AW923" s="13" t="s">
        <v>39</v>
      </c>
      <c r="AX923" s="13" t="s">
        <v>77</v>
      </c>
      <c r="AY923" s="251" t="s">
        <v>137</v>
      </c>
    </row>
    <row r="924" s="13" customFormat="1">
      <c r="A924" s="13"/>
      <c r="B924" s="241"/>
      <c r="C924" s="242"/>
      <c r="D924" s="220" t="s">
        <v>569</v>
      </c>
      <c r="E924" s="243" t="s">
        <v>32</v>
      </c>
      <c r="F924" s="244" t="s">
        <v>1164</v>
      </c>
      <c r="G924" s="242"/>
      <c r="H924" s="245">
        <v>53.5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1" t="s">
        <v>569</v>
      </c>
      <c r="AU924" s="251" t="s">
        <v>87</v>
      </c>
      <c r="AV924" s="13" t="s">
        <v>87</v>
      </c>
      <c r="AW924" s="13" t="s">
        <v>39</v>
      </c>
      <c r="AX924" s="13" t="s">
        <v>77</v>
      </c>
      <c r="AY924" s="251" t="s">
        <v>137</v>
      </c>
    </row>
    <row r="925" s="15" customFormat="1">
      <c r="A925" s="15"/>
      <c r="B925" s="263"/>
      <c r="C925" s="264"/>
      <c r="D925" s="220" t="s">
        <v>569</v>
      </c>
      <c r="E925" s="265" t="s">
        <v>32</v>
      </c>
      <c r="F925" s="266" t="s">
        <v>1269</v>
      </c>
      <c r="G925" s="264"/>
      <c r="H925" s="265" t="s">
        <v>32</v>
      </c>
      <c r="I925" s="267"/>
      <c r="J925" s="264"/>
      <c r="K925" s="264"/>
      <c r="L925" s="268"/>
      <c r="M925" s="269"/>
      <c r="N925" s="270"/>
      <c r="O925" s="270"/>
      <c r="P925" s="270"/>
      <c r="Q925" s="270"/>
      <c r="R925" s="270"/>
      <c r="S925" s="270"/>
      <c r="T925" s="271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2" t="s">
        <v>569</v>
      </c>
      <c r="AU925" s="272" t="s">
        <v>87</v>
      </c>
      <c r="AV925" s="15" t="s">
        <v>85</v>
      </c>
      <c r="AW925" s="15" t="s">
        <v>39</v>
      </c>
      <c r="AX925" s="15" t="s">
        <v>77</v>
      </c>
      <c r="AY925" s="272" t="s">
        <v>137</v>
      </c>
    </row>
    <row r="926" s="13" customFormat="1">
      <c r="A926" s="13"/>
      <c r="B926" s="241"/>
      <c r="C926" s="242"/>
      <c r="D926" s="220" t="s">
        <v>569</v>
      </c>
      <c r="E926" s="243" t="s">
        <v>32</v>
      </c>
      <c r="F926" s="244" t="s">
        <v>1270</v>
      </c>
      <c r="G926" s="242"/>
      <c r="H926" s="245">
        <v>116.958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1" t="s">
        <v>569</v>
      </c>
      <c r="AU926" s="251" t="s">
        <v>87</v>
      </c>
      <c r="AV926" s="13" t="s">
        <v>87</v>
      </c>
      <c r="AW926" s="13" t="s">
        <v>39</v>
      </c>
      <c r="AX926" s="13" t="s">
        <v>77</v>
      </c>
      <c r="AY926" s="251" t="s">
        <v>137</v>
      </c>
    </row>
    <row r="927" s="13" customFormat="1">
      <c r="A927" s="13"/>
      <c r="B927" s="241"/>
      <c r="C927" s="242"/>
      <c r="D927" s="220" t="s">
        <v>569</v>
      </c>
      <c r="E927" s="243" t="s">
        <v>32</v>
      </c>
      <c r="F927" s="244" t="s">
        <v>1271</v>
      </c>
      <c r="G927" s="242"/>
      <c r="H927" s="245">
        <v>34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1" t="s">
        <v>569</v>
      </c>
      <c r="AU927" s="251" t="s">
        <v>87</v>
      </c>
      <c r="AV927" s="13" t="s">
        <v>87</v>
      </c>
      <c r="AW927" s="13" t="s">
        <v>39</v>
      </c>
      <c r="AX927" s="13" t="s">
        <v>77</v>
      </c>
      <c r="AY927" s="251" t="s">
        <v>137</v>
      </c>
    </row>
    <row r="928" s="15" customFormat="1">
      <c r="A928" s="15"/>
      <c r="B928" s="263"/>
      <c r="C928" s="264"/>
      <c r="D928" s="220" t="s">
        <v>569</v>
      </c>
      <c r="E928" s="265" t="s">
        <v>32</v>
      </c>
      <c r="F928" s="266" t="s">
        <v>1272</v>
      </c>
      <c r="G928" s="264"/>
      <c r="H928" s="265" t="s">
        <v>32</v>
      </c>
      <c r="I928" s="267"/>
      <c r="J928" s="264"/>
      <c r="K928" s="264"/>
      <c r="L928" s="268"/>
      <c r="M928" s="269"/>
      <c r="N928" s="270"/>
      <c r="O928" s="270"/>
      <c r="P928" s="270"/>
      <c r="Q928" s="270"/>
      <c r="R928" s="270"/>
      <c r="S928" s="270"/>
      <c r="T928" s="271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2" t="s">
        <v>569</v>
      </c>
      <c r="AU928" s="272" t="s">
        <v>87</v>
      </c>
      <c r="AV928" s="15" t="s">
        <v>85</v>
      </c>
      <c r="AW928" s="15" t="s">
        <v>39</v>
      </c>
      <c r="AX928" s="15" t="s">
        <v>77</v>
      </c>
      <c r="AY928" s="272" t="s">
        <v>137</v>
      </c>
    </row>
    <row r="929" s="13" customFormat="1">
      <c r="A929" s="13"/>
      <c r="B929" s="241"/>
      <c r="C929" s="242"/>
      <c r="D929" s="220" t="s">
        <v>569</v>
      </c>
      <c r="E929" s="243" t="s">
        <v>32</v>
      </c>
      <c r="F929" s="244" t="s">
        <v>1273</v>
      </c>
      <c r="G929" s="242"/>
      <c r="H929" s="245">
        <v>155.40000000000001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1" t="s">
        <v>569</v>
      </c>
      <c r="AU929" s="251" t="s">
        <v>87</v>
      </c>
      <c r="AV929" s="13" t="s">
        <v>87</v>
      </c>
      <c r="AW929" s="13" t="s">
        <v>39</v>
      </c>
      <c r="AX929" s="13" t="s">
        <v>77</v>
      </c>
      <c r="AY929" s="251" t="s">
        <v>137</v>
      </c>
    </row>
    <row r="930" s="15" customFormat="1">
      <c r="A930" s="15"/>
      <c r="B930" s="263"/>
      <c r="C930" s="264"/>
      <c r="D930" s="220" t="s">
        <v>569</v>
      </c>
      <c r="E930" s="265" t="s">
        <v>32</v>
      </c>
      <c r="F930" s="266" t="s">
        <v>1274</v>
      </c>
      <c r="G930" s="264"/>
      <c r="H930" s="265" t="s">
        <v>32</v>
      </c>
      <c r="I930" s="267"/>
      <c r="J930" s="264"/>
      <c r="K930" s="264"/>
      <c r="L930" s="268"/>
      <c r="M930" s="269"/>
      <c r="N930" s="270"/>
      <c r="O930" s="270"/>
      <c r="P930" s="270"/>
      <c r="Q930" s="270"/>
      <c r="R930" s="270"/>
      <c r="S930" s="270"/>
      <c r="T930" s="271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2" t="s">
        <v>569</v>
      </c>
      <c r="AU930" s="272" t="s">
        <v>87</v>
      </c>
      <c r="AV930" s="15" t="s">
        <v>85</v>
      </c>
      <c r="AW930" s="15" t="s">
        <v>39</v>
      </c>
      <c r="AX930" s="15" t="s">
        <v>77</v>
      </c>
      <c r="AY930" s="272" t="s">
        <v>137</v>
      </c>
    </row>
    <row r="931" s="13" customFormat="1">
      <c r="A931" s="13"/>
      <c r="B931" s="241"/>
      <c r="C931" s="242"/>
      <c r="D931" s="220" t="s">
        <v>569</v>
      </c>
      <c r="E931" s="243" t="s">
        <v>32</v>
      </c>
      <c r="F931" s="244" t="s">
        <v>1275</v>
      </c>
      <c r="G931" s="242"/>
      <c r="H931" s="245">
        <v>147.55000000000001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1" t="s">
        <v>569</v>
      </c>
      <c r="AU931" s="251" t="s">
        <v>87</v>
      </c>
      <c r="AV931" s="13" t="s">
        <v>87</v>
      </c>
      <c r="AW931" s="13" t="s">
        <v>39</v>
      </c>
      <c r="AX931" s="13" t="s">
        <v>77</v>
      </c>
      <c r="AY931" s="251" t="s">
        <v>137</v>
      </c>
    </row>
    <row r="932" s="14" customFormat="1">
      <c r="A932" s="14"/>
      <c r="B932" s="252"/>
      <c r="C932" s="253"/>
      <c r="D932" s="220" t="s">
        <v>569</v>
      </c>
      <c r="E932" s="254" t="s">
        <v>32</v>
      </c>
      <c r="F932" s="255" t="s">
        <v>571</v>
      </c>
      <c r="G932" s="253"/>
      <c r="H932" s="256">
        <v>1484.865</v>
      </c>
      <c r="I932" s="257"/>
      <c r="J932" s="253"/>
      <c r="K932" s="253"/>
      <c r="L932" s="258"/>
      <c r="M932" s="259"/>
      <c r="N932" s="260"/>
      <c r="O932" s="260"/>
      <c r="P932" s="260"/>
      <c r="Q932" s="260"/>
      <c r="R932" s="260"/>
      <c r="S932" s="260"/>
      <c r="T932" s="26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2" t="s">
        <v>569</v>
      </c>
      <c r="AU932" s="262" t="s">
        <v>87</v>
      </c>
      <c r="AV932" s="14" t="s">
        <v>164</v>
      </c>
      <c r="AW932" s="14" t="s">
        <v>39</v>
      </c>
      <c r="AX932" s="14" t="s">
        <v>85</v>
      </c>
      <c r="AY932" s="262" t="s">
        <v>137</v>
      </c>
    </row>
    <row r="933" s="2" customFormat="1" ht="16.5" customHeight="1">
      <c r="A933" s="41"/>
      <c r="B933" s="42"/>
      <c r="C933" s="227" t="s">
        <v>1276</v>
      </c>
      <c r="D933" s="227" t="s">
        <v>151</v>
      </c>
      <c r="E933" s="228" t="s">
        <v>1277</v>
      </c>
      <c r="F933" s="229" t="s">
        <v>1278</v>
      </c>
      <c r="G933" s="230" t="s">
        <v>143</v>
      </c>
      <c r="H933" s="231">
        <v>1241.011</v>
      </c>
      <c r="I933" s="232"/>
      <c r="J933" s="233">
        <f>ROUND(I933*H933,2)</f>
        <v>0</v>
      </c>
      <c r="K933" s="229" t="s">
        <v>144</v>
      </c>
      <c r="L933" s="234"/>
      <c r="M933" s="235" t="s">
        <v>32</v>
      </c>
      <c r="N933" s="236" t="s">
        <v>49</v>
      </c>
      <c r="O933" s="87"/>
      <c r="P933" s="216">
        <f>O933*H933</f>
        <v>0</v>
      </c>
      <c r="Q933" s="216">
        <v>0.00011</v>
      </c>
      <c r="R933" s="216">
        <f>Q933*H933</f>
        <v>0.13651120999999999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182</v>
      </c>
      <c r="AT933" s="218" t="s">
        <v>151</v>
      </c>
      <c r="AU933" s="218" t="s">
        <v>87</v>
      </c>
      <c r="AY933" s="19" t="s">
        <v>137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19" t="s">
        <v>87</v>
      </c>
      <c r="BK933" s="219">
        <f>ROUND(I933*H933,2)</f>
        <v>0</v>
      </c>
      <c r="BL933" s="19" t="s">
        <v>164</v>
      </c>
      <c r="BM933" s="218" t="s">
        <v>1279</v>
      </c>
    </row>
    <row r="934" s="2" customFormat="1">
      <c r="A934" s="41"/>
      <c r="B934" s="42"/>
      <c r="C934" s="43"/>
      <c r="D934" s="220" t="s">
        <v>147</v>
      </c>
      <c r="E934" s="43"/>
      <c r="F934" s="221" t="s">
        <v>1278</v>
      </c>
      <c r="G934" s="43"/>
      <c r="H934" s="43"/>
      <c r="I934" s="222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19" t="s">
        <v>147</v>
      </c>
      <c r="AU934" s="19" t="s">
        <v>87</v>
      </c>
    </row>
    <row r="935" s="2" customFormat="1" ht="16.5" customHeight="1">
      <c r="A935" s="41"/>
      <c r="B935" s="42"/>
      <c r="C935" s="227" t="s">
        <v>1280</v>
      </c>
      <c r="D935" s="227" t="s">
        <v>151</v>
      </c>
      <c r="E935" s="228" t="s">
        <v>1281</v>
      </c>
      <c r="F935" s="229" t="s">
        <v>1282</v>
      </c>
      <c r="G935" s="230" t="s">
        <v>143</v>
      </c>
      <c r="H935" s="231">
        <v>154.928</v>
      </c>
      <c r="I935" s="232"/>
      <c r="J935" s="233">
        <f>ROUND(I935*H935,2)</f>
        <v>0</v>
      </c>
      <c r="K935" s="229" t="s">
        <v>144</v>
      </c>
      <c r="L935" s="234"/>
      <c r="M935" s="235" t="s">
        <v>32</v>
      </c>
      <c r="N935" s="236" t="s">
        <v>49</v>
      </c>
      <c r="O935" s="87"/>
      <c r="P935" s="216">
        <f>O935*H935</f>
        <v>0</v>
      </c>
      <c r="Q935" s="216">
        <v>0.00020000000000000001</v>
      </c>
      <c r="R935" s="216">
        <f>Q935*H935</f>
        <v>0.030985600000000002</v>
      </c>
      <c r="S935" s="216">
        <v>0</v>
      </c>
      <c r="T935" s="217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18" t="s">
        <v>182</v>
      </c>
      <c r="AT935" s="218" t="s">
        <v>151</v>
      </c>
      <c r="AU935" s="218" t="s">
        <v>87</v>
      </c>
      <c r="AY935" s="19" t="s">
        <v>137</v>
      </c>
      <c r="BE935" s="219">
        <f>IF(N935="základní",J935,0)</f>
        <v>0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19" t="s">
        <v>87</v>
      </c>
      <c r="BK935" s="219">
        <f>ROUND(I935*H935,2)</f>
        <v>0</v>
      </c>
      <c r="BL935" s="19" t="s">
        <v>164</v>
      </c>
      <c r="BM935" s="218" t="s">
        <v>1283</v>
      </c>
    </row>
    <row r="936" s="2" customFormat="1">
      <c r="A936" s="41"/>
      <c r="B936" s="42"/>
      <c r="C936" s="43"/>
      <c r="D936" s="220" t="s">
        <v>147</v>
      </c>
      <c r="E936" s="43"/>
      <c r="F936" s="221" t="s">
        <v>1282</v>
      </c>
      <c r="G936" s="43"/>
      <c r="H936" s="43"/>
      <c r="I936" s="222"/>
      <c r="J936" s="43"/>
      <c r="K936" s="43"/>
      <c r="L936" s="47"/>
      <c r="M936" s="223"/>
      <c r="N936" s="224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19" t="s">
        <v>147</v>
      </c>
      <c r="AU936" s="19" t="s">
        <v>87</v>
      </c>
    </row>
    <row r="937" s="2" customFormat="1" ht="16.5" customHeight="1">
      <c r="A937" s="41"/>
      <c r="B937" s="42"/>
      <c r="C937" s="227" t="s">
        <v>1284</v>
      </c>
      <c r="D937" s="227" t="s">
        <v>151</v>
      </c>
      <c r="E937" s="228" t="s">
        <v>1285</v>
      </c>
      <c r="F937" s="229" t="s">
        <v>1286</v>
      </c>
      <c r="G937" s="230" t="s">
        <v>143</v>
      </c>
      <c r="H937" s="231">
        <v>163.16999999999999</v>
      </c>
      <c r="I937" s="232"/>
      <c r="J937" s="233">
        <f>ROUND(I937*H937,2)</f>
        <v>0</v>
      </c>
      <c r="K937" s="229" t="s">
        <v>144</v>
      </c>
      <c r="L937" s="234"/>
      <c r="M937" s="235" t="s">
        <v>32</v>
      </c>
      <c r="N937" s="236" t="s">
        <v>49</v>
      </c>
      <c r="O937" s="87"/>
      <c r="P937" s="216">
        <f>O937*H937</f>
        <v>0</v>
      </c>
      <c r="Q937" s="216">
        <v>0.00029999999999999997</v>
      </c>
      <c r="R937" s="216">
        <f>Q937*H937</f>
        <v>0.048950999999999995</v>
      </c>
      <c r="S937" s="216">
        <v>0</v>
      </c>
      <c r="T937" s="217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18" t="s">
        <v>182</v>
      </c>
      <c r="AT937" s="218" t="s">
        <v>151</v>
      </c>
      <c r="AU937" s="218" t="s">
        <v>87</v>
      </c>
      <c r="AY937" s="19" t="s">
        <v>137</v>
      </c>
      <c r="BE937" s="219">
        <f>IF(N937="základní",J937,0)</f>
        <v>0</v>
      </c>
      <c r="BF937" s="219">
        <f>IF(N937="snížená",J937,0)</f>
        <v>0</v>
      </c>
      <c r="BG937" s="219">
        <f>IF(N937="zákl. přenesená",J937,0)</f>
        <v>0</v>
      </c>
      <c r="BH937" s="219">
        <f>IF(N937="sníž. přenesená",J937,0)</f>
        <v>0</v>
      </c>
      <c r="BI937" s="219">
        <f>IF(N937="nulová",J937,0)</f>
        <v>0</v>
      </c>
      <c r="BJ937" s="19" t="s">
        <v>87</v>
      </c>
      <c r="BK937" s="219">
        <f>ROUND(I937*H937,2)</f>
        <v>0</v>
      </c>
      <c r="BL937" s="19" t="s">
        <v>164</v>
      </c>
      <c r="BM937" s="218" t="s">
        <v>1287</v>
      </c>
    </row>
    <row r="938" s="2" customFormat="1">
      <c r="A938" s="41"/>
      <c r="B938" s="42"/>
      <c r="C938" s="43"/>
      <c r="D938" s="220" t="s">
        <v>147</v>
      </c>
      <c r="E938" s="43"/>
      <c r="F938" s="221" t="s">
        <v>1286</v>
      </c>
      <c r="G938" s="43"/>
      <c r="H938" s="43"/>
      <c r="I938" s="222"/>
      <c r="J938" s="43"/>
      <c r="K938" s="43"/>
      <c r="L938" s="47"/>
      <c r="M938" s="223"/>
      <c r="N938" s="224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19" t="s">
        <v>147</v>
      </c>
      <c r="AU938" s="19" t="s">
        <v>87</v>
      </c>
    </row>
    <row r="939" s="2" customFormat="1" ht="16.5" customHeight="1">
      <c r="A939" s="41"/>
      <c r="B939" s="42"/>
      <c r="C939" s="207" t="s">
        <v>1288</v>
      </c>
      <c r="D939" s="207" t="s">
        <v>140</v>
      </c>
      <c r="E939" s="208" t="s">
        <v>1289</v>
      </c>
      <c r="F939" s="209" t="s">
        <v>1290</v>
      </c>
      <c r="G939" s="210" t="s">
        <v>143</v>
      </c>
      <c r="H939" s="211">
        <v>1085.0999999999999</v>
      </c>
      <c r="I939" s="212"/>
      <c r="J939" s="213">
        <f>ROUND(I939*H939,2)</f>
        <v>0</v>
      </c>
      <c r="K939" s="209" t="s">
        <v>144</v>
      </c>
      <c r="L939" s="47"/>
      <c r="M939" s="214" t="s">
        <v>32</v>
      </c>
      <c r="N939" s="215" t="s">
        <v>49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164</v>
      </c>
      <c r="AT939" s="218" t="s">
        <v>140</v>
      </c>
      <c r="AU939" s="218" t="s">
        <v>87</v>
      </c>
      <c r="AY939" s="19" t="s">
        <v>137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19" t="s">
        <v>87</v>
      </c>
      <c r="BK939" s="219">
        <f>ROUND(I939*H939,2)</f>
        <v>0</v>
      </c>
      <c r="BL939" s="19" t="s">
        <v>164</v>
      </c>
      <c r="BM939" s="218" t="s">
        <v>1291</v>
      </c>
    </row>
    <row r="940" s="2" customFormat="1">
      <c r="A940" s="41"/>
      <c r="B940" s="42"/>
      <c r="C940" s="43"/>
      <c r="D940" s="220" t="s">
        <v>147</v>
      </c>
      <c r="E940" s="43"/>
      <c r="F940" s="221" t="s">
        <v>1292</v>
      </c>
      <c r="G940" s="43"/>
      <c r="H940" s="43"/>
      <c r="I940" s="222"/>
      <c r="J940" s="43"/>
      <c r="K940" s="43"/>
      <c r="L940" s="47"/>
      <c r="M940" s="223"/>
      <c r="N940" s="22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19" t="s">
        <v>147</v>
      </c>
      <c r="AU940" s="19" t="s">
        <v>87</v>
      </c>
    </row>
    <row r="941" s="2" customFormat="1">
      <c r="A941" s="41"/>
      <c r="B941" s="42"/>
      <c r="C941" s="43"/>
      <c r="D941" s="225" t="s">
        <v>149</v>
      </c>
      <c r="E941" s="43"/>
      <c r="F941" s="226" t="s">
        <v>1293</v>
      </c>
      <c r="G941" s="43"/>
      <c r="H941" s="43"/>
      <c r="I941" s="222"/>
      <c r="J941" s="43"/>
      <c r="K941" s="43"/>
      <c r="L941" s="47"/>
      <c r="M941" s="223"/>
      <c r="N941" s="224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19" t="s">
        <v>149</v>
      </c>
      <c r="AU941" s="19" t="s">
        <v>87</v>
      </c>
    </row>
    <row r="942" s="15" customFormat="1">
      <c r="A942" s="15"/>
      <c r="B942" s="263"/>
      <c r="C942" s="264"/>
      <c r="D942" s="220" t="s">
        <v>569</v>
      </c>
      <c r="E942" s="265" t="s">
        <v>32</v>
      </c>
      <c r="F942" s="266" t="s">
        <v>1294</v>
      </c>
      <c r="G942" s="264"/>
      <c r="H942" s="265" t="s">
        <v>32</v>
      </c>
      <c r="I942" s="267"/>
      <c r="J942" s="264"/>
      <c r="K942" s="264"/>
      <c r="L942" s="268"/>
      <c r="M942" s="269"/>
      <c r="N942" s="270"/>
      <c r="O942" s="270"/>
      <c r="P942" s="270"/>
      <c r="Q942" s="270"/>
      <c r="R942" s="270"/>
      <c r="S942" s="270"/>
      <c r="T942" s="271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2" t="s">
        <v>569</v>
      </c>
      <c r="AU942" s="272" t="s">
        <v>87</v>
      </c>
      <c r="AV942" s="15" t="s">
        <v>85</v>
      </c>
      <c r="AW942" s="15" t="s">
        <v>39</v>
      </c>
      <c r="AX942" s="15" t="s">
        <v>77</v>
      </c>
      <c r="AY942" s="272" t="s">
        <v>137</v>
      </c>
    </row>
    <row r="943" s="13" customFormat="1">
      <c r="A943" s="13"/>
      <c r="B943" s="241"/>
      <c r="C943" s="242"/>
      <c r="D943" s="220" t="s">
        <v>569</v>
      </c>
      <c r="E943" s="243" t="s">
        <v>32</v>
      </c>
      <c r="F943" s="244" t="s">
        <v>1295</v>
      </c>
      <c r="G943" s="242"/>
      <c r="H943" s="245">
        <v>228.09999999999999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569</v>
      </c>
      <c r="AU943" s="251" t="s">
        <v>87</v>
      </c>
      <c r="AV943" s="13" t="s">
        <v>87</v>
      </c>
      <c r="AW943" s="13" t="s">
        <v>39</v>
      </c>
      <c r="AX943" s="13" t="s">
        <v>77</v>
      </c>
      <c r="AY943" s="251" t="s">
        <v>137</v>
      </c>
    </row>
    <row r="944" s="13" customFormat="1">
      <c r="A944" s="13"/>
      <c r="B944" s="241"/>
      <c r="C944" s="242"/>
      <c r="D944" s="220" t="s">
        <v>569</v>
      </c>
      <c r="E944" s="243" t="s">
        <v>32</v>
      </c>
      <c r="F944" s="244" t="s">
        <v>1296</v>
      </c>
      <c r="G944" s="242"/>
      <c r="H944" s="245">
        <v>154.09999999999999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1" t="s">
        <v>569</v>
      </c>
      <c r="AU944" s="251" t="s">
        <v>87</v>
      </c>
      <c r="AV944" s="13" t="s">
        <v>87</v>
      </c>
      <c r="AW944" s="13" t="s">
        <v>39</v>
      </c>
      <c r="AX944" s="13" t="s">
        <v>77</v>
      </c>
      <c r="AY944" s="251" t="s">
        <v>137</v>
      </c>
    </row>
    <row r="945" s="13" customFormat="1">
      <c r="A945" s="13"/>
      <c r="B945" s="241"/>
      <c r="C945" s="242"/>
      <c r="D945" s="220" t="s">
        <v>569</v>
      </c>
      <c r="E945" s="243" t="s">
        <v>32</v>
      </c>
      <c r="F945" s="244" t="s">
        <v>1297</v>
      </c>
      <c r="G945" s="242"/>
      <c r="H945" s="245">
        <v>41</v>
      </c>
      <c r="I945" s="246"/>
      <c r="J945" s="242"/>
      <c r="K945" s="242"/>
      <c r="L945" s="247"/>
      <c r="M945" s="248"/>
      <c r="N945" s="249"/>
      <c r="O945" s="249"/>
      <c r="P945" s="249"/>
      <c r="Q945" s="249"/>
      <c r="R945" s="249"/>
      <c r="S945" s="249"/>
      <c r="T945" s="25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1" t="s">
        <v>569</v>
      </c>
      <c r="AU945" s="251" t="s">
        <v>87</v>
      </c>
      <c r="AV945" s="13" t="s">
        <v>87</v>
      </c>
      <c r="AW945" s="13" t="s">
        <v>39</v>
      </c>
      <c r="AX945" s="13" t="s">
        <v>77</v>
      </c>
      <c r="AY945" s="251" t="s">
        <v>137</v>
      </c>
    </row>
    <row r="946" s="13" customFormat="1">
      <c r="A946" s="13"/>
      <c r="B946" s="241"/>
      <c r="C946" s="242"/>
      <c r="D946" s="220" t="s">
        <v>569</v>
      </c>
      <c r="E946" s="243" t="s">
        <v>32</v>
      </c>
      <c r="F946" s="244" t="s">
        <v>1298</v>
      </c>
      <c r="G946" s="242"/>
      <c r="H946" s="245">
        <v>63.200000000000003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1" t="s">
        <v>569</v>
      </c>
      <c r="AU946" s="251" t="s">
        <v>87</v>
      </c>
      <c r="AV946" s="13" t="s">
        <v>87</v>
      </c>
      <c r="AW946" s="13" t="s">
        <v>39</v>
      </c>
      <c r="AX946" s="13" t="s">
        <v>77</v>
      </c>
      <c r="AY946" s="251" t="s">
        <v>137</v>
      </c>
    </row>
    <row r="947" s="13" customFormat="1">
      <c r="A947" s="13"/>
      <c r="B947" s="241"/>
      <c r="C947" s="242"/>
      <c r="D947" s="220" t="s">
        <v>569</v>
      </c>
      <c r="E947" s="243" t="s">
        <v>32</v>
      </c>
      <c r="F947" s="244" t="s">
        <v>1299</v>
      </c>
      <c r="G947" s="242"/>
      <c r="H947" s="245">
        <v>98.799999999999997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1" t="s">
        <v>569</v>
      </c>
      <c r="AU947" s="251" t="s">
        <v>87</v>
      </c>
      <c r="AV947" s="13" t="s">
        <v>87</v>
      </c>
      <c r="AW947" s="13" t="s">
        <v>39</v>
      </c>
      <c r="AX947" s="13" t="s">
        <v>77</v>
      </c>
      <c r="AY947" s="251" t="s">
        <v>137</v>
      </c>
    </row>
    <row r="948" s="13" customFormat="1">
      <c r="A948" s="13"/>
      <c r="B948" s="241"/>
      <c r="C948" s="242"/>
      <c r="D948" s="220" t="s">
        <v>569</v>
      </c>
      <c r="E948" s="243" t="s">
        <v>32</v>
      </c>
      <c r="F948" s="244" t="s">
        <v>1300</v>
      </c>
      <c r="G948" s="242"/>
      <c r="H948" s="245">
        <v>291.30000000000001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569</v>
      </c>
      <c r="AU948" s="251" t="s">
        <v>87</v>
      </c>
      <c r="AV948" s="13" t="s">
        <v>87</v>
      </c>
      <c r="AW948" s="13" t="s">
        <v>39</v>
      </c>
      <c r="AX948" s="13" t="s">
        <v>77</v>
      </c>
      <c r="AY948" s="251" t="s">
        <v>137</v>
      </c>
    </row>
    <row r="949" s="13" customFormat="1">
      <c r="A949" s="13"/>
      <c r="B949" s="241"/>
      <c r="C949" s="242"/>
      <c r="D949" s="220" t="s">
        <v>569</v>
      </c>
      <c r="E949" s="243" t="s">
        <v>32</v>
      </c>
      <c r="F949" s="244" t="s">
        <v>1301</v>
      </c>
      <c r="G949" s="242"/>
      <c r="H949" s="245">
        <v>107</v>
      </c>
      <c r="I949" s="246"/>
      <c r="J949" s="242"/>
      <c r="K949" s="242"/>
      <c r="L949" s="247"/>
      <c r="M949" s="248"/>
      <c r="N949" s="249"/>
      <c r="O949" s="249"/>
      <c r="P949" s="249"/>
      <c r="Q949" s="249"/>
      <c r="R949" s="249"/>
      <c r="S949" s="249"/>
      <c r="T949" s="25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1" t="s">
        <v>569</v>
      </c>
      <c r="AU949" s="251" t="s">
        <v>87</v>
      </c>
      <c r="AV949" s="13" t="s">
        <v>87</v>
      </c>
      <c r="AW949" s="13" t="s">
        <v>39</v>
      </c>
      <c r="AX949" s="13" t="s">
        <v>77</v>
      </c>
      <c r="AY949" s="251" t="s">
        <v>137</v>
      </c>
    </row>
    <row r="950" s="13" customFormat="1">
      <c r="A950" s="13"/>
      <c r="B950" s="241"/>
      <c r="C950" s="242"/>
      <c r="D950" s="220" t="s">
        <v>569</v>
      </c>
      <c r="E950" s="243" t="s">
        <v>32</v>
      </c>
      <c r="F950" s="244" t="s">
        <v>1302</v>
      </c>
      <c r="G950" s="242"/>
      <c r="H950" s="245">
        <v>71.799999999999997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1" t="s">
        <v>569</v>
      </c>
      <c r="AU950" s="251" t="s">
        <v>87</v>
      </c>
      <c r="AV950" s="13" t="s">
        <v>87</v>
      </c>
      <c r="AW950" s="13" t="s">
        <v>39</v>
      </c>
      <c r="AX950" s="13" t="s">
        <v>77</v>
      </c>
      <c r="AY950" s="251" t="s">
        <v>137</v>
      </c>
    </row>
    <row r="951" s="15" customFormat="1">
      <c r="A951" s="15"/>
      <c r="B951" s="263"/>
      <c r="C951" s="264"/>
      <c r="D951" s="220" t="s">
        <v>569</v>
      </c>
      <c r="E951" s="265" t="s">
        <v>32</v>
      </c>
      <c r="F951" s="266" t="s">
        <v>1303</v>
      </c>
      <c r="G951" s="264"/>
      <c r="H951" s="265" t="s">
        <v>32</v>
      </c>
      <c r="I951" s="267"/>
      <c r="J951" s="264"/>
      <c r="K951" s="264"/>
      <c r="L951" s="268"/>
      <c r="M951" s="269"/>
      <c r="N951" s="270"/>
      <c r="O951" s="270"/>
      <c r="P951" s="270"/>
      <c r="Q951" s="270"/>
      <c r="R951" s="270"/>
      <c r="S951" s="270"/>
      <c r="T951" s="271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2" t="s">
        <v>569</v>
      </c>
      <c r="AU951" s="272" t="s">
        <v>87</v>
      </c>
      <c r="AV951" s="15" t="s">
        <v>85</v>
      </c>
      <c r="AW951" s="15" t="s">
        <v>39</v>
      </c>
      <c r="AX951" s="15" t="s">
        <v>77</v>
      </c>
      <c r="AY951" s="272" t="s">
        <v>137</v>
      </c>
    </row>
    <row r="952" s="13" customFormat="1">
      <c r="A952" s="13"/>
      <c r="B952" s="241"/>
      <c r="C952" s="242"/>
      <c r="D952" s="220" t="s">
        <v>569</v>
      </c>
      <c r="E952" s="243" t="s">
        <v>32</v>
      </c>
      <c r="F952" s="244" t="s">
        <v>1161</v>
      </c>
      <c r="G952" s="242"/>
      <c r="H952" s="245">
        <v>29.800000000000001</v>
      </c>
      <c r="I952" s="246"/>
      <c r="J952" s="242"/>
      <c r="K952" s="242"/>
      <c r="L952" s="247"/>
      <c r="M952" s="248"/>
      <c r="N952" s="249"/>
      <c r="O952" s="249"/>
      <c r="P952" s="249"/>
      <c r="Q952" s="249"/>
      <c r="R952" s="249"/>
      <c r="S952" s="249"/>
      <c r="T952" s="25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1" t="s">
        <v>569</v>
      </c>
      <c r="AU952" s="251" t="s">
        <v>87</v>
      </c>
      <c r="AV952" s="13" t="s">
        <v>87</v>
      </c>
      <c r="AW952" s="13" t="s">
        <v>39</v>
      </c>
      <c r="AX952" s="13" t="s">
        <v>77</v>
      </c>
      <c r="AY952" s="251" t="s">
        <v>137</v>
      </c>
    </row>
    <row r="953" s="14" customFormat="1">
      <c r="A953" s="14"/>
      <c r="B953" s="252"/>
      <c r="C953" s="253"/>
      <c r="D953" s="220" t="s">
        <v>569</v>
      </c>
      <c r="E953" s="254" t="s">
        <v>32</v>
      </c>
      <c r="F953" s="255" t="s">
        <v>571</v>
      </c>
      <c r="G953" s="253"/>
      <c r="H953" s="256">
        <v>1085.0999999999999</v>
      </c>
      <c r="I953" s="257"/>
      <c r="J953" s="253"/>
      <c r="K953" s="253"/>
      <c r="L953" s="258"/>
      <c r="M953" s="259"/>
      <c r="N953" s="260"/>
      <c r="O953" s="260"/>
      <c r="P953" s="260"/>
      <c r="Q953" s="260"/>
      <c r="R953" s="260"/>
      <c r="S953" s="260"/>
      <c r="T953" s="26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2" t="s">
        <v>569</v>
      </c>
      <c r="AU953" s="262" t="s">
        <v>87</v>
      </c>
      <c r="AV953" s="14" t="s">
        <v>164</v>
      </c>
      <c r="AW953" s="14" t="s">
        <v>39</v>
      </c>
      <c r="AX953" s="14" t="s">
        <v>85</v>
      </c>
      <c r="AY953" s="262" t="s">
        <v>137</v>
      </c>
    </row>
    <row r="954" s="2" customFormat="1" ht="16.5" customHeight="1">
      <c r="A954" s="41"/>
      <c r="B954" s="42"/>
      <c r="C954" s="227" t="s">
        <v>1304</v>
      </c>
      <c r="D954" s="227" t="s">
        <v>151</v>
      </c>
      <c r="E954" s="228" t="s">
        <v>1305</v>
      </c>
      <c r="F954" s="229" t="s">
        <v>1306</v>
      </c>
      <c r="G954" s="230" t="s">
        <v>143</v>
      </c>
      <c r="H954" s="231">
        <v>1139.355</v>
      </c>
      <c r="I954" s="232"/>
      <c r="J954" s="233">
        <f>ROUND(I954*H954,2)</f>
        <v>0</v>
      </c>
      <c r="K954" s="229" t="s">
        <v>144</v>
      </c>
      <c r="L954" s="234"/>
      <c r="M954" s="235" t="s">
        <v>32</v>
      </c>
      <c r="N954" s="236" t="s">
        <v>49</v>
      </c>
      <c r="O954" s="87"/>
      <c r="P954" s="216">
        <f>O954*H954</f>
        <v>0</v>
      </c>
      <c r="Q954" s="216">
        <v>4.0000000000000003E-05</v>
      </c>
      <c r="R954" s="216">
        <f>Q954*H954</f>
        <v>0.045574200000000002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182</v>
      </c>
      <c r="AT954" s="218" t="s">
        <v>151</v>
      </c>
      <c r="AU954" s="218" t="s">
        <v>87</v>
      </c>
      <c r="AY954" s="19" t="s">
        <v>137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19" t="s">
        <v>87</v>
      </c>
      <c r="BK954" s="219">
        <f>ROUND(I954*H954,2)</f>
        <v>0</v>
      </c>
      <c r="BL954" s="19" t="s">
        <v>164</v>
      </c>
      <c r="BM954" s="218" t="s">
        <v>1307</v>
      </c>
    </row>
    <row r="955" s="2" customFormat="1">
      <c r="A955" s="41"/>
      <c r="B955" s="42"/>
      <c r="C955" s="43"/>
      <c r="D955" s="220" t="s">
        <v>147</v>
      </c>
      <c r="E955" s="43"/>
      <c r="F955" s="221" t="s">
        <v>1306</v>
      </c>
      <c r="G955" s="43"/>
      <c r="H955" s="43"/>
      <c r="I955" s="222"/>
      <c r="J955" s="43"/>
      <c r="K955" s="43"/>
      <c r="L955" s="47"/>
      <c r="M955" s="223"/>
      <c r="N955" s="22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19" t="s">
        <v>147</v>
      </c>
      <c r="AU955" s="19" t="s">
        <v>87</v>
      </c>
    </row>
    <row r="956" s="13" customFormat="1">
      <c r="A956" s="13"/>
      <c r="B956" s="241"/>
      <c r="C956" s="242"/>
      <c r="D956" s="220" t="s">
        <v>569</v>
      </c>
      <c r="E956" s="243" t="s">
        <v>32</v>
      </c>
      <c r="F956" s="244" t="s">
        <v>1308</v>
      </c>
      <c r="G956" s="242"/>
      <c r="H956" s="245">
        <v>1139.355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1" t="s">
        <v>569</v>
      </c>
      <c r="AU956" s="251" t="s">
        <v>87</v>
      </c>
      <c r="AV956" s="13" t="s">
        <v>87</v>
      </c>
      <c r="AW956" s="13" t="s">
        <v>39</v>
      </c>
      <c r="AX956" s="13" t="s">
        <v>77</v>
      </c>
      <c r="AY956" s="251" t="s">
        <v>137</v>
      </c>
    </row>
    <row r="957" s="14" customFormat="1">
      <c r="A957" s="14"/>
      <c r="B957" s="252"/>
      <c r="C957" s="253"/>
      <c r="D957" s="220" t="s">
        <v>569</v>
      </c>
      <c r="E957" s="254" t="s">
        <v>32</v>
      </c>
      <c r="F957" s="255" t="s">
        <v>571</v>
      </c>
      <c r="G957" s="253"/>
      <c r="H957" s="256">
        <v>1139.355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2" t="s">
        <v>569</v>
      </c>
      <c r="AU957" s="262" t="s">
        <v>87</v>
      </c>
      <c r="AV957" s="14" t="s">
        <v>164</v>
      </c>
      <c r="AW957" s="14" t="s">
        <v>39</v>
      </c>
      <c r="AX957" s="14" t="s">
        <v>85</v>
      </c>
      <c r="AY957" s="262" t="s">
        <v>137</v>
      </c>
    </row>
    <row r="958" s="2" customFormat="1" ht="16.5" customHeight="1">
      <c r="A958" s="41"/>
      <c r="B958" s="42"/>
      <c r="C958" s="207" t="s">
        <v>1309</v>
      </c>
      <c r="D958" s="207" t="s">
        <v>140</v>
      </c>
      <c r="E958" s="208" t="s">
        <v>1310</v>
      </c>
      <c r="F958" s="209" t="s">
        <v>1311</v>
      </c>
      <c r="G958" s="210" t="s">
        <v>565</v>
      </c>
      <c r="H958" s="211">
        <v>1220</v>
      </c>
      <c r="I958" s="212"/>
      <c r="J958" s="213">
        <f>ROUND(I958*H958,2)</f>
        <v>0</v>
      </c>
      <c r="K958" s="209" t="s">
        <v>144</v>
      </c>
      <c r="L958" s="47"/>
      <c r="M958" s="214" t="s">
        <v>32</v>
      </c>
      <c r="N958" s="215" t="s">
        <v>49</v>
      </c>
      <c r="O958" s="87"/>
      <c r="P958" s="216">
        <f>O958*H958</f>
        <v>0</v>
      </c>
      <c r="Q958" s="216">
        <v>0.01166</v>
      </c>
      <c r="R958" s="216">
        <f>Q958*H958</f>
        <v>14.225200000000001</v>
      </c>
      <c r="S958" s="216">
        <v>0</v>
      </c>
      <c r="T958" s="217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164</v>
      </c>
      <c r="AT958" s="218" t="s">
        <v>140</v>
      </c>
      <c r="AU958" s="218" t="s">
        <v>87</v>
      </c>
      <c r="AY958" s="19" t="s">
        <v>137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19" t="s">
        <v>87</v>
      </c>
      <c r="BK958" s="219">
        <f>ROUND(I958*H958,2)</f>
        <v>0</v>
      </c>
      <c r="BL958" s="19" t="s">
        <v>164</v>
      </c>
      <c r="BM958" s="218" t="s">
        <v>1312</v>
      </c>
    </row>
    <row r="959" s="2" customFormat="1">
      <c r="A959" s="41"/>
      <c r="B959" s="42"/>
      <c r="C959" s="43"/>
      <c r="D959" s="220" t="s">
        <v>147</v>
      </c>
      <c r="E959" s="43"/>
      <c r="F959" s="221" t="s">
        <v>1313</v>
      </c>
      <c r="G959" s="43"/>
      <c r="H959" s="43"/>
      <c r="I959" s="222"/>
      <c r="J959" s="43"/>
      <c r="K959" s="43"/>
      <c r="L959" s="47"/>
      <c r="M959" s="223"/>
      <c r="N959" s="224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19" t="s">
        <v>147</v>
      </c>
      <c r="AU959" s="19" t="s">
        <v>87</v>
      </c>
    </row>
    <row r="960" s="2" customFormat="1">
      <c r="A960" s="41"/>
      <c r="B960" s="42"/>
      <c r="C960" s="43"/>
      <c r="D960" s="225" t="s">
        <v>149</v>
      </c>
      <c r="E960" s="43"/>
      <c r="F960" s="226" t="s">
        <v>1314</v>
      </c>
      <c r="G960" s="43"/>
      <c r="H960" s="43"/>
      <c r="I960" s="222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19" t="s">
        <v>149</v>
      </c>
      <c r="AU960" s="19" t="s">
        <v>87</v>
      </c>
    </row>
    <row r="961" s="15" customFormat="1">
      <c r="A961" s="15"/>
      <c r="B961" s="263"/>
      <c r="C961" s="264"/>
      <c r="D961" s="220" t="s">
        <v>569</v>
      </c>
      <c r="E961" s="265" t="s">
        <v>32</v>
      </c>
      <c r="F961" s="266" t="s">
        <v>1315</v>
      </c>
      <c r="G961" s="264"/>
      <c r="H961" s="265" t="s">
        <v>32</v>
      </c>
      <c r="I961" s="267"/>
      <c r="J961" s="264"/>
      <c r="K961" s="264"/>
      <c r="L961" s="268"/>
      <c r="M961" s="269"/>
      <c r="N961" s="270"/>
      <c r="O961" s="270"/>
      <c r="P961" s="270"/>
      <c r="Q961" s="270"/>
      <c r="R961" s="270"/>
      <c r="S961" s="270"/>
      <c r="T961" s="271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2" t="s">
        <v>569</v>
      </c>
      <c r="AU961" s="272" t="s">
        <v>87</v>
      </c>
      <c r="AV961" s="15" t="s">
        <v>85</v>
      </c>
      <c r="AW961" s="15" t="s">
        <v>39</v>
      </c>
      <c r="AX961" s="15" t="s">
        <v>77</v>
      </c>
      <c r="AY961" s="272" t="s">
        <v>137</v>
      </c>
    </row>
    <row r="962" s="13" customFormat="1">
      <c r="A962" s="13"/>
      <c r="B962" s="241"/>
      <c r="C962" s="242"/>
      <c r="D962" s="220" t="s">
        <v>569</v>
      </c>
      <c r="E962" s="243" t="s">
        <v>32</v>
      </c>
      <c r="F962" s="244" t="s">
        <v>1070</v>
      </c>
      <c r="G962" s="242"/>
      <c r="H962" s="245">
        <v>97.245999999999995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1" t="s">
        <v>569</v>
      </c>
      <c r="AU962" s="251" t="s">
        <v>87</v>
      </c>
      <c r="AV962" s="13" t="s">
        <v>87</v>
      </c>
      <c r="AW962" s="13" t="s">
        <v>39</v>
      </c>
      <c r="AX962" s="13" t="s">
        <v>77</v>
      </c>
      <c r="AY962" s="251" t="s">
        <v>137</v>
      </c>
    </row>
    <row r="963" s="13" customFormat="1">
      <c r="A963" s="13"/>
      <c r="B963" s="241"/>
      <c r="C963" s="242"/>
      <c r="D963" s="220" t="s">
        <v>569</v>
      </c>
      <c r="E963" s="243" t="s">
        <v>32</v>
      </c>
      <c r="F963" s="244" t="s">
        <v>1071</v>
      </c>
      <c r="G963" s="242"/>
      <c r="H963" s="245">
        <v>280.55799999999999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569</v>
      </c>
      <c r="AU963" s="251" t="s">
        <v>87</v>
      </c>
      <c r="AV963" s="13" t="s">
        <v>87</v>
      </c>
      <c r="AW963" s="13" t="s">
        <v>39</v>
      </c>
      <c r="AX963" s="13" t="s">
        <v>77</v>
      </c>
      <c r="AY963" s="251" t="s">
        <v>137</v>
      </c>
    </row>
    <row r="964" s="13" customFormat="1">
      <c r="A964" s="13"/>
      <c r="B964" s="241"/>
      <c r="C964" s="242"/>
      <c r="D964" s="220" t="s">
        <v>569</v>
      </c>
      <c r="E964" s="243" t="s">
        <v>32</v>
      </c>
      <c r="F964" s="244" t="s">
        <v>1072</v>
      </c>
      <c r="G964" s="242"/>
      <c r="H964" s="245">
        <v>6.2999999999999998</v>
      </c>
      <c r="I964" s="246"/>
      <c r="J964" s="242"/>
      <c r="K964" s="242"/>
      <c r="L964" s="247"/>
      <c r="M964" s="248"/>
      <c r="N964" s="249"/>
      <c r="O964" s="249"/>
      <c r="P964" s="249"/>
      <c r="Q964" s="249"/>
      <c r="R964" s="249"/>
      <c r="S964" s="249"/>
      <c r="T964" s="25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1" t="s">
        <v>569</v>
      </c>
      <c r="AU964" s="251" t="s">
        <v>87</v>
      </c>
      <c r="AV964" s="13" t="s">
        <v>87</v>
      </c>
      <c r="AW964" s="13" t="s">
        <v>39</v>
      </c>
      <c r="AX964" s="13" t="s">
        <v>77</v>
      </c>
      <c r="AY964" s="251" t="s">
        <v>137</v>
      </c>
    </row>
    <row r="965" s="13" customFormat="1">
      <c r="A965" s="13"/>
      <c r="B965" s="241"/>
      <c r="C965" s="242"/>
      <c r="D965" s="220" t="s">
        <v>569</v>
      </c>
      <c r="E965" s="243" t="s">
        <v>32</v>
      </c>
      <c r="F965" s="244" t="s">
        <v>1316</v>
      </c>
      <c r="G965" s="242"/>
      <c r="H965" s="245">
        <v>-46.729999999999997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1" t="s">
        <v>569</v>
      </c>
      <c r="AU965" s="251" t="s">
        <v>87</v>
      </c>
      <c r="AV965" s="13" t="s">
        <v>87</v>
      </c>
      <c r="AW965" s="13" t="s">
        <v>39</v>
      </c>
      <c r="AX965" s="13" t="s">
        <v>77</v>
      </c>
      <c r="AY965" s="251" t="s">
        <v>137</v>
      </c>
    </row>
    <row r="966" s="13" customFormat="1">
      <c r="A966" s="13"/>
      <c r="B966" s="241"/>
      <c r="C966" s="242"/>
      <c r="D966" s="220" t="s">
        <v>569</v>
      </c>
      <c r="E966" s="243" t="s">
        <v>32</v>
      </c>
      <c r="F966" s="244" t="s">
        <v>1317</v>
      </c>
      <c r="G966" s="242"/>
      <c r="H966" s="245">
        <v>-25.145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1" t="s">
        <v>569</v>
      </c>
      <c r="AU966" s="251" t="s">
        <v>87</v>
      </c>
      <c r="AV966" s="13" t="s">
        <v>87</v>
      </c>
      <c r="AW966" s="13" t="s">
        <v>39</v>
      </c>
      <c r="AX966" s="13" t="s">
        <v>77</v>
      </c>
      <c r="AY966" s="251" t="s">
        <v>137</v>
      </c>
    </row>
    <row r="967" s="13" customFormat="1">
      <c r="A967" s="13"/>
      <c r="B967" s="241"/>
      <c r="C967" s="242"/>
      <c r="D967" s="220" t="s">
        <v>569</v>
      </c>
      <c r="E967" s="243" t="s">
        <v>32</v>
      </c>
      <c r="F967" s="244" t="s">
        <v>1318</v>
      </c>
      <c r="G967" s="242"/>
      <c r="H967" s="245">
        <v>0</v>
      </c>
      <c r="I967" s="246"/>
      <c r="J967" s="242"/>
      <c r="K967" s="242"/>
      <c r="L967" s="247"/>
      <c r="M967" s="248"/>
      <c r="N967" s="249"/>
      <c r="O967" s="249"/>
      <c r="P967" s="249"/>
      <c r="Q967" s="249"/>
      <c r="R967" s="249"/>
      <c r="S967" s="249"/>
      <c r="T967" s="25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1" t="s">
        <v>569</v>
      </c>
      <c r="AU967" s="251" t="s">
        <v>87</v>
      </c>
      <c r="AV967" s="13" t="s">
        <v>87</v>
      </c>
      <c r="AW967" s="13" t="s">
        <v>39</v>
      </c>
      <c r="AX967" s="13" t="s">
        <v>77</v>
      </c>
      <c r="AY967" s="251" t="s">
        <v>137</v>
      </c>
    </row>
    <row r="968" s="13" customFormat="1">
      <c r="A968" s="13"/>
      <c r="B968" s="241"/>
      <c r="C968" s="242"/>
      <c r="D968" s="220" t="s">
        <v>569</v>
      </c>
      <c r="E968" s="243" t="s">
        <v>32</v>
      </c>
      <c r="F968" s="244" t="s">
        <v>1319</v>
      </c>
      <c r="G968" s="242"/>
      <c r="H968" s="245">
        <v>18.300000000000001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1" t="s">
        <v>569</v>
      </c>
      <c r="AU968" s="251" t="s">
        <v>87</v>
      </c>
      <c r="AV968" s="13" t="s">
        <v>87</v>
      </c>
      <c r="AW968" s="13" t="s">
        <v>39</v>
      </c>
      <c r="AX968" s="13" t="s">
        <v>77</v>
      </c>
      <c r="AY968" s="251" t="s">
        <v>137</v>
      </c>
    </row>
    <row r="969" s="13" customFormat="1">
      <c r="A969" s="13"/>
      <c r="B969" s="241"/>
      <c r="C969" s="242"/>
      <c r="D969" s="220" t="s">
        <v>569</v>
      </c>
      <c r="E969" s="243" t="s">
        <v>32</v>
      </c>
      <c r="F969" s="244" t="s">
        <v>1094</v>
      </c>
      <c r="G969" s="242"/>
      <c r="H969" s="245">
        <v>-2.6800000000000002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1" t="s">
        <v>569</v>
      </c>
      <c r="AU969" s="251" t="s">
        <v>87</v>
      </c>
      <c r="AV969" s="13" t="s">
        <v>87</v>
      </c>
      <c r="AW969" s="13" t="s">
        <v>39</v>
      </c>
      <c r="AX969" s="13" t="s">
        <v>77</v>
      </c>
      <c r="AY969" s="251" t="s">
        <v>137</v>
      </c>
    </row>
    <row r="970" s="13" customFormat="1">
      <c r="A970" s="13"/>
      <c r="B970" s="241"/>
      <c r="C970" s="242"/>
      <c r="D970" s="220" t="s">
        <v>569</v>
      </c>
      <c r="E970" s="243" t="s">
        <v>32</v>
      </c>
      <c r="F970" s="244" t="s">
        <v>1320</v>
      </c>
      <c r="G970" s="242"/>
      <c r="H970" s="245">
        <v>75.534000000000006</v>
      </c>
      <c r="I970" s="246"/>
      <c r="J970" s="242"/>
      <c r="K970" s="242"/>
      <c r="L970" s="247"/>
      <c r="M970" s="248"/>
      <c r="N970" s="249"/>
      <c r="O970" s="249"/>
      <c r="P970" s="249"/>
      <c r="Q970" s="249"/>
      <c r="R970" s="249"/>
      <c r="S970" s="249"/>
      <c r="T970" s="25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1" t="s">
        <v>569</v>
      </c>
      <c r="AU970" s="251" t="s">
        <v>87</v>
      </c>
      <c r="AV970" s="13" t="s">
        <v>87</v>
      </c>
      <c r="AW970" s="13" t="s">
        <v>39</v>
      </c>
      <c r="AX970" s="13" t="s">
        <v>77</v>
      </c>
      <c r="AY970" s="251" t="s">
        <v>137</v>
      </c>
    </row>
    <row r="971" s="13" customFormat="1">
      <c r="A971" s="13"/>
      <c r="B971" s="241"/>
      <c r="C971" s="242"/>
      <c r="D971" s="220" t="s">
        <v>569</v>
      </c>
      <c r="E971" s="243" t="s">
        <v>32</v>
      </c>
      <c r="F971" s="244" t="s">
        <v>1321</v>
      </c>
      <c r="G971" s="242"/>
      <c r="H971" s="245">
        <v>-6.21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1" t="s">
        <v>569</v>
      </c>
      <c r="AU971" s="251" t="s">
        <v>87</v>
      </c>
      <c r="AV971" s="13" t="s">
        <v>87</v>
      </c>
      <c r="AW971" s="13" t="s">
        <v>39</v>
      </c>
      <c r="AX971" s="13" t="s">
        <v>77</v>
      </c>
      <c r="AY971" s="251" t="s">
        <v>137</v>
      </c>
    </row>
    <row r="972" s="13" customFormat="1">
      <c r="A972" s="13"/>
      <c r="B972" s="241"/>
      <c r="C972" s="242"/>
      <c r="D972" s="220" t="s">
        <v>569</v>
      </c>
      <c r="E972" s="243" t="s">
        <v>32</v>
      </c>
      <c r="F972" s="244" t="s">
        <v>1322</v>
      </c>
      <c r="G972" s="242"/>
      <c r="H972" s="245">
        <v>-10.68</v>
      </c>
      <c r="I972" s="246"/>
      <c r="J972" s="242"/>
      <c r="K972" s="242"/>
      <c r="L972" s="247"/>
      <c r="M972" s="248"/>
      <c r="N972" s="249"/>
      <c r="O972" s="249"/>
      <c r="P972" s="249"/>
      <c r="Q972" s="249"/>
      <c r="R972" s="249"/>
      <c r="S972" s="249"/>
      <c r="T972" s="25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1" t="s">
        <v>569</v>
      </c>
      <c r="AU972" s="251" t="s">
        <v>87</v>
      </c>
      <c r="AV972" s="13" t="s">
        <v>87</v>
      </c>
      <c r="AW972" s="13" t="s">
        <v>39</v>
      </c>
      <c r="AX972" s="13" t="s">
        <v>77</v>
      </c>
      <c r="AY972" s="251" t="s">
        <v>137</v>
      </c>
    </row>
    <row r="973" s="13" customFormat="1">
      <c r="A973" s="13"/>
      <c r="B973" s="241"/>
      <c r="C973" s="242"/>
      <c r="D973" s="220" t="s">
        <v>569</v>
      </c>
      <c r="E973" s="243" t="s">
        <v>32</v>
      </c>
      <c r="F973" s="244" t="s">
        <v>1323</v>
      </c>
      <c r="G973" s="242"/>
      <c r="H973" s="245">
        <v>113.139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1" t="s">
        <v>569</v>
      </c>
      <c r="AU973" s="251" t="s">
        <v>87</v>
      </c>
      <c r="AV973" s="13" t="s">
        <v>87</v>
      </c>
      <c r="AW973" s="13" t="s">
        <v>39</v>
      </c>
      <c r="AX973" s="13" t="s">
        <v>77</v>
      </c>
      <c r="AY973" s="251" t="s">
        <v>137</v>
      </c>
    </row>
    <row r="974" s="13" customFormat="1">
      <c r="A974" s="13"/>
      <c r="B974" s="241"/>
      <c r="C974" s="242"/>
      <c r="D974" s="220" t="s">
        <v>569</v>
      </c>
      <c r="E974" s="243" t="s">
        <v>32</v>
      </c>
      <c r="F974" s="244" t="s">
        <v>1324</v>
      </c>
      <c r="G974" s="242"/>
      <c r="H974" s="245">
        <v>8.7240000000000002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1" t="s">
        <v>569</v>
      </c>
      <c r="AU974" s="251" t="s">
        <v>87</v>
      </c>
      <c r="AV974" s="13" t="s">
        <v>87</v>
      </c>
      <c r="AW974" s="13" t="s">
        <v>39</v>
      </c>
      <c r="AX974" s="13" t="s">
        <v>77</v>
      </c>
      <c r="AY974" s="251" t="s">
        <v>137</v>
      </c>
    </row>
    <row r="975" s="13" customFormat="1">
      <c r="A975" s="13"/>
      <c r="B975" s="241"/>
      <c r="C975" s="242"/>
      <c r="D975" s="220" t="s">
        <v>569</v>
      </c>
      <c r="E975" s="243" t="s">
        <v>32</v>
      </c>
      <c r="F975" s="244" t="s">
        <v>1325</v>
      </c>
      <c r="G975" s="242"/>
      <c r="H975" s="245">
        <v>14.313000000000001</v>
      </c>
      <c r="I975" s="246"/>
      <c r="J975" s="242"/>
      <c r="K975" s="242"/>
      <c r="L975" s="247"/>
      <c r="M975" s="248"/>
      <c r="N975" s="249"/>
      <c r="O975" s="249"/>
      <c r="P975" s="249"/>
      <c r="Q975" s="249"/>
      <c r="R975" s="249"/>
      <c r="S975" s="249"/>
      <c r="T975" s="25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1" t="s">
        <v>569</v>
      </c>
      <c r="AU975" s="251" t="s">
        <v>87</v>
      </c>
      <c r="AV975" s="13" t="s">
        <v>87</v>
      </c>
      <c r="AW975" s="13" t="s">
        <v>39</v>
      </c>
      <c r="AX975" s="13" t="s">
        <v>77</v>
      </c>
      <c r="AY975" s="251" t="s">
        <v>137</v>
      </c>
    </row>
    <row r="976" s="13" customFormat="1">
      <c r="A976" s="13"/>
      <c r="B976" s="241"/>
      <c r="C976" s="242"/>
      <c r="D976" s="220" t="s">
        <v>569</v>
      </c>
      <c r="E976" s="243" t="s">
        <v>32</v>
      </c>
      <c r="F976" s="244" t="s">
        <v>1079</v>
      </c>
      <c r="G976" s="242"/>
      <c r="H976" s="245">
        <v>-11.68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1" t="s">
        <v>569</v>
      </c>
      <c r="AU976" s="251" t="s">
        <v>87</v>
      </c>
      <c r="AV976" s="13" t="s">
        <v>87</v>
      </c>
      <c r="AW976" s="13" t="s">
        <v>39</v>
      </c>
      <c r="AX976" s="13" t="s">
        <v>77</v>
      </c>
      <c r="AY976" s="251" t="s">
        <v>137</v>
      </c>
    </row>
    <row r="977" s="13" customFormat="1">
      <c r="A977" s="13"/>
      <c r="B977" s="241"/>
      <c r="C977" s="242"/>
      <c r="D977" s="220" t="s">
        <v>569</v>
      </c>
      <c r="E977" s="243" t="s">
        <v>32</v>
      </c>
      <c r="F977" s="244" t="s">
        <v>1080</v>
      </c>
      <c r="G977" s="242"/>
      <c r="H977" s="245">
        <v>8.3200000000000003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1" t="s">
        <v>569</v>
      </c>
      <c r="AU977" s="251" t="s">
        <v>87</v>
      </c>
      <c r="AV977" s="13" t="s">
        <v>87</v>
      </c>
      <c r="AW977" s="13" t="s">
        <v>39</v>
      </c>
      <c r="AX977" s="13" t="s">
        <v>77</v>
      </c>
      <c r="AY977" s="251" t="s">
        <v>137</v>
      </c>
    </row>
    <row r="978" s="13" customFormat="1">
      <c r="A978" s="13"/>
      <c r="B978" s="241"/>
      <c r="C978" s="242"/>
      <c r="D978" s="220" t="s">
        <v>569</v>
      </c>
      <c r="E978" s="243" t="s">
        <v>32</v>
      </c>
      <c r="F978" s="244" t="s">
        <v>1326</v>
      </c>
      <c r="G978" s="242"/>
      <c r="H978" s="245">
        <v>-3.1349999999999998</v>
      </c>
      <c r="I978" s="246"/>
      <c r="J978" s="242"/>
      <c r="K978" s="242"/>
      <c r="L978" s="247"/>
      <c r="M978" s="248"/>
      <c r="N978" s="249"/>
      <c r="O978" s="249"/>
      <c r="P978" s="249"/>
      <c r="Q978" s="249"/>
      <c r="R978" s="249"/>
      <c r="S978" s="249"/>
      <c r="T978" s="25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1" t="s">
        <v>569</v>
      </c>
      <c r="AU978" s="251" t="s">
        <v>87</v>
      </c>
      <c r="AV978" s="13" t="s">
        <v>87</v>
      </c>
      <c r="AW978" s="13" t="s">
        <v>39</v>
      </c>
      <c r="AX978" s="13" t="s">
        <v>77</v>
      </c>
      <c r="AY978" s="251" t="s">
        <v>137</v>
      </c>
    </row>
    <row r="979" s="13" customFormat="1">
      <c r="A979" s="13"/>
      <c r="B979" s="241"/>
      <c r="C979" s="242"/>
      <c r="D979" s="220" t="s">
        <v>569</v>
      </c>
      <c r="E979" s="243" t="s">
        <v>32</v>
      </c>
      <c r="F979" s="244" t="s">
        <v>1327</v>
      </c>
      <c r="G979" s="242"/>
      <c r="H979" s="245">
        <v>0.81799999999999995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1" t="s">
        <v>569</v>
      </c>
      <c r="AU979" s="251" t="s">
        <v>87</v>
      </c>
      <c r="AV979" s="13" t="s">
        <v>87</v>
      </c>
      <c r="AW979" s="13" t="s">
        <v>39</v>
      </c>
      <c r="AX979" s="13" t="s">
        <v>77</v>
      </c>
      <c r="AY979" s="251" t="s">
        <v>137</v>
      </c>
    </row>
    <row r="980" s="13" customFormat="1">
      <c r="A980" s="13"/>
      <c r="B980" s="241"/>
      <c r="C980" s="242"/>
      <c r="D980" s="220" t="s">
        <v>569</v>
      </c>
      <c r="E980" s="243" t="s">
        <v>32</v>
      </c>
      <c r="F980" s="244" t="s">
        <v>1082</v>
      </c>
      <c r="G980" s="242"/>
      <c r="H980" s="245">
        <v>127.04000000000001</v>
      </c>
      <c r="I980" s="246"/>
      <c r="J980" s="242"/>
      <c r="K980" s="242"/>
      <c r="L980" s="247"/>
      <c r="M980" s="248"/>
      <c r="N980" s="249"/>
      <c r="O980" s="249"/>
      <c r="P980" s="249"/>
      <c r="Q980" s="249"/>
      <c r="R980" s="249"/>
      <c r="S980" s="249"/>
      <c r="T980" s="25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1" t="s">
        <v>569</v>
      </c>
      <c r="AU980" s="251" t="s">
        <v>87</v>
      </c>
      <c r="AV980" s="13" t="s">
        <v>87</v>
      </c>
      <c r="AW980" s="13" t="s">
        <v>39</v>
      </c>
      <c r="AX980" s="13" t="s">
        <v>77</v>
      </c>
      <c r="AY980" s="251" t="s">
        <v>137</v>
      </c>
    </row>
    <row r="981" s="13" customFormat="1">
      <c r="A981" s="13"/>
      <c r="B981" s="241"/>
      <c r="C981" s="242"/>
      <c r="D981" s="220" t="s">
        <v>569</v>
      </c>
      <c r="E981" s="243" t="s">
        <v>32</v>
      </c>
      <c r="F981" s="244" t="s">
        <v>1091</v>
      </c>
      <c r="G981" s="242"/>
      <c r="H981" s="245">
        <v>-24.010000000000002</v>
      </c>
      <c r="I981" s="246"/>
      <c r="J981" s="242"/>
      <c r="K981" s="242"/>
      <c r="L981" s="247"/>
      <c r="M981" s="248"/>
      <c r="N981" s="249"/>
      <c r="O981" s="249"/>
      <c r="P981" s="249"/>
      <c r="Q981" s="249"/>
      <c r="R981" s="249"/>
      <c r="S981" s="249"/>
      <c r="T981" s="25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1" t="s">
        <v>569</v>
      </c>
      <c r="AU981" s="251" t="s">
        <v>87</v>
      </c>
      <c r="AV981" s="13" t="s">
        <v>87</v>
      </c>
      <c r="AW981" s="13" t="s">
        <v>39</v>
      </c>
      <c r="AX981" s="13" t="s">
        <v>77</v>
      </c>
      <c r="AY981" s="251" t="s">
        <v>137</v>
      </c>
    </row>
    <row r="982" s="13" customFormat="1">
      <c r="A982" s="13"/>
      <c r="B982" s="241"/>
      <c r="C982" s="242"/>
      <c r="D982" s="220" t="s">
        <v>569</v>
      </c>
      <c r="E982" s="243" t="s">
        <v>32</v>
      </c>
      <c r="F982" s="244" t="s">
        <v>1328</v>
      </c>
      <c r="G982" s="242"/>
      <c r="H982" s="245">
        <v>9.5</v>
      </c>
      <c r="I982" s="246"/>
      <c r="J982" s="242"/>
      <c r="K982" s="242"/>
      <c r="L982" s="247"/>
      <c r="M982" s="248"/>
      <c r="N982" s="249"/>
      <c r="O982" s="249"/>
      <c r="P982" s="249"/>
      <c r="Q982" s="249"/>
      <c r="R982" s="249"/>
      <c r="S982" s="249"/>
      <c r="T982" s="25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1" t="s">
        <v>569</v>
      </c>
      <c r="AU982" s="251" t="s">
        <v>87</v>
      </c>
      <c r="AV982" s="13" t="s">
        <v>87</v>
      </c>
      <c r="AW982" s="13" t="s">
        <v>39</v>
      </c>
      <c r="AX982" s="13" t="s">
        <v>77</v>
      </c>
      <c r="AY982" s="251" t="s">
        <v>137</v>
      </c>
    </row>
    <row r="983" s="13" customFormat="1">
      <c r="A983" s="13"/>
      <c r="B983" s="241"/>
      <c r="C983" s="242"/>
      <c r="D983" s="220" t="s">
        <v>569</v>
      </c>
      <c r="E983" s="243" t="s">
        <v>32</v>
      </c>
      <c r="F983" s="244" t="s">
        <v>1096</v>
      </c>
      <c r="G983" s="242"/>
      <c r="H983" s="245">
        <v>-1.6000000000000001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1" t="s">
        <v>569</v>
      </c>
      <c r="AU983" s="251" t="s">
        <v>87</v>
      </c>
      <c r="AV983" s="13" t="s">
        <v>87</v>
      </c>
      <c r="AW983" s="13" t="s">
        <v>39</v>
      </c>
      <c r="AX983" s="13" t="s">
        <v>77</v>
      </c>
      <c r="AY983" s="251" t="s">
        <v>137</v>
      </c>
    </row>
    <row r="984" s="13" customFormat="1">
      <c r="A984" s="13"/>
      <c r="B984" s="241"/>
      <c r="C984" s="242"/>
      <c r="D984" s="220" t="s">
        <v>569</v>
      </c>
      <c r="E984" s="243" t="s">
        <v>32</v>
      </c>
      <c r="F984" s="244" t="s">
        <v>1084</v>
      </c>
      <c r="G984" s="242"/>
      <c r="H984" s="245">
        <v>27.84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1" t="s">
        <v>569</v>
      </c>
      <c r="AU984" s="251" t="s">
        <v>87</v>
      </c>
      <c r="AV984" s="13" t="s">
        <v>87</v>
      </c>
      <c r="AW984" s="13" t="s">
        <v>39</v>
      </c>
      <c r="AX984" s="13" t="s">
        <v>77</v>
      </c>
      <c r="AY984" s="251" t="s">
        <v>137</v>
      </c>
    </row>
    <row r="985" s="13" customFormat="1">
      <c r="A985" s="13"/>
      <c r="B985" s="241"/>
      <c r="C985" s="242"/>
      <c r="D985" s="220" t="s">
        <v>569</v>
      </c>
      <c r="E985" s="243" t="s">
        <v>32</v>
      </c>
      <c r="F985" s="244" t="s">
        <v>1329</v>
      </c>
      <c r="G985" s="242"/>
      <c r="H985" s="245">
        <v>-12.710000000000001</v>
      </c>
      <c r="I985" s="246"/>
      <c r="J985" s="242"/>
      <c r="K985" s="242"/>
      <c r="L985" s="247"/>
      <c r="M985" s="248"/>
      <c r="N985" s="249"/>
      <c r="O985" s="249"/>
      <c r="P985" s="249"/>
      <c r="Q985" s="249"/>
      <c r="R985" s="249"/>
      <c r="S985" s="249"/>
      <c r="T985" s="25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1" t="s">
        <v>569</v>
      </c>
      <c r="AU985" s="251" t="s">
        <v>87</v>
      </c>
      <c r="AV985" s="13" t="s">
        <v>87</v>
      </c>
      <c r="AW985" s="13" t="s">
        <v>39</v>
      </c>
      <c r="AX985" s="13" t="s">
        <v>77</v>
      </c>
      <c r="AY985" s="251" t="s">
        <v>137</v>
      </c>
    </row>
    <row r="986" s="13" customFormat="1">
      <c r="A986" s="13"/>
      <c r="B986" s="241"/>
      <c r="C986" s="242"/>
      <c r="D986" s="220" t="s">
        <v>569</v>
      </c>
      <c r="E986" s="243" t="s">
        <v>32</v>
      </c>
      <c r="F986" s="244" t="s">
        <v>1086</v>
      </c>
      <c r="G986" s="242"/>
      <c r="H986" s="245">
        <v>375.13799999999998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1" t="s">
        <v>569</v>
      </c>
      <c r="AU986" s="251" t="s">
        <v>87</v>
      </c>
      <c r="AV986" s="13" t="s">
        <v>87</v>
      </c>
      <c r="AW986" s="13" t="s">
        <v>39</v>
      </c>
      <c r="AX986" s="13" t="s">
        <v>77</v>
      </c>
      <c r="AY986" s="251" t="s">
        <v>137</v>
      </c>
    </row>
    <row r="987" s="13" customFormat="1">
      <c r="A987" s="13"/>
      <c r="B987" s="241"/>
      <c r="C987" s="242"/>
      <c r="D987" s="220" t="s">
        <v>569</v>
      </c>
      <c r="E987" s="243" t="s">
        <v>32</v>
      </c>
      <c r="F987" s="244" t="s">
        <v>1087</v>
      </c>
      <c r="G987" s="242"/>
      <c r="H987" s="245">
        <v>-72.885000000000005</v>
      </c>
      <c r="I987" s="246"/>
      <c r="J987" s="242"/>
      <c r="K987" s="242"/>
      <c r="L987" s="247"/>
      <c r="M987" s="248"/>
      <c r="N987" s="249"/>
      <c r="O987" s="249"/>
      <c r="P987" s="249"/>
      <c r="Q987" s="249"/>
      <c r="R987" s="249"/>
      <c r="S987" s="249"/>
      <c r="T987" s="25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1" t="s">
        <v>569</v>
      </c>
      <c r="AU987" s="251" t="s">
        <v>87</v>
      </c>
      <c r="AV987" s="13" t="s">
        <v>87</v>
      </c>
      <c r="AW987" s="13" t="s">
        <v>39</v>
      </c>
      <c r="AX987" s="13" t="s">
        <v>77</v>
      </c>
      <c r="AY987" s="251" t="s">
        <v>137</v>
      </c>
    </row>
    <row r="988" s="13" customFormat="1">
      <c r="A988" s="13"/>
      <c r="B988" s="241"/>
      <c r="C988" s="242"/>
      <c r="D988" s="220" t="s">
        <v>569</v>
      </c>
      <c r="E988" s="243" t="s">
        <v>32</v>
      </c>
      <c r="F988" s="244" t="s">
        <v>1330</v>
      </c>
      <c r="G988" s="242"/>
      <c r="H988" s="245">
        <v>47.5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1" t="s">
        <v>569</v>
      </c>
      <c r="AU988" s="251" t="s">
        <v>87</v>
      </c>
      <c r="AV988" s="13" t="s">
        <v>87</v>
      </c>
      <c r="AW988" s="13" t="s">
        <v>39</v>
      </c>
      <c r="AX988" s="13" t="s">
        <v>77</v>
      </c>
      <c r="AY988" s="251" t="s">
        <v>137</v>
      </c>
    </row>
    <row r="989" s="13" customFormat="1">
      <c r="A989" s="13"/>
      <c r="B989" s="241"/>
      <c r="C989" s="242"/>
      <c r="D989" s="220" t="s">
        <v>569</v>
      </c>
      <c r="E989" s="243" t="s">
        <v>32</v>
      </c>
      <c r="F989" s="244" t="s">
        <v>1098</v>
      </c>
      <c r="G989" s="242"/>
      <c r="H989" s="245">
        <v>-8</v>
      </c>
      <c r="I989" s="246"/>
      <c r="J989" s="242"/>
      <c r="K989" s="242"/>
      <c r="L989" s="247"/>
      <c r="M989" s="248"/>
      <c r="N989" s="249"/>
      <c r="O989" s="249"/>
      <c r="P989" s="249"/>
      <c r="Q989" s="249"/>
      <c r="R989" s="249"/>
      <c r="S989" s="249"/>
      <c r="T989" s="25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1" t="s">
        <v>569</v>
      </c>
      <c r="AU989" s="251" t="s">
        <v>87</v>
      </c>
      <c r="AV989" s="13" t="s">
        <v>87</v>
      </c>
      <c r="AW989" s="13" t="s">
        <v>39</v>
      </c>
      <c r="AX989" s="13" t="s">
        <v>77</v>
      </c>
      <c r="AY989" s="251" t="s">
        <v>137</v>
      </c>
    </row>
    <row r="990" s="13" customFormat="1">
      <c r="A990" s="13"/>
      <c r="B990" s="241"/>
      <c r="C990" s="242"/>
      <c r="D990" s="220" t="s">
        <v>569</v>
      </c>
      <c r="E990" s="243" t="s">
        <v>32</v>
      </c>
      <c r="F990" s="244" t="s">
        <v>1088</v>
      </c>
      <c r="G990" s="242"/>
      <c r="H990" s="245">
        <v>8.3200000000000003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1" t="s">
        <v>569</v>
      </c>
      <c r="AU990" s="251" t="s">
        <v>87</v>
      </c>
      <c r="AV990" s="13" t="s">
        <v>87</v>
      </c>
      <c r="AW990" s="13" t="s">
        <v>39</v>
      </c>
      <c r="AX990" s="13" t="s">
        <v>77</v>
      </c>
      <c r="AY990" s="251" t="s">
        <v>137</v>
      </c>
    </row>
    <row r="991" s="13" customFormat="1">
      <c r="A991" s="13"/>
      <c r="B991" s="241"/>
      <c r="C991" s="242"/>
      <c r="D991" s="220" t="s">
        <v>569</v>
      </c>
      <c r="E991" s="243" t="s">
        <v>32</v>
      </c>
      <c r="F991" s="244" t="s">
        <v>1326</v>
      </c>
      <c r="G991" s="242"/>
      <c r="H991" s="245">
        <v>-3.1349999999999998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1" t="s">
        <v>569</v>
      </c>
      <c r="AU991" s="251" t="s">
        <v>87</v>
      </c>
      <c r="AV991" s="13" t="s">
        <v>87</v>
      </c>
      <c r="AW991" s="13" t="s">
        <v>39</v>
      </c>
      <c r="AX991" s="13" t="s">
        <v>77</v>
      </c>
      <c r="AY991" s="251" t="s">
        <v>137</v>
      </c>
    </row>
    <row r="992" s="13" customFormat="1">
      <c r="A992" s="13"/>
      <c r="B992" s="241"/>
      <c r="C992" s="242"/>
      <c r="D992" s="220" t="s">
        <v>569</v>
      </c>
      <c r="E992" s="243" t="s">
        <v>32</v>
      </c>
      <c r="F992" s="244" t="s">
        <v>1327</v>
      </c>
      <c r="G992" s="242"/>
      <c r="H992" s="245">
        <v>0.81799999999999995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1" t="s">
        <v>569</v>
      </c>
      <c r="AU992" s="251" t="s">
        <v>87</v>
      </c>
      <c r="AV992" s="13" t="s">
        <v>87</v>
      </c>
      <c r="AW992" s="13" t="s">
        <v>39</v>
      </c>
      <c r="AX992" s="13" t="s">
        <v>77</v>
      </c>
      <c r="AY992" s="251" t="s">
        <v>137</v>
      </c>
    </row>
    <row r="993" s="13" customFormat="1">
      <c r="A993" s="13"/>
      <c r="B993" s="241"/>
      <c r="C993" s="242"/>
      <c r="D993" s="220" t="s">
        <v>569</v>
      </c>
      <c r="E993" s="243" t="s">
        <v>32</v>
      </c>
      <c r="F993" s="244" t="s">
        <v>1090</v>
      </c>
      <c r="G993" s="242"/>
      <c r="H993" s="245">
        <v>127.04000000000001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1" t="s">
        <v>569</v>
      </c>
      <c r="AU993" s="251" t="s">
        <v>87</v>
      </c>
      <c r="AV993" s="13" t="s">
        <v>87</v>
      </c>
      <c r="AW993" s="13" t="s">
        <v>39</v>
      </c>
      <c r="AX993" s="13" t="s">
        <v>77</v>
      </c>
      <c r="AY993" s="251" t="s">
        <v>137</v>
      </c>
    </row>
    <row r="994" s="13" customFormat="1">
      <c r="A994" s="13"/>
      <c r="B994" s="241"/>
      <c r="C994" s="242"/>
      <c r="D994" s="220" t="s">
        <v>569</v>
      </c>
      <c r="E994" s="243" t="s">
        <v>32</v>
      </c>
      <c r="F994" s="244" t="s">
        <v>1091</v>
      </c>
      <c r="G994" s="242"/>
      <c r="H994" s="245">
        <v>-24.010000000000002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1" t="s">
        <v>569</v>
      </c>
      <c r="AU994" s="251" t="s">
        <v>87</v>
      </c>
      <c r="AV994" s="13" t="s">
        <v>87</v>
      </c>
      <c r="AW994" s="13" t="s">
        <v>39</v>
      </c>
      <c r="AX994" s="13" t="s">
        <v>77</v>
      </c>
      <c r="AY994" s="251" t="s">
        <v>137</v>
      </c>
    </row>
    <row r="995" s="13" customFormat="1">
      <c r="A995" s="13"/>
      <c r="B995" s="241"/>
      <c r="C995" s="242"/>
      <c r="D995" s="220" t="s">
        <v>569</v>
      </c>
      <c r="E995" s="243" t="s">
        <v>32</v>
      </c>
      <c r="F995" s="244" t="s">
        <v>1328</v>
      </c>
      <c r="G995" s="242"/>
      <c r="H995" s="245">
        <v>9.5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1" t="s">
        <v>569</v>
      </c>
      <c r="AU995" s="251" t="s">
        <v>87</v>
      </c>
      <c r="AV995" s="13" t="s">
        <v>87</v>
      </c>
      <c r="AW995" s="13" t="s">
        <v>39</v>
      </c>
      <c r="AX995" s="13" t="s">
        <v>77</v>
      </c>
      <c r="AY995" s="251" t="s">
        <v>137</v>
      </c>
    </row>
    <row r="996" s="13" customFormat="1">
      <c r="A996" s="13"/>
      <c r="B996" s="241"/>
      <c r="C996" s="242"/>
      <c r="D996" s="220" t="s">
        <v>569</v>
      </c>
      <c r="E996" s="243" t="s">
        <v>32</v>
      </c>
      <c r="F996" s="244" t="s">
        <v>1096</v>
      </c>
      <c r="G996" s="242"/>
      <c r="H996" s="245">
        <v>-1.6000000000000001</v>
      </c>
      <c r="I996" s="246"/>
      <c r="J996" s="242"/>
      <c r="K996" s="242"/>
      <c r="L996" s="247"/>
      <c r="M996" s="248"/>
      <c r="N996" s="249"/>
      <c r="O996" s="249"/>
      <c r="P996" s="249"/>
      <c r="Q996" s="249"/>
      <c r="R996" s="249"/>
      <c r="S996" s="249"/>
      <c r="T996" s="25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1" t="s">
        <v>569</v>
      </c>
      <c r="AU996" s="251" t="s">
        <v>87</v>
      </c>
      <c r="AV996" s="13" t="s">
        <v>87</v>
      </c>
      <c r="AW996" s="13" t="s">
        <v>39</v>
      </c>
      <c r="AX996" s="13" t="s">
        <v>77</v>
      </c>
      <c r="AY996" s="251" t="s">
        <v>137</v>
      </c>
    </row>
    <row r="997" s="15" customFormat="1">
      <c r="A997" s="15"/>
      <c r="B997" s="263"/>
      <c r="C997" s="264"/>
      <c r="D997" s="220" t="s">
        <v>569</v>
      </c>
      <c r="E997" s="265" t="s">
        <v>32</v>
      </c>
      <c r="F997" s="266" t="s">
        <v>1041</v>
      </c>
      <c r="G997" s="264"/>
      <c r="H997" s="265" t="s">
        <v>32</v>
      </c>
      <c r="I997" s="267"/>
      <c r="J997" s="264"/>
      <c r="K997" s="264"/>
      <c r="L997" s="268"/>
      <c r="M997" s="269"/>
      <c r="N997" s="270"/>
      <c r="O997" s="270"/>
      <c r="P997" s="270"/>
      <c r="Q997" s="270"/>
      <c r="R997" s="270"/>
      <c r="S997" s="270"/>
      <c r="T997" s="271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2" t="s">
        <v>569</v>
      </c>
      <c r="AU997" s="272" t="s">
        <v>87</v>
      </c>
      <c r="AV997" s="15" t="s">
        <v>85</v>
      </c>
      <c r="AW997" s="15" t="s">
        <v>39</v>
      </c>
      <c r="AX997" s="15" t="s">
        <v>77</v>
      </c>
      <c r="AY997" s="272" t="s">
        <v>137</v>
      </c>
    </row>
    <row r="998" s="13" customFormat="1">
      <c r="A998" s="13"/>
      <c r="B998" s="241"/>
      <c r="C998" s="242"/>
      <c r="D998" s="220" t="s">
        <v>569</v>
      </c>
      <c r="E998" s="243" t="s">
        <v>32</v>
      </c>
      <c r="F998" s="244" t="s">
        <v>1042</v>
      </c>
      <c r="G998" s="242"/>
      <c r="H998" s="245">
        <v>73.424999999999997</v>
      </c>
      <c r="I998" s="246"/>
      <c r="J998" s="242"/>
      <c r="K998" s="242"/>
      <c r="L998" s="247"/>
      <c r="M998" s="248"/>
      <c r="N998" s="249"/>
      <c r="O998" s="249"/>
      <c r="P998" s="249"/>
      <c r="Q998" s="249"/>
      <c r="R998" s="249"/>
      <c r="S998" s="249"/>
      <c r="T998" s="25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1" t="s">
        <v>569</v>
      </c>
      <c r="AU998" s="251" t="s">
        <v>87</v>
      </c>
      <c r="AV998" s="13" t="s">
        <v>87</v>
      </c>
      <c r="AW998" s="13" t="s">
        <v>39</v>
      </c>
      <c r="AX998" s="13" t="s">
        <v>77</v>
      </c>
      <c r="AY998" s="251" t="s">
        <v>137</v>
      </c>
    </row>
    <row r="999" s="13" customFormat="1">
      <c r="A999" s="13"/>
      <c r="B999" s="241"/>
      <c r="C999" s="242"/>
      <c r="D999" s="220" t="s">
        <v>569</v>
      </c>
      <c r="E999" s="243" t="s">
        <v>32</v>
      </c>
      <c r="F999" s="244" t="s">
        <v>1043</v>
      </c>
      <c r="G999" s="242"/>
      <c r="H999" s="245">
        <v>7.415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1" t="s">
        <v>569</v>
      </c>
      <c r="AU999" s="251" t="s">
        <v>87</v>
      </c>
      <c r="AV999" s="13" t="s">
        <v>87</v>
      </c>
      <c r="AW999" s="13" t="s">
        <v>39</v>
      </c>
      <c r="AX999" s="13" t="s">
        <v>77</v>
      </c>
      <c r="AY999" s="251" t="s">
        <v>137</v>
      </c>
    </row>
    <row r="1000" s="15" customFormat="1">
      <c r="A1000" s="15"/>
      <c r="B1000" s="263"/>
      <c r="C1000" s="264"/>
      <c r="D1000" s="220" t="s">
        <v>569</v>
      </c>
      <c r="E1000" s="265" t="s">
        <v>32</v>
      </c>
      <c r="F1000" s="266" t="s">
        <v>1331</v>
      </c>
      <c r="G1000" s="264"/>
      <c r="H1000" s="265" t="s">
        <v>32</v>
      </c>
      <c r="I1000" s="267"/>
      <c r="J1000" s="264"/>
      <c r="K1000" s="264"/>
      <c r="L1000" s="268"/>
      <c r="M1000" s="269"/>
      <c r="N1000" s="270"/>
      <c r="O1000" s="270"/>
      <c r="P1000" s="270"/>
      <c r="Q1000" s="270"/>
      <c r="R1000" s="270"/>
      <c r="S1000" s="270"/>
      <c r="T1000" s="271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2" t="s">
        <v>569</v>
      </c>
      <c r="AU1000" s="272" t="s">
        <v>87</v>
      </c>
      <c r="AV1000" s="15" t="s">
        <v>85</v>
      </c>
      <c r="AW1000" s="15" t="s">
        <v>39</v>
      </c>
      <c r="AX1000" s="15" t="s">
        <v>77</v>
      </c>
      <c r="AY1000" s="272" t="s">
        <v>137</v>
      </c>
    </row>
    <row r="1001" s="13" customFormat="1">
      <c r="A1001" s="13"/>
      <c r="B1001" s="241"/>
      <c r="C1001" s="242"/>
      <c r="D1001" s="220" t="s">
        <v>569</v>
      </c>
      <c r="E1001" s="243" t="s">
        <v>32</v>
      </c>
      <c r="F1001" s="244" t="s">
        <v>1332</v>
      </c>
      <c r="G1001" s="242"/>
      <c r="H1001" s="245">
        <v>6.4800000000000004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569</v>
      </c>
      <c r="AU1001" s="251" t="s">
        <v>87</v>
      </c>
      <c r="AV1001" s="13" t="s">
        <v>87</v>
      </c>
      <c r="AW1001" s="13" t="s">
        <v>39</v>
      </c>
      <c r="AX1001" s="13" t="s">
        <v>77</v>
      </c>
      <c r="AY1001" s="251" t="s">
        <v>137</v>
      </c>
    </row>
    <row r="1002" s="13" customFormat="1">
      <c r="A1002" s="13"/>
      <c r="B1002" s="241"/>
      <c r="C1002" s="242"/>
      <c r="D1002" s="220" t="s">
        <v>569</v>
      </c>
      <c r="E1002" s="243" t="s">
        <v>32</v>
      </c>
      <c r="F1002" s="244" t="s">
        <v>1333</v>
      </c>
      <c r="G1002" s="242"/>
      <c r="H1002" s="245">
        <v>3.706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1" t="s">
        <v>569</v>
      </c>
      <c r="AU1002" s="251" t="s">
        <v>87</v>
      </c>
      <c r="AV1002" s="13" t="s">
        <v>87</v>
      </c>
      <c r="AW1002" s="13" t="s">
        <v>39</v>
      </c>
      <c r="AX1002" s="13" t="s">
        <v>77</v>
      </c>
      <c r="AY1002" s="251" t="s">
        <v>137</v>
      </c>
    </row>
    <row r="1003" s="13" customFormat="1">
      <c r="A1003" s="13"/>
      <c r="B1003" s="241"/>
      <c r="C1003" s="242"/>
      <c r="D1003" s="220" t="s">
        <v>569</v>
      </c>
      <c r="E1003" s="243" t="s">
        <v>32</v>
      </c>
      <c r="F1003" s="244" t="s">
        <v>1334</v>
      </c>
      <c r="G1003" s="242"/>
      <c r="H1003" s="245">
        <v>22.712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1" t="s">
        <v>569</v>
      </c>
      <c r="AU1003" s="251" t="s">
        <v>87</v>
      </c>
      <c r="AV1003" s="13" t="s">
        <v>87</v>
      </c>
      <c r="AW1003" s="13" t="s">
        <v>39</v>
      </c>
      <c r="AX1003" s="13" t="s">
        <v>77</v>
      </c>
      <c r="AY1003" s="251" t="s">
        <v>137</v>
      </c>
    </row>
    <row r="1004" s="13" customFormat="1">
      <c r="A1004" s="13"/>
      <c r="B1004" s="241"/>
      <c r="C1004" s="242"/>
      <c r="D1004" s="220" t="s">
        <v>569</v>
      </c>
      <c r="E1004" s="243" t="s">
        <v>32</v>
      </c>
      <c r="F1004" s="244" t="s">
        <v>1335</v>
      </c>
      <c r="G1004" s="242"/>
      <c r="H1004" s="245">
        <v>4.524</v>
      </c>
      <c r="I1004" s="246"/>
      <c r="J1004" s="242"/>
      <c r="K1004" s="242"/>
      <c r="L1004" s="247"/>
      <c r="M1004" s="248"/>
      <c r="N1004" s="249"/>
      <c r="O1004" s="249"/>
      <c r="P1004" s="249"/>
      <c r="Q1004" s="249"/>
      <c r="R1004" s="249"/>
      <c r="S1004" s="249"/>
      <c r="T1004" s="25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1" t="s">
        <v>569</v>
      </c>
      <c r="AU1004" s="251" t="s">
        <v>87</v>
      </c>
      <c r="AV1004" s="13" t="s">
        <v>87</v>
      </c>
      <c r="AW1004" s="13" t="s">
        <v>39</v>
      </c>
      <c r="AX1004" s="13" t="s">
        <v>77</v>
      </c>
      <c r="AY1004" s="251" t="s">
        <v>137</v>
      </c>
    </row>
    <row r="1005" s="14" customFormat="1">
      <c r="A1005" s="14"/>
      <c r="B1005" s="252"/>
      <c r="C1005" s="253"/>
      <c r="D1005" s="220" t="s">
        <v>569</v>
      </c>
      <c r="E1005" s="254" t="s">
        <v>32</v>
      </c>
      <c r="F1005" s="255" t="s">
        <v>571</v>
      </c>
      <c r="G1005" s="253"/>
      <c r="H1005" s="256">
        <v>1219.9999999999998</v>
      </c>
      <c r="I1005" s="257"/>
      <c r="J1005" s="253"/>
      <c r="K1005" s="253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2" t="s">
        <v>569</v>
      </c>
      <c r="AU1005" s="262" t="s">
        <v>87</v>
      </c>
      <c r="AV1005" s="14" t="s">
        <v>164</v>
      </c>
      <c r="AW1005" s="14" t="s">
        <v>39</v>
      </c>
      <c r="AX1005" s="14" t="s">
        <v>85</v>
      </c>
      <c r="AY1005" s="262" t="s">
        <v>137</v>
      </c>
    </row>
    <row r="1006" s="2" customFormat="1" ht="16.5" customHeight="1">
      <c r="A1006" s="41"/>
      <c r="B1006" s="42"/>
      <c r="C1006" s="207" t="s">
        <v>1336</v>
      </c>
      <c r="D1006" s="207" t="s">
        <v>140</v>
      </c>
      <c r="E1006" s="208" t="s">
        <v>1337</v>
      </c>
      <c r="F1006" s="209" t="s">
        <v>1338</v>
      </c>
      <c r="G1006" s="210" t="s">
        <v>565</v>
      </c>
      <c r="H1006" s="211">
        <v>226.05500000000001</v>
      </c>
      <c r="I1006" s="212"/>
      <c r="J1006" s="213">
        <f>ROUND(I1006*H1006,2)</f>
        <v>0</v>
      </c>
      <c r="K1006" s="209" t="s">
        <v>144</v>
      </c>
      <c r="L1006" s="47"/>
      <c r="M1006" s="214" t="s">
        <v>32</v>
      </c>
      <c r="N1006" s="215" t="s">
        <v>49</v>
      </c>
      <c r="O1006" s="87"/>
      <c r="P1006" s="216">
        <f>O1006*H1006</f>
        <v>0</v>
      </c>
      <c r="Q1006" s="216">
        <v>0.00039016000000000002</v>
      </c>
      <c r="R1006" s="216">
        <f>Q1006*H1006</f>
        <v>0.088197618800000002</v>
      </c>
      <c r="S1006" s="216">
        <v>0</v>
      </c>
      <c r="T1006" s="217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18" t="s">
        <v>164</v>
      </c>
      <c r="AT1006" s="218" t="s">
        <v>140</v>
      </c>
      <c r="AU1006" s="218" t="s">
        <v>87</v>
      </c>
      <c r="AY1006" s="19" t="s">
        <v>137</v>
      </c>
      <c r="BE1006" s="219">
        <f>IF(N1006="základní",J1006,0)</f>
        <v>0</v>
      </c>
      <c r="BF1006" s="219">
        <f>IF(N1006="snížená",J1006,0)</f>
        <v>0</v>
      </c>
      <c r="BG1006" s="219">
        <f>IF(N1006="zákl. přenesená",J1006,0)</f>
        <v>0</v>
      </c>
      <c r="BH1006" s="219">
        <f>IF(N1006="sníž. přenesená",J1006,0)</f>
        <v>0</v>
      </c>
      <c r="BI1006" s="219">
        <f>IF(N1006="nulová",J1006,0)</f>
        <v>0</v>
      </c>
      <c r="BJ1006" s="19" t="s">
        <v>87</v>
      </c>
      <c r="BK1006" s="219">
        <f>ROUND(I1006*H1006,2)</f>
        <v>0</v>
      </c>
      <c r="BL1006" s="19" t="s">
        <v>164</v>
      </c>
      <c r="BM1006" s="218" t="s">
        <v>1339</v>
      </c>
    </row>
    <row r="1007" s="2" customFormat="1">
      <c r="A1007" s="41"/>
      <c r="B1007" s="42"/>
      <c r="C1007" s="43"/>
      <c r="D1007" s="220" t="s">
        <v>147</v>
      </c>
      <c r="E1007" s="43"/>
      <c r="F1007" s="221" t="s">
        <v>1340</v>
      </c>
      <c r="G1007" s="43"/>
      <c r="H1007" s="43"/>
      <c r="I1007" s="222"/>
      <c r="J1007" s="43"/>
      <c r="K1007" s="43"/>
      <c r="L1007" s="47"/>
      <c r="M1007" s="223"/>
      <c r="N1007" s="22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19" t="s">
        <v>147</v>
      </c>
      <c r="AU1007" s="19" t="s">
        <v>87</v>
      </c>
    </row>
    <row r="1008" s="2" customFormat="1">
      <c r="A1008" s="41"/>
      <c r="B1008" s="42"/>
      <c r="C1008" s="43"/>
      <c r="D1008" s="225" t="s">
        <v>149</v>
      </c>
      <c r="E1008" s="43"/>
      <c r="F1008" s="226" t="s">
        <v>1341</v>
      </c>
      <c r="G1008" s="43"/>
      <c r="H1008" s="43"/>
      <c r="I1008" s="222"/>
      <c r="J1008" s="43"/>
      <c r="K1008" s="43"/>
      <c r="L1008" s="47"/>
      <c r="M1008" s="223"/>
      <c r="N1008" s="224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19" t="s">
        <v>149</v>
      </c>
      <c r="AU1008" s="19" t="s">
        <v>87</v>
      </c>
    </row>
    <row r="1009" s="15" customFormat="1">
      <c r="A1009" s="15"/>
      <c r="B1009" s="263"/>
      <c r="C1009" s="264"/>
      <c r="D1009" s="220" t="s">
        <v>569</v>
      </c>
      <c r="E1009" s="265" t="s">
        <v>32</v>
      </c>
      <c r="F1009" s="266" t="s">
        <v>1342</v>
      </c>
      <c r="G1009" s="264"/>
      <c r="H1009" s="265" t="s">
        <v>32</v>
      </c>
      <c r="I1009" s="267"/>
      <c r="J1009" s="264"/>
      <c r="K1009" s="264"/>
      <c r="L1009" s="268"/>
      <c r="M1009" s="269"/>
      <c r="N1009" s="270"/>
      <c r="O1009" s="270"/>
      <c r="P1009" s="270"/>
      <c r="Q1009" s="270"/>
      <c r="R1009" s="270"/>
      <c r="S1009" s="270"/>
      <c r="T1009" s="271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72" t="s">
        <v>569</v>
      </c>
      <c r="AU1009" s="272" t="s">
        <v>87</v>
      </c>
      <c r="AV1009" s="15" t="s">
        <v>85</v>
      </c>
      <c r="AW1009" s="15" t="s">
        <v>39</v>
      </c>
      <c r="AX1009" s="15" t="s">
        <v>77</v>
      </c>
      <c r="AY1009" s="272" t="s">
        <v>137</v>
      </c>
    </row>
    <row r="1010" s="15" customFormat="1">
      <c r="A1010" s="15"/>
      <c r="B1010" s="263"/>
      <c r="C1010" s="264"/>
      <c r="D1010" s="220" t="s">
        <v>569</v>
      </c>
      <c r="E1010" s="265" t="s">
        <v>32</v>
      </c>
      <c r="F1010" s="266" t="s">
        <v>1343</v>
      </c>
      <c r="G1010" s="264"/>
      <c r="H1010" s="265" t="s">
        <v>32</v>
      </c>
      <c r="I1010" s="267"/>
      <c r="J1010" s="264"/>
      <c r="K1010" s="264"/>
      <c r="L1010" s="268"/>
      <c r="M1010" s="269"/>
      <c r="N1010" s="270"/>
      <c r="O1010" s="270"/>
      <c r="P1010" s="270"/>
      <c r="Q1010" s="270"/>
      <c r="R1010" s="270"/>
      <c r="S1010" s="270"/>
      <c r="T1010" s="271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2" t="s">
        <v>569</v>
      </c>
      <c r="AU1010" s="272" t="s">
        <v>87</v>
      </c>
      <c r="AV1010" s="15" t="s">
        <v>85</v>
      </c>
      <c r="AW1010" s="15" t="s">
        <v>39</v>
      </c>
      <c r="AX1010" s="15" t="s">
        <v>77</v>
      </c>
      <c r="AY1010" s="272" t="s">
        <v>137</v>
      </c>
    </row>
    <row r="1011" s="13" customFormat="1">
      <c r="A1011" s="13"/>
      <c r="B1011" s="241"/>
      <c r="C1011" s="242"/>
      <c r="D1011" s="220" t="s">
        <v>569</v>
      </c>
      <c r="E1011" s="243" t="s">
        <v>32</v>
      </c>
      <c r="F1011" s="244" t="s">
        <v>1344</v>
      </c>
      <c r="G1011" s="242"/>
      <c r="H1011" s="245">
        <v>72.299999999999997</v>
      </c>
      <c r="I1011" s="246"/>
      <c r="J1011" s="242"/>
      <c r="K1011" s="242"/>
      <c r="L1011" s="247"/>
      <c r="M1011" s="248"/>
      <c r="N1011" s="249"/>
      <c r="O1011" s="249"/>
      <c r="P1011" s="249"/>
      <c r="Q1011" s="249"/>
      <c r="R1011" s="249"/>
      <c r="S1011" s="249"/>
      <c r="T1011" s="25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1" t="s">
        <v>569</v>
      </c>
      <c r="AU1011" s="251" t="s">
        <v>87</v>
      </c>
      <c r="AV1011" s="13" t="s">
        <v>87</v>
      </c>
      <c r="AW1011" s="13" t="s">
        <v>39</v>
      </c>
      <c r="AX1011" s="13" t="s">
        <v>77</v>
      </c>
      <c r="AY1011" s="251" t="s">
        <v>137</v>
      </c>
    </row>
    <row r="1012" s="13" customFormat="1">
      <c r="A1012" s="13"/>
      <c r="B1012" s="241"/>
      <c r="C1012" s="242"/>
      <c r="D1012" s="220" t="s">
        <v>569</v>
      </c>
      <c r="E1012" s="243" t="s">
        <v>32</v>
      </c>
      <c r="F1012" s="244" t="s">
        <v>1345</v>
      </c>
      <c r="G1012" s="242"/>
      <c r="H1012" s="245">
        <v>172.25999999999999</v>
      </c>
      <c r="I1012" s="246"/>
      <c r="J1012" s="242"/>
      <c r="K1012" s="242"/>
      <c r="L1012" s="247"/>
      <c r="M1012" s="248"/>
      <c r="N1012" s="249"/>
      <c r="O1012" s="249"/>
      <c r="P1012" s="249"/>
      <c r="Q1012" s="249"/>
      <c r="R1012" s="249"/>
      <c r="S1012" s="249"/>
      <c r="T1012" s="25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1" t="s">
        <v>569</v>
      </c>
      <c r="AU1012" s="251" t="s">
        <v>87</v>
      </c>
      <c r="AV1012" s="13" t="s">
        <v>87</v>
      </c>
      <c r="AW1012" s="13" t="s">
        <v>39</v>
      </c>
      <c r="AX1012" s="13" t="s">
        <v>77</v>
      </c>
      <c r="AY1012" s="251" t="s">
        <v>137</v>
      </c>
    </row>
    <row r="1013" s="13" customFormat="1">
      <c r="A1013" s="13"/>
      <c r="B1013" s="241"/>
      <c r="C1013" s="242"/>
      <c r="D1013" s="220" t="s">
        <v>569</v>
      </c>
      <c r="E1013" s="243" t="s">
        <v>32</v>
      </c>
      <c r="F1013" s="244" t="s">
        <v>1346</v>
      </c>
      <c r="G1013" s="242"/>
      <c r="H1013" s="245">
        <v>-24.010000000000002</v>
      </c>
      <c r="I1013" s="246"/>
      <c r="J1013" s="242"/>
      <c r="K1013" s="242"/>
      <c r="L1013" s="247"/>
      <c r="M1013" s="248"/>
      <c r="N1013" s="249"/>
      <c r="O1013" s="249"/>
      <c r="P1013" s="249"/>
      <c r="Q1013" s="249"/>
      <c r="R1013" s="249"/>
      <c r="S1013" s="249"/>
      <c r="T1013" s="25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1" t="s">
        <v>569</v>
      </c>
      <c r="AU1013" s="251" t="s">
        <v>87</v>
      </c>
      <c r="AV1013" s="13" t="s">
        <v>87</v>
      </c>
      <c r="AW1013" s="13" t="s">
        <v>39</v>
      </c>
      <c r="AX1013" s="13" t="s">
        <v>77</v>
      </c>
      <c r="AY1013" s="251" t="s">
        <v>137</v>
      </c>
    </row>
    <row r="1014" s="13" customFormat="1">
      <c r="A1014" s="13"/>
      <c r="B1014" s="241"/>
      <c r="C1014" s="242"/>
      <c r="D1014" s="220" t="s">
        <v>569</v>
      </c>
      <c r="E1014" s="243" t="s">
        <v>32</v>
      </c>
      <c r="F1014" s="244" t="s">
        <v>1347</v>
      </c>
      <c r="G1014" s="242"/>
      <c r="H1014" s="245">
        <v>5.5049999999999999</v>
      </c>
      <c r="I1014" s="246"/>
      <c r="J1014" s="242"/>
      <c r="K1014" s="242"/>
      <c r="L1014" s="247"/>
      <c r="M1014" s="248"/>
      <c r="N1014" s="249"/>
      <c r="O1014" s="249"/>
      <c r="P1014" s="249"/>
      <c r="Q1014" s="249"/>
      <c r="R1014" s="249"/>
      <c r="S1014" s="249"/>
      <c r="T1014" s="25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1" t="s">
        <v>569</v>
      </c>
      <c r="AU1014" s="251" t="s">
        <v>87</v>
      </c>
      <c r="AV1014" s="13" t="s">
        <v>87</v>
      </c>
      <c r="AW1014" s="13" t="s">
        <v>39</v>
      </c>
      <c r="AX1014" s="13" t="s">
        <v>77</v>
      </c>
      <c r="AY1014" s="251" t="s">
        <v>137</v>
      </c>
    </row>
    <row r="1015" s="14" customFormat="1">
      <c r="A1015" s="14"/>
      <c r="B1015" s="252"/>
      <c r="C1015" s="253"/>
      <c r="D1015" s="220" t="s">
        <v>569</v>
      </c>
      <c r="E1015" s="254" t="s">
        <v>32</v>
      </c>
      <c r="F1015" s="255" t="s">
        <v>571</v>
      </c>
      <c r="G1015" s="253"/>
      <c r="H1015" s="256">
        <v>226.05500000000001</v>
      </c>
      <c r="I1015" s="257"/>
      <c r="J1015" s="253"/>
      <c r="K1015" s="253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2" t="s">
        <v>569</v>
      </c>
      <c r="AU1015" s="262" t="s">
        <v>87</v>
      </c>
      <c r="AV1015" s="14" t="s">
        <v>164</v>
      </c>
      <c r="AW1015" s="14" t="s">
        <v>39</v>
      </c>
      <c r="AX1015" s="14" t="s">
        <v>85</v>
      </c>
      <c r="AY1015" s="262" t="s">
        <v>137</v>
      </c>
    </row>
    <row r="1016" s="2" customFormat="1" ht="16.5" customHeight="1">
      <c r="A1016" s="41"/>
      <c r="B1016" s="42"/>
      <c r="C1016" s="207" t="s">
        <v>1348</v>
      </c>
      <c r="D1016" s="207" t="s">
        <v>140</v>
      </c>
      <c r="E1016" s="208" t="s">
        <v>1349</v>
      </c>
      <c r="F1016" s="209" t="s">
        <v>1350</v>
      </c>
      <c r="G1016" s="210" t="s">
        <v>565</v>
      </c>
      <c r="H1016" s="211">
        <v>1446.0550000000001</v>
      </c>
      <c r="I1016" s="212"/>
      <c r="J1016" s="213">
        <f>ROUND(I1016*H1016,2)</f>
        <v>0</v>
      </c>
      <c r="K1016" s="209" t="s">
        <v>144</v>
      </c>
      <c r="L1016" s="47"/>
      <c r="M1016" s="214" t="s">
        <v>32</v>
      </c>
      <c r="N1016" s="215" t="s">
        <v>49</v>
      </c>
      <c r="O1016" s="87"/>
      <c r="P1016" s="216">
        <f>O1016*H1016</f>
        <v>0</v>
      </c>
      <c r="Q1016" s="216">
        <v>0.00021000000000000001</v>
      </c>
      <c r="R1016" s="216">
        <f>Q1016*H1016</f>
        <v>0.30367155000000001</v>
      </c>
      <c r="S1016" s="216">
        <v>0</v>
      </c>
      <c r="T1016" s="217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18" t="s">
        <v>164</v>
      </c>
      <c r="AT1016" s="218" t="s">
        <v>140</v>
      </c>
      <c r="AU1016" s="218" t="s">
        <v>87</v>
      </c>
      <c r="AY1016" s="19" t="s">
        <v>137</v>
      </c>
      <c r="BE1016" s="219">
        <f>IF(N1016="základní",J1016,0)</f>
        <v>0</v>
      </c>
      <c r="BF1016" s="219">
        <f>IF(N1016="snížená",J1016,0)</f>
        <v>0</v>
      </c>
      <c r="BG1016" s="219">
        <f>IF(N1016="zákl. přenesená",J1016,0)</f>
        <v>0</v>
      </c>
      <c r="BH1016" s="219">
        <f>IF(N1016="sníž. přenesená",J1016,0)</f>
        <v>0</v>
      </c>
      <c r="BI1016" s="219">
        <f>IF(N1016="nulová",J1016,0)</f>
        <v>0</v>
      </c>
      <c r="BJ1016" s="19" t="s">
        <v>87</v>
      </c>
      <c r="BK1016" s="219">
        <f>ROUND(I1016*H1016,2)</f>
        <v>0</v>
      </c>
      <c r="BL1016" s="19" t="s">
        <v>164</v>
      </c>
      <c r="BM1016" s="218" t="s">
        <v>1351</v>
      </c>
    </row>
    <row r="1017" s="2" customFormat="1">
      <c r="A1017" s="41"/>
      <c r="B1017" s="42"/>
      <c r="C1017" s="43"/>
      <c r="D1017" s="220" t="s">
        <v>147</v>
      </c>
      <c r="E1017" s="43"/>
      <c r="F1017" s="221" t="s">
        <v>1352</v>
      </c>
      <c r="G1017" s="43"/>
      <c r="H1017" s="43"/>
      <c r="I1017" s="222"/>
      <c r="J1017" s="43"/>
      <c r="K1017" s="43"/>
      <c r="L1017" s="47"/>
      <c r="M1017" s="223"/>
      <c r="N1017" s="224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19" t="s">
        <v>147</v>
      </c>
      <c r="AU1017" s="19" t="s">
        <v>87</v>
      </c>
    </row>
    <row r="1018" s="2" customFormat="1">
      <c r="A1018" s="41"/>
      <c r="B1018" s="42"/>
      <c r="C1018" s="43"/>
      <c r="D1018" s="225" t="s">
        <v>149</v>
      </c>
      <c r="E1018" s="43"/>
      <c r="F1018" s="226" t="s">
        <v>1353</v>
      </c>
      <c r="G1018" s="43"/>
      <c r="H1018" s="43"/>
      <c r="I1018" s="222"/>
      <c r="J1018" s="43"/>
      <c r="K1018" s="43"/>
      <c r="L1018" s="47"/>
      <c r="M1018" s="223"/>
      <c r="N1018" s="224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19" t="s">
        <v>149</v>
      </c>
      <c r="AU1018" s="19" t="s">
        <v>87</v>
      </c>
    </row>
    <row r="1019" s="13" customFormat="1">
      <c r="A1019" s="13"/>
      <c r="B1019" s="241"/>
      <c r="C1019" s="242"/>
      <c r="D1019" s="220" t="s">
        <v>569</v>
      </c>
      <c r="E1019" s="243" t="s">
        <v>32</v>
      </c>
      <c r="F1019" s="244" t="s">
        <v>1070</v>
      </c>
      <c r="G1019" s="242"/>
      <c r="H1019" s="245">
        <v>97.245999999999995</v>
      </c>
      <c r="I1019" s="246"/>
      <c r="J1019" s="242"/>
      <c r="K1019" s="242"/>
      <c r="L1019" s="247"/>
      <c r="M1019" s="248"/>
      <c r="N1019" s="249"/>
      <c r="O1019" s="249"/>
      <c r="P1019" s="249"/>
      <c r="Q1019" s="249"/>
      <c r="R1019" s="249"/>
      <c r="S1019" s="249"/>
      <c r="T1019" s="25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1" t="s">
        <v>569</v>
      </c>
      <c r="AU1019" s="251" t="s">
        <v>87</v>
      </c>
      <c r="AV1019" s="13" t="s">
        <v>87</v>
      </c>
      <c r="AW1019" s="13" t="s">
        <v>39</v>
      </c>
      <c r="AX1019" s="13" t="s">
        <v>77</v>
      </c>
      <c r="AY1019" s="251" t="s">
        <v>137</v>
      </c>
    </row>
    <row r="1020" s="13" customFormat="1">
      <c r="A1020" s="13"/>
      <c r="B1020" s="241"/>
      <c r="C1020" s="242"/>
      <c r="D1020" s="220" t="s">
        <v>569</v>
      </c>
      <c r="E1020" s="243" t="s">
        <v>32</v>
      </c>
      <c r="F1020" s="244" t="s">
        <v>1071</v>
      </c>
      <c r="G1020" s="242"/>
      <c r="H1020" s="245">
        <v>280.55799999999999</v>
      </c>
      <c r="I1020" s="246"/>
      <c r="J1020" s="242"/>
      <c r="K1020" s="242"/>
      <c r="L1020" s="247"/>
      <c r="M1020" s="248"/>
      <c r="N1020" s="249"/>
      <c r="O1020" s="249"/>
      <c r="P1020" s="249"/>
      <c r="Q1020" s="249"/>
      <c r="R1020" s="249"/>
      <c r="S1020" s="249"/>
      <c r="T1020" s="25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1" t="s">
        <v>569</v>
      </c>
      <c r="AU1020" s="251" t="s">
        <v>87</v>
      </c>
      <c r="AV1020" s="13" t="s">
        <v>87</v>
      </c>
      <c r="AW1020" s="13" t="s">
        <v>39</v>
      </c>
      <c r="AX1020" s="13" t="s">
        <v>77</v>
      </c>
      <c r="AY1020" s="251" t="s">
        <v>137</v>
      </c>
    </row>
    <row r="1021" s="13" customFormat="1">
      <c r="A1021" s="13"/>
      <c r="B1021" s="241"/>
      <c r="C1021" s="242"/>
      <c r="D1021" s="220" t="s">
        <v>569</v>
      </c>
      <c r="E1021" s="243" t="s">
        <v>32</v>
      </c>
      <c r="F1021" s="244" t="s">
        <v>1072</v>
      </c>
      <c r="G1021" s="242"/>
      <c r="H1021" s="245">
        <v>6.2999999999999998</v>
      </c>
      <c r="I1021" s="246"/>
      <c r="J1021" s="242"/>
      <c r="K1021" s="242"/>
      <c r="L1021" s="247"/>
      <c r="M1021" s="248"/>
      <c r="N1021" s="249"/>
      <c r="O1021" s="249"/>
      <c r="P1021" s="249"/>
      <c r="Q1021" s="249"/>
      <c r="R1021" s="249"/>
      <c r="S1021" s="249"/>
      <c r="T1021" s="25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1" t="s">
        <v>569</v>
      </c>
      <c r="AU1021" s="251" t="s">
        <v>87</v>
      </c>
      <c r="AV1021" s="13" t="s">
        <v>87</v>
      </c>
      <c r="AW1021" s="13" t="s">
        <v>39</v>
      </c>
      <c r="AX1021" s="13" t="s">
        <v>77</v>
      </c>
      <c r="AY1021" s="251" t="s">
        <v>137</v>
      </c>
    </row>
    <row r="1022" s="13" customFormat="1">
      <c r="A1022" s="13"/>
      <c r="B1022" s="241"/>
      <c r="C1022" s="242"/>
      <c r="D1022" s="220" t="s">
        <v>569</v>
      </c>
      <c r="E1022" s="243" t="s">
        <v>32</v>
      </c>
      <c r="F1022" s="244" t="s">
        <v>1316</v>
      </c>
      <c r="G1022" s="242"/>
      <c r="H1022" s="245">
        <v>-46.729999999999997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1" t="s">
        <v>569</v>
      </c>
      <c r="AU1022" s="251" t="s">
        <v>87</v>
      </c>
      <c r="AV1022" s="13" t="s">
        <v>87</v>
      </c>
      <c r="AW1022" s="13" t="s">
        <v>39</v>
      </c>
      <c r="AX1022" s="13" t="s">
        <v>77</v>
      </c>
      <c r="AY1022" s="251" t="s">
        <v>137</v>
      </c>
    </row>
    <row r="1023" s="13" customFormat="1">
      <c r="A1023" s="13"/>
      <c r="B1023" s="241"/>
      <c r="C1023" s="242"/>
      <c r="D1023" s="220" t="s">
        <v>569</v>
      </c>
      <c r="E1023" s="243" t="s">
        <v>32</v>
      </c>
      <c r="F1023" s="244" t="s">
        <v>1317</v>
      </c>
      <c r="G1023" s="242"/>
      <c r="H1023" s="245">
        <v>-25.145</v>
      </c>
      <c r="I1023" s="246"/>
      <c r="J1023" s="242"/>
      <c r="K1023" s="242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1" t="s">
        <v>569</v>
      </c>
      <c r="AU1023" s="251" t="s">
        <v>87</v>
      </c>
      <c r="AV1023" s="13" t="s">
        <v>87</v>
      </c>
      <c r="AW1023" s="13" t="s">
        <v>39</v>
      </c>
      <c r="AX1023" s="13" t="s">
        <v>77</v>
      </c>
      <c r="AY1023" s="251" t="s">
        <v>137</v>
      </c>
    </row>
    <row r="1024" s="13" customFormat="1">
      <c r="A1024" s="13"/>
      <c r="B1024" s="241"/>
      <c r="C1024" s="242"/>
      <c r="D1024" s="220" t="s">
        <v>569</v>
      </c>
      <c r="E1024" s="243" t="s">
        <v>32</v>
      </c>
      <c r="F1024" s="244" t="s">
        <v>1318</v>
      </c>
      <c r="G1024" s="242"/>
      <c r="H1024" s="245">
        <v>0</v>
      </c>
      <c r="I1024" s="246"/>
      <c r="J1024" s="242"/>
      <c r="K1024" s="242"/>
      <c r="L1024" s="247"/>
      <c r="M1024" s="248"/>
      <c r="N1024" s="249"/>
      <c r="O1024" s="249"/>
      <c r="P1024" s="249"/>
      <c r="Q1024" s="249"/>
      <c r="R1024" s="249"/>
      <c r="S1024" s="249"/>
      <c r="T1024" s="25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1" t="s">
        <v>569</v>
      </c>
      <c r="AU1024" s="251" t="s">
        <v>87</v>
      </c>
      <c r="AV1024" s="13" t="s">
        <v>87</v>
      </c>
      <c r="AW1024" s="13" t="s">
        <v>39</v>
      </c>
      <c r="AX1024" s="13" t="s">
        <v>77</v>
      </c>
      <c r="AY1024" s="251" t="s">
        <v>137</v>
      </c>
    </row>
    <row r="1025" s="13" customFormat="1">
      <c r="A1025" s="13"/>
      <c r="B1025" s="241"/>
      <c r="C1025" s="242"/>
      <c r="D1025" s="220" t="s">
        <v>569</v>
      </c>
      <c r="E1025" s="243" t="s">
        <v>32</v>
      </c>
      <c r="F1025" s="244" t="s">
        <v>1319</v>
      </c>
      <c r="G1025" s="242"/>
      <c r="H1025" s="245">
        <v>18.300000000000001</v>
      </c>
      <c r="I1025" s="246"/>
      <c r="J1025" s="242"/>
      <c r="K1025" s="242"/>
      <c r="L1025" s="247"/>
      <c r="M1025" s="248"/>
      <c r="N1025" s="249"/>
      <c r="O1025" s="249"/>
      <c r="P1025" s="249"/>
      <c r="Q1025" s="249"/>
      <c r="R1025" s="249"/>
      <c r="S1025" s="249"/>
      <c r="T1025" s="25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1" t="s">
        <v>569</v>
      </c>
      <c r="AU1025" s="251" t="s">
        <v>87</v>
      </c>
      <c r="AV1025" s="13" t="s">
        <v>87</v>
      </c>
      <c r="AW1025" s="13" t="s">
        <v>39</v>
      </c>
      <c r="AX1025" s="13" t="s">
        <v>77</v>
      </c>
      <c r="AY1025" s="251" t="s">
        <v>137</v>
      </c>
    </row>
    <row r="1026" s="13" customFormat="1">
      <c r="A1026" s="13"/>
      <c r="B1026" s="241"/>
      <c r="C1026" s="242"/>
      <c r="D1026" s="220" t="s">
        <v>569</v>
      </c>
      <c r="E1026" s="243" t="s">
        <v>32</v>
      </c>
      <c r="F1026" s="244" t="s">
        <v>1094</v>
      </c>
      <c r="G1026" s="242"/>
      <c r="H1026" s="245">
        <v>-2.6800000000000002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1" t="s">
        <v>569</v>
      </c>
      <c r="AU1026" s="251" t="s">
        <v>87</v>
      </c>
      <c r="AV1026" s="13" t="s">
        <v>87</v>
      </c>
      <c r="AW1026" s="13" t="s">
        <v>39</v>
      </c>
      <c r="AX1026" s="13" t="s">
        <v>77</v>
      </c>
      <c r="AY1026" s="251" t="s">
        <v>137</v>
      </c>
    </row>
    <row r="1027" s="13" customFormat="1">
      <c r="A1027" s="13"/>
      <c r="B1027" s="241"/>
      <c r="C1027" s="242"/>
      <c r="D1027" s="220" t="s">
        <v>569</v>
      </c>
      <c r="E1027" s="243" t="s">
        <v>32</v>
      </c>
      <c r="F1027" s="244" t="s">
        <v>1320</v>
      </c>
      <c r="G1027" s="242"/>
      <c r="H1027" s="245">
        <v>75.534000000000006</v>
      </c>
      <c r="I1027" s="246"/>
      <c r="J1027" s="242"/>
      <c r="K1027" s="242"/>
      <c r="L1027" s="247"/>
      <c r="M1027" s="248"/>
      <c r="N1027" s="249"/>
      <c r="O1027" s="249"/>
      <c r="P1027" s="249"/>
      <c r="Q1027" s="249"/>
      <c r="R1027" s="249"/>
      <c r="S1027" s="249"/>
      <c r="T1027" s="25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1" t="s">
        <v>569</v>
      </c>
      <c r="AU1027" s="251" t="s">
        <v>87</v>
      </c>
      <c r="AV1027" s="13" t="s">
        <v>87</v>
      </c>
      <c r="AW1027" s="13" t="s">
        <v>39</v>
      </c>
      <c r="AX1027" s="13" t="s">
        <v>77</v>
      </c>
      <c r="AY1027" s="251" t="s">
        <v>137</v>
      </c>
    </row>
    <row r="1028" s="13" customFormat="1">
      <c r="A1028" s="13"/>
      <c r="B1028" s="241"/>
      <c r="C1028" s="242"/>
      <c r="D1028" s="220" t="s">
        <v>569</v>
      </c>
      <c r="E1028" s="243" t="s">
        <v>32</v>
      </c>
      <c r="F1028" s="244" t="s">
        <v>1321</v>
      </c>
      <c r="G1028" s="242"/>
      <c r="H1028" s="245">
        <v>-6.21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1" t="s">
        <v>569</v>
      </c>
      <c r="AU1028" s="251" t="s">
        <v>87</v>
      </c>
      <c r="AV1028" s="13" t="s">
        <v>87</v>
      </c>
      <c r="AW1028" s="13" t="s">
        <v>39</v>
      </c>
      <c r="AX1028" s="13" t="s">
        <v>77</v>
      </c>
      <c r="AY1028" s="251" t="s">
        <v>137</v>
      </c>
    </row>
    <row r="1029" s="13" customFormat="1">
      <c r="A1029" s="13"/>
      <c r="B1029" s="241"/>
      <c r="C1029" s="242"/>
      <c r="D1029" s="220" t="s">
        <v>569</v>
      </c>
      <c r="E1029" s="243" t="s">
        <v>32</v>
      </c>
      <c r="F1029" s="244" t="s">
        <v>1322</v>
      </c>
      <c r="G1029" s="242"/>
      <c r="H1029" s="245">
        <v>-10.68</v>
      </c>
      <c r="I1029" s="246"/>
      <c r="J1029" s="242"/>
      <c r="K1029" s="242"/>
      <c r="L1029" s="247"/>
      <c r="M1029" s="248"/>
      <c r="N1029" s="249"/>
      <c r="O1029" s="249"/>
      <c r="P1029" s="249"/>
      <c r="Q1029" s="249"/>
      <c r="R1029" s="249"/>
      <c r="S1029" s="249"/>
      <c r="T1029" s="25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1" t="s">
        <v>569</v>
      </c>
      <c r="AU1029" s="251" t="s">
        <v>87</v>
      </c>
      <c r="AV1029" s="13" t="s">
        <v>87</v>
      </c>
      <c r="AW1029" s="13" t="s">
        <v>39</v>
      </c>
      <c r="AX1029" s="13" t="s">
        <v>77</v>
      </c>
      <c r="AY1029" s="251" t="s">
        <v>137</v>
      </c>
    </row>
    <row r="1030" s="13" customFormat="1">
      <c r="A1030" s="13"/>
      <c r="B1030" s="241"/>
      <c r="C1030" s="242"/>
      <c r="D1030" s="220" t="s">
        <v>569</v>
      </c>
      <c r="E1030" s="243" t="s">
        <v>32</v>
      </c>
      <c r="F1030" s="244" t="s">
        <v>1323</v>
      </c>
      <c r="G1030" s="242"/>
      <c r="H1030" s="245">
        <v>113.139</v>
      </c>
      <c r="I1030" s="246"/>
      <c r="J1030" s="242"/>
      <c r="K1030" s="242"/>
      <c r="L1030" s="247"/>
      <c r="M1030" s="248"/>
      <c r="N1030" s="249"/>
      <c r="O1030" s="249"/>
      <c r="P1030" s="249"/>
      <c r="Q1030" s="249"/>
      <c r="R1030" s="249"/>
      <c r="S1030" s="249"/>
      <c r="T1030" s="25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1" t="s">
        <v>569</v>
      </c>
      <c r="AU1030" s="251" t="s">
        <v>87</v>
      </c>
      <c r="AV1030" s="13" t="s">
        <v>87</v>
      </c>
      <c r="AW1030" s="13" t="s">
        <v>39</v>
      </c>
      <c r="AX1030" s="13" t="s">
        <v>77</v>
      </c>
      <c r="AY1030" s="251" t="s">
        <v>137</v>
      </c>
    </row>
    <row r="1031" s="13" customFormat="1">
      <c r="A1031" s="13"/>
      <c r="B1031" s="241"/>
      <c r="C1031" s="242"/>
      <c r="D1031" s="220" t="s">
        <v>569</v>
      </c>
      <c r="E1031" s="243" t="s">
        <v>32</v>
      </c>
      <c r="F1031" s="244" t="s">
        <v>1324</v>
      </c>
      <c r="G1031" s="242"/>
      <c r="H1031" s="245">
        <v>8.7240000000000002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1" t="s">
        <v>569</v>
      </c>
      <c r="AU1031" s="251" t="s">
        <v>87</v>
      </c>
      <c r="AV1031" s="13" t="s">
        <v>87</v>
      </c>
      <c r="AW1031" s="13" t="s">
        <v>39</v>
      </c>
      <c r="AX1031" s="13" t="s">
        <v>77</v>
      </c>
      <c r="AY1031" s="251" t="s">
        <v>137</v>
      </c>
    </row>
    <row r="1032" s="13" customFormat="1">
      <c r="A1032" s="13"/>
      <c r="B1032" s="241"/>
      <c r="C1032" s="242"/>
      <c r="D1032" s="220" t="s">
        <v>569</v>
      </c>
      <c r="E1032" s="243" t="s">
        <v>32</v>
      </c>
      <c r="F1032" s="244" t="s">
        <v>1325</v>
      </c>
      <c r="G1032" s="242"/>
      <c r="H1032" s="245">
        <v>14.313000000000001</v>
      </c>
      <c r="I1032" s="246"/>
      <c r="J1032" s="242"/>
      <c r="K1032" s="242"/>
      <c r="L1032" s="247"/>
      <c r="M1032" s="248"/>
      <c r="N1032" s="249"/>
      <c r="O1032" s="249"/>
      <c r="P1032" s="249"/>
      <c r="Q1032" s="249"/>
      <c r="R1032" s="249"/>
      <c r="S1032" s="249"/>
      <c r="T1032" s="25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1" t="s">
        <v>569</v>
      </c>
      <c r="AU1032" s="251" t="s">
        <v>87</v>
      </c>
      <c r="AV1032" s="13" t="s">
        <v>87</v>
      </c>
      <c r="AW1032" s="13" t="s">
        <v>39</v>
      </c>
      <c r="AX1032" s="13" t="s">
        <v>77</v>
      </c>
      <c r="AY1032" s="251" t="s">
        <v>137</v>
      </c>
    </row>
    <row r="1033" s="13" customFormat="1">
      <c r="A1033" s="13"/>
      <c r="B1033" s="241"/>
      <c r="C1033" s="242"/>
      <c r="D1033" s="220" t="s">
        <v>569</v>
      </c>
      <c r="E1033" s="243" t="s">
        <v>32</v>
      </c>
      <c r="F1033" s="244" t="s">
        <v>1079</v>
      </c>
      <c r="G1033" s="242"/>
      <c r="H1033" s="245">
        <v>-11.68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1" t="s">
        <v>569</v>
      </c>
      <c r="AU1033" s="251" t="s">
        <v>87</v>
      </c>
      <c r="AV1033" s="13" t="s">
        <v>87</v>
      </c>
      <c r="AW1033" s="13" t="s">
        <v>39</v>
      </c>
      <c r="AX1033" s="13" t="s">
        <v>77</v>
      </c>
      <c r="AY1033" s="251" t="s">
        <v>137</v>
      </c>
    </row>
    <row r="1034" s="13" customFormat="1">
      <c r="A1034" s="13"/>
      <c r="B1034" s="241"/>
      <c r="C1034" s="242"/>
      <c r="D1034" s="220" t="s">
        <v>569</v>
      </c>
      <c r="E1034" s="243" t="s">
        <v>32</v>
      </c>
      <c r="F1034" s="244" t="s">
        <v>1080</v>
      </c>
      <c r="G1034" s="242"/>
      <c r="H1034" s="245">
        <v>8.3200000000000003</v>
      </c>
      <c r="I1034" s="246"/>
      <c r="J1034" s="242"/>
      <c r="K1034" s="242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1" t="s">
        <v>569</v>
      </c>
      <c r="AU1034" s="251" t="s">
        <v>87</v>
      </c>
      <c r="AV1034" s="13" t="s">
        <v>87</v>
      </c>
      <c r="AW1034" s="13" t="s">
        <v>39</v>
      </c>
      <c r="AX1034" s="13" t="s">
        <v>77</v>
      </c>
      <c r="AY1034" s="251" t="s">
        <v>137</v>
      </c>
    </row>
    <row r="1035" s="13" customFormat="1">
      <c r="A1035" s="13"/>
      <c r="B1035" s="241"/>
      <c r="C1035" s="242"/>
      <c r="D1035" s="220" t="s">
        <v>569</v>
      </c>
      <c r="E1035" s="243" t="s">
        <v>32</v>
      </c>
      <c r="F1035" s="244" t="s">
        <v>1326</v>
      </c>
      <c r="G1035" s="242"/>
      <c r="H1035" s="245">
        <v>-3.1349999999999998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1" t="s">
        <v>569</v>
      </c>
      <c r="AU1035" s="251" t="s">
        <v>87</v>
      </c>
      <c r="AV1035" s="13" t="s">
        <v>87</v>
      </c>
      <c r="AW1035" s="13" t="s">
        <v>39</v>
      </c>
      <c r="AX1035" s="13" t="s">
        <v>77</v>
      </c>
      <c r="AY1035" s="251" t="s">
        <v>137</v>
      </c>
    </row>
    <row r="1036" s="13" customFormat="1">
      <c r="A1036" s="13"/>
      <c r="B1036" s="241"/>
      <c r="C1036" s="242"/>
      <c r="D1036" s="220" t="s">
        <v>569</v>
      </c>
      <c r="E1036" s="243" t="s">
        <v>32</v>
      </c>
      <c r="F1036" s="244" t="s">
        <v>1327</v>
      </c>
      <c r="G1036" s="242"/>
      <c r="H1036" s="245">
        <v>0.81799999999999995</v>
      </c>
      <c r="I1036" s="246"/>
      <c r="J1036" s="242"/>
      <c r="K1036" s="242"/>
      <c r="L1036" s="247"/>
      <c r="M1036" s="248"/>
      <c r="N1036" s="249"/>
      <c r="O1036" s="249"/>
      <c r="P1036" s="249"/>
      <c r="Q1036" s="249"/>
      <c r="R1036" s="249"/>
      <c r="S1036" s="249"/>
      <c r="T1036" s="25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1" t="s">
        <v>569</v>
      </c>
      <c r="AU1036" s="251" t="s">
        <v>87</v>
      </c>
      <c r="AV1036" s="13" t="s">
        <v>87</v>
      </c>
      <c r="AW1036" s="13" t="s">
        <v>39</v>
      </c>
      <c r="AX1036" s="13" t="s">
        <v>77</v>
      </c>
      <c r="AY1036" s="251" t="s">
        <v>137</v>
      </c>
    </row>
    <row r="1037" s="13" customFormat="1">
      <c r="A1037" s="13"/>
      <c r="B1037" s="241"/>
      <c r="C1037" s="242"/>
      <c r="D1037" s="220" t="s">
        <v>569</v>
      </c>
      <c r="E1037" s="243" t="s">
        <v>32</v>
      </c>
      <c r="F1037" s="244" t="s">
        <v>1082</v>
      </c>
      <c r="G1037" s="242"/>
      <c r="H1037" s="245">
        <v>127.04000000000001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1" t="s">
        <v>569</v>
      </c>
      <c r="AU1037" s="251" t="s">
        <v>87</v>
      </c>
      <c r="AV1037" s="13" t="s">
        <v>87</v>
      </c>
      <c r="AW1037" s="13" t="s">
        <v>39</v>
      </c>
      <c r="AX1037" s="13" t="s">
        <v>77</v>
      </c>
      <c r="AY1037" s="251" t="s">
        <v>137</v>
      </c>
    </row>
    <row r="1038" s="13" customFormat="1">
      <c r="A1038" s="13"/>
      <c r="B1038" s="241"/>
      <c r="C1038" s="242"/>
      <c r="D1038" s="220" t="s">
        <v>569</v>
      </c>
      <c r="E1038" s="243" t="s">
        <v>32</v>
      </c>
      <c r="F1038" s="244" t="s">
        <v>1091</v>
      </c>
      <c r="G1038" s="242"/>
      <c r="H1038" s="245">
        <v>-24.010000000000002</v>
      </c>
      <c r="I1038" s="246"/>
      <c r="J1038" s="242"/>
      <c r="K1038" s="242"/>
      <c r="L1038" s="247"/>
      <c r="M1038" s="248"/>
      <c r="N1038" s="249"/>
      <c r="O1038" s="249"/>
      <c r="P1038" s="249"/>
      <c r="Q1038" s="249"/>
      <c r="R1038" s="249"/>
      <c r="S1038" s="249"/>
      <c r="T1038" s="25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1" t="s">
        <v>569</v>
      </c>
      <c r="AU1038" s="251" t="s">
        <v>87</v>
      </c>
      <c r="AV1038" s="13" t="s">
        <v>87</v>
      </c>
      <c r="AW1038" s="13" t="s">
        <v>39</v>
      </c>
      <c r="AX1038" s="13" t="s">
        <v>77</v>
      </c>
      <c r="AY1038" s="251" t="s">
        <v>137</v>
      </c>
    </row>
    <row r="1039" s="13" customFormat="1">
      <c r="A1039" s="13"/>
      <c r="B1039" s="241"/>
      <c r="C1039" s="242"/>
      <c r="D1039" s="220" t="s">
        <v>569</v>
      </c>
      <c r="E1039" s="243" t="s">
        <v>32</v>
      </c>
      <c r="F1039" s="244" t="s">
        <v>1328</v>
      </c>
      <c r="G1039" s="242"/>
      <c r="H1039" s="245">
        <v>9.5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1" t="s">
        <v>569</v>
      </c>
      <c r="AU1039" s="251" t="s">
        <v>87</v>
      </c>
      <c r="AV1039" s="13" t="s">
        <v>87</v>
      </c>
      <c r="AW1039" s="13" t="s">
        <v>39</v>
      </c>
      <c r="AX1039" s="13" t="s">
        <v>77</v>
      </c>
      <c r="AY1039" s="251" t="s">
        <v>137</v>
      </c>
    </row>
    <row r="1040" s="13" customFormat="1">
      <c r="A1040" s="13"/>
      <c r="B1040" s="241"/>
      <c r="C1040" s="242"/>
      <c r="D1040" s="220" t="s">
        <v>569</v>
      </c>
      <c r="E1040" s="243" t="s">
        <v>32</v>
      </c>
      <c r="F1040" s="244" t="s">
        <v>1096</v>
      </c>
      <c r="G1040" s="242"/>
      <c r="H1040" s="245">
        <v>-1.6000000000000001</v>
      </c>
      <c r="I1040" s="246"/>
      <c r="J1040" s="242"/>
      <c r="K1040" s="242"/>
      <c r="L1040" s="247"/>
      <c r="M1040" s="248"/>
      <c r="N1040" s="249"/>
      <c r="O1040" s="249"/>
      <c r="P1040" s="249"/>
      <c r="Q1040" s="249"/>
      <c r="R1040" s="249"/>
      <c r="S1040" s="249"/>
      <c r="T1040" s="25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1" t="s">
        <v>569</v>
      </c>
      <c r="AU1040" s="251" t="s">
        <v>87</v>
      </c>
      <c r="AV1040" s="13" t="s">
        <v>87</v>
      </c>
      <c r="AW1040" s="13" t="s">
        <v>39</v>
      </c>
      <c r="AX1040" s="13" t="s">
        <v>77</v>
      </c>
      <c r="AY1040" s="251" t="s">
        <v>137</v>
      </c>
    </row>
    <row r="1041" s="13" customFormat="1">
      <c r="A1041" s="13"/>
      <c r="B1041" s="241"/>
      <c r="C1041" s="242"/>
      <c r="D1041" s="220" t="s">
        <v>569</v>
      </c>
      <c r="E1041" s="243" t="s">
        <v>32</v>
      </c>
      <c r="F1041" s="244" t="s">
        <v>1084</v>
      </c>
      <c r="G1041" s="242"/>
      <c r="H1041" s="245">
        <v>27.84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1" t="s">
        <v>569</v>
      </c>
      <c r="AU1041" s="251" t="s">
        <v>87</v>
      </c>
      <c r="AV1041" s="13" t="s">
        <v>87</v>
      </c>
      <c r="AW1041" s="13" t="s">
        <v>39</v>
      </c>
      <c r="AX1041" s="13" t="s">
        <v>77</v>
      </c>
      <c r="AY1041" s="251" t="s">
        <v>137</v>
      </c>
    </row>
    <row r="1042" s="13" customFormat="1">
      <c r="A1042" s="13"/>
      <c r="B1042" s="241"/>
      <c r="C1042" s="242"/>
      <c r="D1042" s="220" t="s">
        <v>569</v>
      </c>
      <c r="E1042" s="243" t="s">
        <v>32</v>
      </c>
      <c r="F1042" s="244" t="s">
        <v>1329</v>
      </c>
      <c r="G1042" s="242"/>
      <c r="H1042" s="245">
        <v>-12.710000000000001</v>
      </c>
      <c r="I1042" s="246"/>
      <c r="J1042" s="242"/>
      <c r="K1042" s="242"/>
      <c r="L1042" s="247"/>
      <c r="M1042" s="248"/>
      <c r="N1042" s="249"/>
      <c r="O1042" s="249"/>
      <c r="P1042" s="249"/>
      <c r="Q1042" s="249"/>
      <c r="R1042" s="249"/>
      <c r="S1042" s="249"/>
      <c r="T1042" s="25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1" t="s">
        <v>569</v>
      </c>
      <c r="AU1042" s="251" t="s">
        <v>87</v>
      </c>
      <c r="AV1042" s="13" t="s">
        <v>87</v>
      </c>
      <c r="AW1042" s="13" t="s">
        <v>39</v>
      </c>
      <c r="AX1042" s="13" t="s">
        <v>77</v>
      </c>
      <c r="AY1042" s="251" t="s">
        <v>137</v>
      </c>
    </row>
    <row r="1043" s="13" customFormat="1">
      <c r="A1043" s="13"/>
      <c r="B1043" s="241"/>
      <c r="C1043" s="242"/>
      <c r="D1043" s="220" t="s">
        <v>569</v>
      </c>
      <c r="E1043" s="243" t="s">
        <v>32</v>
      </c>
      <c r="F1043" s="244" t="s">
        <v>1086</v>
      </c>
      <c r="G1043" s="242"/>
      <c r="H1043" s="245">
        <v>375.13799999999998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1" t="s">
        <v>569</v>
      </c>
      <c r="AU1043" s="251" t="s">
        <v>87</v>
      </c>
      <c r="AV1043" s="13" t="s">
        <v>87</v>
      </c>
      <c r="AW1043" s="13" t="s">
        <v>39</v>
      </c>
      <c r="AX1043" s="13" t="s">
        <v>77</v>
      </c>
      <c r="AY1043" s="251" t="s">
        <v>137</v>
      </c>
    </row>
    <row r="1044" s="13" customFormat="1">
      <c r="A1044" s="13"/>
      <c r="B1044" s="241"/>
      <c r="C1044" s="242"/>
      <c r="D1044" s="220" t="s">
        <v>569</v>
      </c>
      <c r="E1044" s="243" t="s">
        <v>32</v>
      </c>
      <c r="F1044" s="244" t="s">
        <v>1087</v>
      </c>
      <c r="G1044" s="242"/>
      <c r="H1044" s="245">
        <v>-72.885000000000005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1" t="s">
        <v>569</v>
      </c>
      <c r="AU1044" s="251" t="s">
        <v>87</v>
      </c>
      <c r="AV1044" s="13" t="s">
        <v>87</v>
      </c>
      <c r="AW1044" s="13" t="s">
        <v>39</v>
      </c>
      <c r="AX1044" s="13" t="s">
        <v>77</v>
      </c>
      <c r="AY1044" s="251" t="s">
        <v>137</v>
      </c>
    </row>
    <row r="1045" s="13" customFormat="1">
      <c r="A1045" s="13"/>
      <c r="B1045" s="241"/>
      <c r="C1045" s="242"/>
      <c r="D1045" s="220" t="s">
        <v>569</v>
      </c>
      <c r="E1045" s="243" t="s">
        <v>32</v>
      </c>
      <c r="F1045" s="244" t="s">
        <v>1330</v>
      </c>
      <c r="G1045" s="242"/>
      <c r="H1045" s="245">
        <v>47.5</v>
      </c>
      <c r="I1045" s="246"/>
      <c r="J1045" s="242"/>
      <c r="K1045" s="242"/>
      <c r="L1045" s="247"/>
      <c r="M1045" s="248"/>
      <c r="N1045" s="249"/>
      <c r="O1045" s="249"/>
      <c r="P1045" s="249"/>
      <c r="Q1045" s="249"/>
      <c r="R1045" s="249"/>
      <c r="S1045" s="249"/>
      <c r="T1045" s="25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1" t="s">
        <v>569</v>
      </c>
      <c r="AU1045" s="251" t="s">
        <v>87</v>
      </c>
      <c r="AV1045" s="13" t="s">
        <v>87</v>
      </c>
      <c r="AW1045" s="13" t="s">
        <v>39</v>
      </c>
      <c r="AX1045" s="13" t="s">
        <v>77</v>
      </c>
      <c r="AY1045" s="251" t="s">
        <v>137</v>
      </c>
    </row>
    <row r="1046" s="13" customFormat="1">
      <c r="A1046" s="13"/>
      <c r="B1046" s="241"/>
      <c r="C1046" s="242"/>
      <c r="D1046" s="220" t="s">
        <v>569</v>
      </c>
      <c r="E1046" s="243" t="s">
        <v>32</v>
      </c>
      <c r="F1046" s="244" t="s">
        <v>1098</v>
      </c>
      <c r="G1046" s="242"/>
      <c r="H1046" s="245">
        <v>-8</v>
      </c>
      <c r="I1046" s="246"/>
      <c r="J1046" s="242"/>
      <c r="K1046" s="242"/>
      <c r="L1046" s="247"/>
      <c r="M1046" s="248"/>
      <c r="N1046" s="249"/>
      <c r="O1046" s="249"/>
      <c r="P1046" s="249"/>
      <c r="Q1046" s="249"/>
      <c r="R1046" s="249"/>
      <c r="S1046" s="249"/>
      <c r="T1046" s="25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1" t="s">
        <v>569</v>
      </c>
      <c r="AU1046" s="251" t="s">
        <v>87</v>
      </c>
      <c r="AV1046" s="13" t="s">
        <v>87</v>
      </c>
      <c r="AW1046" s="13" t="s">
        <v>39</v>
      </c>
      <c r="AX1046" s="13" t="s">
        <v>77</v>
      </c>
      <c r="AY1046" s="251" t="s">
        <v>137</v>
      </c>
    </row>
    <row r="1047" s="13" customFormat="1">
      <c r="A1047" s="13"/>
      <c r="B1047" s="241"/>
      <c r="C1047" s="242"/>
      <c r="D1047" s="220" t="s">
        <v>569</v>
      </c>
      <c r="E1047" s="243" t="s">
        <v>32</v>
      </c>
      <c r="F1047" s="244" t="s">
        <v>1088</v>
      </c>
      <c r="G1047" s="242"/>
      <c r="H1047" s="245">
        <v>8.3200000000000003</v>
      </c>
      <c r="I1047" s="246"/>
      <c r="J1047" s="242"/>
      <c r="K1047" s="242"/>
      <c r="L1047" s="247"/>
      <c r="M1047" s="248"/>
      <c r="N1047" s="249"/>
      <c r="O1047" s="249"/>
      <c r="P1047" s="249"/>
      <c r="Q1047" s="249"/>
      <c r="R1047" s="249"/>
      <c r="S1047" s="249"/>
      <c r="T1047" s="25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1" t="s">
        <v>569</v>
      </c>
      <c r="AU1047" s="251" t="s">
        <v>87</v>
      </c>
      <c r="AV1047" s="13" t="s">
        <v>87</v>
      </c>
      <c r="AW1047" s="13" t="s">
        <v>39</v>
      </c>
      <c r="AX1047" s="13" t="s">
        <v>77</v>
      </c>
      <c r="AY1047" s="251" t="s">
        <v>137</v>
      </c>
    </row>
    <row r="1048" s="13" customFormat="1">
      <c r="A1048" s="13"/>
      <c r="B1048" s="241"/>
      <c r="C1048" s="242"/>
      <c r="D1048" s="220" t="s">
        <v>569</v>
      </c>
      <c r="E1048" s="243" t="s">
        <v>32</v>
      </c>
      <c r="F1048" s="244" t="s">
        <v>1326</v>
      </c>
      <c r="G1048" s="242"/>
      <c r="H1048" s="245">
        <v>-3.1349999999999998</v>
      </c>
      <c r="I1048" s="246"/>
      <c r="J1048" s="242"/>
      <c r="K1048" s="242"/>
      <c r="L1048" s="247"/>
      <c r="M1048" s="248"/>
      <c r="N1048" s="249"/>
      <c r="O1048" s="249"/>
      <c r="P1048" s="249"/>
      <c r="Q1048" s="249"/>
      <c r="R1048" s="249"/>
      <c r="S1048" s="249"/>
      <c r="T1048" s="25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1" t="s">
        <v>569</v>
      </c>
      <c r="AU1048" s="251" t="s">
        <v>87</v>
      </c>
      <c r="AV1048" s="13" t="s">
        <v>87</v>
      </c>
      <c r="AW1048" s="13" t="s">
        <v>39</v>
      </c>
      <c r="AX1048" s="13" t="s">
        <v>77</v>
      </c>
      <c r="AY1048" s="251" t="s">
        <v>137</v>
      </c>
    </row>
    <row r="1049" s="13" customFormat="1">
      <c r="A1049" s="13"/>
      <c r="B1049" s="241"/>
      <c r="C1049" s="242"/>
      <c r="D1049" s="220" t="s">
        <v>569</v>
      </c>
      <c r="E1049" s="243" t="s">
        <v>32</v>
      </c>
      <c r="F1049" s="244" t="s">
        <v>1327</v>
      </c>
      <c r="G1049" s="242"/>
      <c r="H1049" s="245">
        <v>0.81799999999999995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1" t="s">
        <v>569</v>
      </c>
      <c r="AU1049" s="251" t="s">
        <v>87</v>
      </c>
      <c r="AV1049" s="13" t="s">
        <v>87</v>
      </c>
      <c r="AW1049" s="13" t="s">
        <v>39</v>
      </c>
      <c r="AX1049" s="13" t="s">
        <v>77</v>
      </c>
      <c r="AY1049" s="251" t="s">
        <v>137</v>
      </c>
    </row>
    <row r="1050" s="13" customFormat="1">
      <c r="A1050" s="13"/>
      <c r="B1050" s="241"/>
      <c r="C1050" s="242"/>
      <c r="D1050" s="220" t="s">
        <v>569</v>
      </c>
      <c r="E1050" s="243" t="s">
        <v>32</v>
      </c>
      <c r="F1050" s="244" t="s">
        <v>1090</v>
      </c>
      <c r="G1050" s="242"/>
      <c r="H1050" s="245">
        <v>127.04000000000001</v>
      </c>
      <c r="I1050" s="246"/>
      <c r="J1050" s="242"/>
      <c r="K1050" s="242"/>
      <c r="L1050" s="247"/>
      <c r="M1050" s="248"/>
      <c r="N1050" s="249"/>
      <c r="O1050" s="249"/>
      <c r="P1050" s="249"/>
      <c r="Q1050" s="249"/>
      <c r="R1050" s="249"/>
      <c r="S1050" s="249"/>
      <c r="T1050" s="25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1" t="s">
        <v>569</v>
      </c>
      <c r="AU1050" s="251" t="s">
        <v>87</v>
      </c>
      <c r="AV1050" s="13" t="s">
        <v>87</v>
      </c>
      <c r="AW1050" s="13" t="s">
        <v>39</v>
      </c>
      <c r="AX1050" s="13" t="s">
        <v>77</v>
      </c>
      <c r="AY1050" s="251" t="s">
        <v>137</v>
      </c>
    </row>
    <row r="1051" s="13" customFormat="1">
      <c r="A1051" s="13"/>
      <c r="B1051" s="241"/>
      <c r="C1051" s="242"/>
      <c r="D1051" s="220" t="s">
        <v>569</v>
      </c>
      <c r="E1051" s="243" t="s">
        <v>32</v>
      </c>
      <c r="F1051" s="244" t="s">
        <v>1091</v>
      </c>
      <c r="G1051" s="242"/>
      <c r="H1051" s="245">
        <v>-24.010000000000002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1" t="s">
        <v>569</v>
      </c>
      <c r="AU1051" s="251" t="s">
        <v>87</v>
      </c>
      <c r="AV1051" s="13" t="s">
        <v>87</v>
      </c>
      <c r="AW1051" s="13" t="s">
        <v>39</v>
      </c>
      <c r="AX1051" s="13" t="s">
        <v>77</v>
      </c>
      <c r="AY1051" s="251" t="s">
        <v>137</v>
      </c>
    </row>
    <row r="1052" s="13" customFormat="1">
      <c r="A1052" s="13"/>
      <c r="B1052" s="241"/>
      <c r="C1052" s="242"/>
      <c r="D1052" s="220" t="s">
        <v>569</v>
      </c>
      <c r="E1052" s="243" t="s">
        <v>32</v>
      </c>
      <c r="F1052" s="244" t="s">
        <v>1328</v>
      </c>
      <c r="G1052" s="242"/>
      <c r="H1052" s="245">
        <v>9.5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1" t="s">
        <v>569</v>
      </c>
      <c r="AU1052" s="251" t="s">
        <v>87</v>
      </c>
      <c r="AV1052" s="13" t="s">
        <v>87</v>
      </c>
      <c r="AW1052" s="13" t="s">
        <v>39</v>
      </c>
      <c r="AX1052" s="13" t="s">
        <v>77</v>
      </c>
      <c r="AY1052" s="251" t="s">
        <v>137</v>
      </c>
    </row>
    <row r="1053" s="13" customFormat="1">
      <c r="A1053" s="13"/>
      <c r="B1053" s="241"/>
      <c r="C1053" s="242"/>
      <c r="D1053" s="220" t="s">
        <v>569</v>
      </c>
      <c r="E1053" s="243" t="s">
        <v>32</v>
      </c>
      <c r="F1053" s="244" t="s">
        <v>1096</v>
      </c>
      <c r="G1053" s="242"/>
      <c r="H1053" s="245">
        <v>-1.6000000000000001</v>
      </c>
      <c r="I1053" s="246"/>
      <c r="J1053" s="242"/>
      <c r="K1053" s="242"/>
      <c r="L1053" s="247"/>
      <c r="M1053" s="248"/>
      <c r="N1053" s="249"/>
      <c r="O1053" s="249"/>
      <c r="P1053" s="249"/>
      <c r="Q1053" s="249"/>
      <c r="R1053" s="249"/>
      <c r="S1053" s="249"/>
      <c r="T1053" s="25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1" t="s">
        <v>569</v>
      </c>
      <c r="AU1053" s="251" t="s">
        <v>87</v>
      </c>
      <c r="AV1053" s="13" t="s">
        <v>87</v>
      </c>
      <c r="AW1053" s="13" t="s">
        <v>39</v>
      </c>
      <c r="AX1053" s="13" t="s">
        <v>77</v>
      </c>
      <c r="AY1053" s="251" t="s">
        <v>137</v>
      </c>
    </row>
    <row r="1054" s="15" customFormat="1">
      <c r="A1054" s="15"/>
      <c r="B1054" s="263"/>
      <c r="C1054" s="264"/>
      <c r="D1054" s="220" t="s">
        <v>569</v>
      </c>
      <c r="E1054" s="265" t="s">
        <v>32</v>
      </c>
      <c r="F1054" s="266" t="s">
        <v>1343</v>
      </c>
      <c r="G1054" s="264"/>
      <c r="H1054" s="265" t="s">
        <v>32</v>
      </c>
      <c r="I1054" s="267"/>
      <c r="J1054" s="264"/>
      <c r="K1054" s="264"/>
      <c r="L1054" s="268"/>
      <c r="M1054" s="269"/>
      <c r="N1054" s="270"/>
      <c r="O1054" s="270"/>
      <c r="P1054" s="270"/>
      <c r="Q1054" s="270"/>
      <c r="R1054" s="270"/>
      <c r="S1054" s="270"/>
      <c r="T1054" s="271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2" t="s">
        <v>569</v>
      </c>
      <c r="AU1054" s="272" t="s">
        <v>87</v>
      </c>
      <c r="AV1054" s="15" t="s">
        <v>85</v>
      </c>
      <c r="AW1054" s="15" t="s">
        <v>39</v>
      </c>
      <c r="AX1054" s="15" t="s">
        <v>77</v>
      </c>
      <c r="AY1054" s="272" t="s">
        <v>137</v>
      </c>
    </row>
    <row r="1055" s="13" customFormat="1">
      <c r="A1055" s="13"/>
      <c r="B1055" s="241"/>
      <c r="C1055" s="242"/>
      <c r="D1055" s="220" t="s">
        <v>569</v>
      </c>
      <c r="E1055" s="243" t="s">
        <v>32</v>
      </c>
      <c r="F1055" s="244" t="s">
        <v>1344</v>
      </c>
      <c r="G1055" s="242"/>
      <c r="H1055" s="245">
        <v>72.299999999999997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1" t="s">
        <v>569</v>
      </c>
      <c r="AU1055" s="251" t="s">
        <v>87</v>
      </c>
      <c r="AV1055" s="13" t="s">
        <v>87</v>
      </c>
      <c r="AW1055" s="13" t="s">
        <v>39</v>
      </c>
      <c r="AX1055" s="13" t="s">
        <v>77</v>
      </c>
      <c r="AY1055" s="251" t="s">
        <v>137</v>
      </c>
    </row>
    <row r="1056" s="13" customFormat="1">
      <c r="A1056" s="13"/>
      <c r="B1056" s="241"/>
      <c r="C1056" s="242"/>
      <c r="D1056" s="220" t="s">
        <v>569</v>
      </c>
      <c r="E1056" s="243" t="s">
        <v>32</v>
      </c>
      <c r="F1056" s="244" t="s">
        <v>1345</v>
      </c>
      <c r="G1056" s="242"/>
      <c r="H1056" s="245">
        <v>172.25999999999999</v>
      </c>
      <c r="I1056" s="246"/>
      <c r="J1056" s="242"/>
      <c r="K1056" s="242"/>
      <c r="L1056" s="247"/>
      <c r="M1056" s="248"/>
      <c r="N1056" s="249"/>
      <c r="O1056" s="249"/>
      <c r="P1056" s="249"/>
      <c r="Q1056" s="249"/>
      <c r="R1056" s="249"/>
      <c r="S1056" s="249"/>
      <c r="T1056" s="25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1" t="s">
        <v>569</v>
      </c>
      <c r="AU1056" s="251" t="s">
        <v>87</v>
      </c>
      <c r="AV1056" s="13" t="s">
        <v>87</v>
      </c>
      <c r="AW1056" s="13" t="s">
        <v>39</v>
      </c>
      <c r="AX1056" s="13" t="s">
        <v>77</v>
      </c>
      <c r="AY1056" s="251" t="s">
        <v>137</v>
      </c>
    </row>
    <row r="1057" s="13" customFormat="1">
      <c r="A1057" s="13"/>
      <c r="B1057" s="241"/>
      <c r="C1057" s="242"/>
      <c r="D1057" s="220" t="s">
        <v>569</v>
      </c>
      <c r="E1057" s="243" t="s">
        <v>32</v>
      </c>
      <c r="F1057" s="244" t="s">
        <v>1346</v>
      </c>
      <c r="G1057" s="242"/>
      <c r="H1057" s="245">
        <v>-24.010000000000002</v>
      </c>
      <c r="I1057" s="246"/>
      <c r="J1057" s="242"/>
      <c r="K1057" s="242"/>
      <c r="L1057" s="247"/>
      <c r="M1057" s="248"/>
      <c r="N1057" s="249"/>
      <c r="O1057" s="249"/>
      <c r="P1057" s="249"/>
      <c r="Q1057" s="249"/>
      <c r="R1057" s="249"/>
      <c r="S1057" s="249"/>
      <c r="T1057" s="25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1" t="s">
        <v>569</v>
      </c>
      <c r="AU1057" s="251" t="s">
        <v>87</v>
      </c>
      <c r="AV1057" s="13" t="s">
        <v>87</v>
      </c>
      <c r="AW1057" s="13" t="s">
        <v>39</v>
      </c>
      <c r="AX1057" s="13" t="s">
        <v>77</v>
      </c>
      <c r="AY1057" s="251" t="s">
        <v>137</v>
      </c>
    </row>
    <row r="1058" s="13" customFormat="1">
      <c r="A1058" s="13"/>
      <c r="B1058" s="241"/>
      <c r="C1058" s="242"/>
      <c r="D1058" s="220" t="s">
        <v>569</v>
      </c>
      <c r="E1058" s="243" t="s">
        <v>32</v>
      </c>
      <c r="F1058" s="244" t="s">
        <v>1347</v>
      </c>
      <c r="G1058" s="242"/>
      <c r="H1058" s="245">
        <v>5.5049999999999999</v>
      </c>
      <c r="I1058" s="246"/>
      <c r="J1058" s="242"/>
      <c r="K1058" s="242"/>
      <c r="L1058" s="247"/>
      <c r="M1058" s="248"/>
      <c r="N1058" s="249"/>
      <c r="O1058" s="249"/>
      <c r="P1058" s="249"/>
      <c r="Q1058" s="249"/>
      <c r="R1058" s="249"/>
      <c r="S1058" s="249"/>
      <c r="T1058" s="25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1" t="s">
        <v>569</v>
      </c>
      <c r="AU1058" s="251" t="s">
        <v>87</v>
      </c>
      <c r="AV1058" s="13" t="s">
        <v>87</v>
      </c>
      <c r="AW1058" s="13" t="s">
        <v>39</v>
      </c>
      <c r="AX1058" s="13" t="s">
        <v>77</v>
      </c>
      <c r="AY1058" s="251" t="s">
        <v>137</v>
      </c>
    </row>
    <row r="1059" s="15" customFormat="1">
      <c r="A1059" s="15"/>
      <c r="B1059" s="263"/>
      <c r="C1059" s="264"/>
      <c r="D1059" s="220" t="s">
        <v>569</v>
      </c>
      <c r="E1059" s="265" t="s">
        <v>32</v>
      </c>
      <c r="F1059" s="266" t="s">
        <v>1041</v>
      </c>
      <c r="G1059" s="264"/>
      <c r="H1059" s="265" t="s">
        <v>32</v>
      </c>
      <c r="I1059" s="267"/>
      <c r="J1059" s="264"/>
      <c r="K1059" s="264"/>
      <c r="L1059" s="268"/>
      <c r="M1059" s="269"/>
      <c r="N1059" s="270"/>
      <c r="O1059" s="270"/>
      <c r="P1059" s="270"/>
      <c r="Q1059" s="270"/>
      <c r="R1059" s="270"/>
      <c r="S1059" s="270"/>
      <c r="T1059" s="271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2" t="s">
        <v>569</v>
      </c>
      <c r="AU1059" s="272" t="s">
        <v>87</v>
      </c>
      <c r="AV1059" s="15" t="s">
        <v>85</v>
      </c>
      <c r="AW1059" s="15" t="s">
        <v>39</v>
      </c>
      <c r="AX1059" s="15" t="s">
        <v>77</v>
      </c>
      <c r="AY1059" s="272" t="s">
        <v>137</v>
      </c>
    </row>
    <row r="1060" s="13" customFormat="1">
      <c r="A1060" s="13"/>
      <c r="B1060" s="241"/>
      <c r="C1060" s="242"/>
      <c r="D1060" s="220" t="s">
        <v>569</v>
      </c>
      <c r="E1060" s="243" t="s">
        <v>32</v>
      </c>
      <c r="F1060" s="244" t="s">
        <v>1042</v>
      </c>
      <c r="G1060" s="242"/>
      <c r="H1060" s="245">
        <v>73.424999999999997</v>
      </c>
      <c r="I1060" s="246"/>
      <c r="J1060" s="242"/>
      <c r="K1060" s="242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1" t="s">
        <v>569</v>
      </c>
      <c r="AU1060" s="251" t="s">
        <v>87</v>
      </c>
      <c r="AV1060" s="13" t="s">
        <v>87</v>
      </c>
      <c r="AW1060" s="13" t="s">
        <v>39</v>
      </c>
      <c r="AX1060" s="13" t="s">
        <v>77</v>
      </c>
      <c r="AY1060" s="251" t="s">
        <v>137</v>
      </c>
    </row>
    <row r="1061" s="13" customFormat="1">
      <c r="A1061" s="13"/>
      <c r="B1061" s="241"/>
      <c r="C1061" s="242"/>
      <c r="D1061" s="220" t="s">
        <v>569</v>
      </c>
      <c r="E1061" s="243" t="s">
        <v>32</v>
      </c>
      <c r="F1061" s="244" t="s">
        <v>1043</v>
      </c>
      <c r="G1061" s="242"/>
      <c r="H1061" s="245">
        <v>7.415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1" t="s">
        <v>569</v>
      </c>
      <c r="AU1061" s="251" t="s">
        <v>87</v>
      </c>
      <c r="AV1061" s="13" t="s">
        <v>87</v>
      </c>
      <c r="AW1061" s="13" t="s">
        <v>39</v>
      </c>
      <c r="AX1061" s="13" t="s">
        <v>77</v>
      </c>
      <c r="AY1061" s="251" t="s">
        <v>137</v>
      </c>
    </row>
    <row r="1062" s="15" customFormat="1">
      <c r="A1062" s="15"/>
      <c r="B1062" s="263"/>
      <c r="C1062" s="264"/>
      <c r="D1062" s="220" t="s">
        <v>569</v>
      </c>
      <c r="E1062" s="265" t="s">
        <v>32</v>
      </c>
      <c r="F1062" s="266" t="s">
        <v>1331</v>
      </c>
      <c r="G1062" s="264"/>
      <c r="H1062" s="265" t="s">
        <v>32</v>
      </c>
      <c r="I1062" s="267"/>
      <c r="J1062" s="264"/>
      <c r="K1062" s="264"/>
      <c r="L1062" s="268"/>
      <c r="M1062" s="269"/>
      <c r="N1062" s="270"/>
      <c r="O1062" s="270"/>
      <c r="P1062" s="270"/>
      <c r="Q1062" s="270"/>
      <c r="R1062" s="270"/>
      <c r="S1062" s="270"/>
      <c r="T1062" s="271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2" t="s">
        <v>569</v>
      </c>
      <c r="AU1062" s="272" t="s">
        <v>87</v>
      </c>
      <c r="AV1062" s="15" t="s">
        <v>85</v>
      </c>
      <c r="AW1062" s="15" t="s">
        <v>39</v>
      </c>
      <c r="AX1062" s="15" t="s">
        <v>77</v>
      </c>
      <c r="AY1062" s="272" t="s">
        <v>137</v>
      </c>
    </row>
    <row r="1063" s="13" customFormat="1">
      <c r="A1063" s="13"/>
      <c r="B1063" s="241"/>
      <c r="C1063" s="242"/>
      <c r="D1063" s="220" t="s">
        <v>569</v>
      </c>
      <c r="E1063" s="243" t="s">
        <v>32</v>
      </c>
      <c r="F1063" s="244" t="s">
        <v>1332</v>
      </c>
      <c r="G1063" s="242"/>
      <c r="H1063" s="245">
        <v>6.4800000000000004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1" t="s">
        <v>569</v>
      </c>
      <c r="AU1063" s="251" t="s">
        <v>87</v>
      </c>
      <c r="AV1063" s="13" t="s">
        <v>87</v>
      </c>
      <c r="AW1063" s="13" t="s">
        <v>39</v>
      </c>
      <c r="AX1063" s="13" t="s">
        <v>77</v>
      </c>
      <c r="AY1063" s="251" t="s">
        <v>137</v>
      </c>
    </row>
    <row r="1064" s="13" customFormat="1">
      <c r="A1064" s="13"/>
      <c r="B1064" s="241"/>
      <c r="C1064" s="242"/>
      <c r="D1064" s="220" t="s">
        <v>569</v>
      </c>
      <c r="E1064" s="243" t="s">
        <v>32</v>
      </c>
      <c r="F1064" s="244" t="s">
        <v>1333</v>
      </c>
      <c r="G1064" s="242"/>
      <c r="H1064" s="245">
        <v>3.706</v>
      </c>
      <c r="I1064" s="246"/>
      <c r="J1064" s="242"/>
      <c r="K1064" s="242"/>
      <c r="L1064" s="247"/>
      <c r="M1064" s="248"/>
      <c r="N1064" s="249"/>
      <c r="O1064" s="249"/>
      <c r="P1064" s="249"/>
      <c r="Q1064" s="249"/>
      <c r="R1064" s="249"/>
      <c r="S1064" s="249"/>
      <c r="T1064" s="25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1" t="s">
        <v>569</v>
      </c>
      <c r="AU1064" s="251" t="s">
        <v>87</v>
      </c>
      <c r="AV1064" s="13" t="s">
        <v>87</v>
      </c>
      <c r="AW1064" s="13" t="s">
        <v>39</v>
      </c>
      <c r="AX1064" s="13" t="s">
        <v>77</v>
      </c>
      <c r="AY1064" s="251" t="s">
        <v>137</v>
      </c>
    </row>
    <row r="1065" s="13" customFormat="1">
      <c r="A1065" s="13"/>
      <c r="B1065" s="241"/>
      <c r="C1065" s="242"/>
      <c r="D1065" s="220" t="s">
        <v>569</v>
      </c>
      <c r="E1065" s="243" t="s">
        <v>32</v>
      </c>
      <c r="F1065" s="244" t="s">
        <v>1334</v>
      </c>
      <c r="G1065" s="242"/>
      <c r="H1065" s="245">
        <v>22.712</v>
      </c>
      <c r="I1065" s="246"/>
      <c r="J1065" s="242"/>
      <c r="K1065" s="242"/>
      <c r="L1065" s="247"/>
      <c r="M1065" s="248"/>
      <c r="N1065" s="249"/>
      <c r="O1065" s="249"/>
      <c r="P1065" s="249"/>
      <c r="Q1065" s="249"/>
      <c r="R1065" s="249"/>
      <c r="S1065" s="249"/>
      <c r="T1065" s="25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1" t="s">
        <v>569</v>
      </c>
      <c r="AU1065" s="251" t="s">
        <v>87</v>
      </c>
      <c r="AV1065" s="13" t="s">
        <v>87</v>
      </c>
      <c r="AW1065" s="13" t="s">
        <v>39</v>
      </c>
      <c r="AX1065" s="13" t="s">
        <v>77</v>
      </c>
      <c r="AY1065" s="251" t="s">
        <v>137</v>
      </c>
    </row>
    <row r="1066" s="13" customFormat="1">
      <c r="A1066" s="13"/>
      <c r="B1066" s="241"/>
      <c r="C1066" s="242"/>
      <c r="D1066" s="220" t="s">
        <v>569</v>
      </c>
      <c r="E1066" s="243" t="s">
        <v>32</v>
      </c>
      <c r="F1066" s="244" t="s">
        <v>1335</v>
      </c>
      <c r="G1066" s="242"/>
      <c r="H1066" s="245">
        <v>4.524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1" t="s">
        <v>569</v>
      </c>
      <c r="AU1066" s="251" t="s">
        <v>87</v>
      </c>
      <c r="AV1066" s="13" t="s">
        <v>87</v>
      </c>
      <c r="AW1066" s="13" t="s">
        <v>39</v>
      </c>
      <c r="AX1066" s="13" t="s">
        <v>77</v>
      </c>
      <c r="AY1066" s="251" t="s">
        <v>137</v>
      </c>
    </row>
    <row r="1067" s="14" customFormat="1">
      <c r="A1067" s="14"/>
      <c r="B1067" s="252"/>
      <c r="C1067" s="253"/>
      <c r="D1067" s="220" t="s">
        <v>569</v>
      </c>
      <c r="E1067" s="254" t="s">
        <v>32</v>
      </c>
      <c r="F1067" s="255" t="s">
        <v>571</v>
      </c>
      <c r="G1067" s="253"/>
      <c r="H1067" s="256">
        <v>1446.0549999999998</v>
      </c>
      <c r="I1067" s="257"/>
      <c r="J1067" s="253"/>
      <c r="K1067" s="253"/>
      <c r="L1067" s="258"/>
      <c r="M1067" s="259"/>
      <c r="N1067" s="260"/>
      <c r="O1067" s="260"/>
      <c r="P1067" s="260"/>
      <c r="Q1067" s="260"/>
      <c r="R1067" s="260"/>
      <c r="S1067" s="260"/>
      <c r="T1067" s="261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2" t="s">
        <v>569</v>
      </c>
      <c r="AU1067" s="262" t="s">
        <v>87</v>
      </c>
      <c r="AV1067" s="14" t="s">
        <v>164</v>
      </c>
      <c r="AW1067" s="14" t="s">
        <v>39</v>
      </c>
      <c r="AX1067" s="14" t="s">
        <v>85</v>
      </c>
      <c r="AY1067" s="262" t="s">
        <v>137</v>
      </c>
    </row>
    <row r="1068" s="12" customFormat="1" ht="22.8" customHeight="1">
      <c r="A1068" s="12"/>
      <c r="B1068" s="191"/>
      <c r="C1068" s="192"/>
      <c r="D1068" s="193" t="s">
        <v>76</v>
      </c>
      <c r="E1068" s="205" t="s">
        <v>1168</v>
      </c>
      <c r="F1068" s="205" t="s">
        <v>1354</v>
      </c>
      <c r="G1068" s="192"/>
      <c r="H1068" s="192"/>
      <c r="I1068" s="195"/>
      <c r="J1068" s="206">
        <f>BK1068</f>
        <v>0</v>
      </c>
      <c r="K1068" s="192"/>
      <c r="L1068" s="197"/>
      <c r="M1068" s="198"/>
      <c r="N1068" s="199"/>
      <c r="O1068" s="199"/>
      <c r="P1068" s="200">
        <f>SUM(P1069:P1093)</f>
        <v>0</v>
      </c>
      <c r="Q1068" s="199"/>
      <c r="R1068" s="200">
        <f>SUM(R1069:R1093)</f>
        <v>27.414285540000002</v>
      </c>
      <c r="S1068" s="199"/>
      <c r="T1068" s="201">
        <f>SUM(T1069:T1093)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02" t="s">
        <v>85</v>
      </c>
      <c r="AT1068" s="203" t="s">
        <v>76</v>
      </c>
      <c r="AU1068" s="203" t="s">
        <v>85</v>
      </c>
      <c r="AY1068" s="202" t="s">
        <v>137</v>
      </c>
      <c r="BK1068" s="204">
        <f>SUM(BK1069:BK1093)</f>
        <v>0</v>
      </c>
    </row>
    <row r="1069" s="2" customFormat="1" ht="16.5" customHeight="1">
      <c r="A1069" s="41"/>
      <c r="B1069" s="42"/>
      <c r="C1069" s="207" t="s">
        <v>1355</v>
      </c>
      <c r="D1069" s="207" t="s">
        <v>140</v>
      </c>
      <c r="E1069" s="208" t="s">
        <v>1356</v>
      </c>
      <c r="F1069" s="209" t="s">
        <v>1357</v>
      </c>
      <c r="G1069" s="210" t="s">
        <v>565</v>
      </c>
      <c r="H1069" s="211">
        <v>41.805</v>
      </c>
      <c r="I1069" s="212"/>
      <c r="J1069" s="213">
        <f>ROUND(I1069*H1069,2)</f>
        <v>0</v>
      </c>
      <c r="K1069" s="209" t="s">
        <v>144</v>
      </c>
      <c r="L1069" s="47"/>
      <c r="M1069" s="214" t="s">
        <v>32</v>
      </c>
      <c r="N1069" s="215" t="s">
        <v>49</v>
      </c>
      <c r="O1069" s="87"/>
      <c r="P1069" s="216">
        <f>O1069*H1069</f>
        <v>0</v>
      </c>
      <c r="Q1069" s="216">
        <v>0.1231</v>
      </c>
      <c r="R1069" s="216">
        <f>Q1069*H1069</f>
        <v>5.1461955000000001</v>
      </c>
      <c r="S1069" s="216">
        <v>0</v>
      </c>
      <c r="T1069" s="217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18" t="s">
        <v>164</v>
      </c>
      <c r="AT1069" s="218" t="s">
        <v>140</v>
      </c>
      <c r="AU1069" s="218" t="s">
        <v>87</v>
      </c>
      <c r="AY1069" s="19" t="s">
        <v>137</v>
      </c>
      <c r="BE1069" s="219">
        <f>IF(N1069="základní",J1069,0)</f>
        <v>0</v>
      </c>
      <c r="BF1069" s="219">
        <f>IF(N1069="snížená",J1069,0)</f>
        <v>0</v>
      </c>
      <c r="BG1069" s="219">
        <f>IF(N1069="zákl. přenesená",J1069,0)</f>
        <v>0</v>
      </c>
      <c r="BH1069" s="219">
        <f>IF(N1069="sníž. přenesená",J1069,0)</f>
        <v>0</v>
      </c>
      <c r="BI1069" s="219">
        <f>IF(N1069="nulová",J1069,0)</f>
        <v>0</v>
      </c>
      <c r="BJ1069" s="19" t="s">
        <v>87</v>
      </c>
      <c r="BK1069" s="219">
        <f>ROUND(I1069*H1069,2)</f>
        <v>0</v>
      </c>
      <c r="BL1069" s="19" t="s">
        <v>164</v>
      </c>
      <c r="BM1069" s="218" t="s">
        <v>1358</v>
      </c>
    </row>
    <row r="1070" s="2" customFormat="1">
      <c r="A1070" s="41"/>
      <c r="B1070" s="42"/>
      <c r="C1070" s="43"/>
      <c r="D1070" s="220" t="s">
        <v>147</v>
      </c>
      <c r="E1070" s="43"/>
      <c r="F1070" s="221" t="s">
        <v>1359</v>
      </c>
      <c r="G1070" s="43"/>
      <c r="H1070" s="43"/>
      <c r="I1070" s="222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19" t="s">
        <v>147</v>
      </c>
      <c r="AU1070" s="19" t="s">
        <v>87</v>
      </c>
    </row>
    <row r="1071" s="2" customFormat="1">
      <c r="A1071" s="41"/>
      <c r="B1071" s="42"/>
      <c r="C1071" s="43"/>
      <c r="D1071" s="225" t="s">
        <v>149</v>
      </c>
      <c r="E1071" s="43"/>
      <c r="F1071" s="226" t="s">
        <v>1360</v>
      </c>
      <c r="G1071" s="43"/>
      <c r="H1071" s="43"/>
      <c r="I1071" s="222"/>
      <c r="J1071" s="43"/>
      <c r="K1071" s="43"/>
      <c r="L1071" s="47"/>
      <c r="M1071" s="223"/>
      <c r="N1071" s="224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19" t="s">
        <v>149</v>
      </c>
      <c r="AU1071" s="19" t="s">
        <v>87</v>
      </c>
    </row>
    <row r="1072" s="15" customFormat="1">
      <c r="A1072" s="15"/>
      <c r="B1072" s="263"/>
      <c r="C1072" s="264"/>
      <c r="D1072" s="220" t="s">
        <v>569</v>
      </c>
      <c r="E1072" s="265" t="s">
        <v>32</v>
      </c>
      <c r="F1072" s="266" t="s">
        <v>1361</v>
      </c>
      <c r="G1072" s="264"/>
      <c r="H1072" s="265" t="s">
        <v>32</v>
      </c>
      <c r="I1072" s="267"/>
      <c r="J1072" s="264"/>
      <c r="K1072" s="264"/>
      <c r="L1072" s="268"/>
      <c r="M1072" s="269"/>
      <c r="N1072" s="270"/>
      <c r="O1072" s="270"/>
      <c r="P1072" s="270"/>
      <c r="Q1072" s="270"/>
      <c r="R1072" s="270"/>
      <c r="S1072" s="270"/>
      <c r="T1072" s="271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72" t="s">
        <v>569</v>
      </c>
      <c r="AU1072" s="272" t="s">
        <v>87</v>
      </c>
      <c r="AV1072" s="15" t="s">
        <v>85</v>
      </c>
      <c r="AW1072" s="15" t="s">
        <v>39</v>
      </c>
      <c r="AX1072" s="15" t="s">
        <v>77</v>
      </c>
      <c r="AY1072" s="272" t="s">
        <v>137</v>
      </c>
    </row>
    <row r="1073" s="13" customFormat="1">
      <c r="A1073" s="13"/>
      <c r="B1073" s="241"/>
      <c r="C1073" s="242"/>
      <c r="D1073" s="220" t="s">
        <v>569</v>
      </c>
      <c r="E1073" s="243" t="s">
        <v>32</v>
      </c>
      <c r="F1073" s="244" t="s">
        <v>1362</v>
      </c>
      <c r="G1073" s="242"/>
      <c r="H1073" s="245">
        <v>11.914999999999999</v>
      </c>
      <c r="I1073" s="246"/>
      <c r="J1073" s="242"/>
      <c r="K1073" s="242"/>
      <c r="L1073" s="247"/>
      <c r="M1073" s="248"/>
      <c r="N1073" s="249"/>
      <c r="O1073" s="249"/>
      <c r="P1073" s="249"/>
      <c r="Q1073" s="249"/>
      <c r="R1073" s="249"/>
      <c r="S1073" s="249"/>
      <c r="T1073" s="25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1" t="s">
        <v>569</v>
      </c>
      <c r="AU1073" s="251" t="s">
        <v>87</v>
      </c>
      <c r="AV1073" s="13" t="s">
        <v>87</v>
      </c>
      <c r="AW1073" s="13" t="s">
        <v>39</v>
      </c>
      <c r="AX1073" s="13" t="s">
        <v>77</v>
      </c>
      <c r="AY1073" s="251" t="s">
        <v>137</v>
      </c>
    </row>
    <row r="1074" s="13" customFormat="1">
      <c r="A1074" s="13"/>
      <c r="B1074" s="241"/>
      <c r="C1074" s="242"/>
      <c r="D1074" s="220" t="s">
        <v>569</v>
      </c>
      <c r="E1074" s="243" t="s">
        <v>32</v>
      </c>
      <c r="F1074" s="244" t="s">
        <v>1363</v>
      </c>
      <c r="G1074" s="242"/>
      <c r="H1074" s="245">
        <v>29.890000000000001</v>
      </c>
      <c r="I1074" s="246"/>
      <c r="J1074" s="242"/>
      <c r="K1074" s="242"/>
      <c r="L1074" s="247"/>
      <c r="M1074" s="248"/>
      <c r="N1074" s="249"/>
      <c r="O1074" s="249"/>
      <c r="P1074" s="249"/>
      <c r="Q1074" s="249"/>
      <c r="R1074" s="249"/>
      <c r="S1074" s="249"/>
      <c r="T1074" s="25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1" t="s">
        <v>569</v>
      </c>
      <c r="AU1074" s="251" t="s">
        <v>87</v>
      </c>
      <c r="AV1074" s="13" t="s">
        <v>87</v>
      </c>
      <c r="AW1074" s="13" t="s">
        <v>39</v>
      </c>
      <c r="AX1074" s="13" t="s">
        <v>77</v>
      </c>
      <c r="AY1074" s="251" t="s">
        <v>137</v>
      </c>
    </row>
    <row r="1075" s="14" customFormat="1">
      <c r="A1075" s="14"/>
      <c r="B1075" s="252"/>
      <c r="C1075" s="253"/>
      <c r="D1075" s="220" t="s">
        <v>569</v>
      </c>
      <c r="E1075" s="254" t="s">
        <v>32</v>
      </c>
      <c r="F1075" s="255" t="s">
        <v>571</v>
      </c>
      <c r="G1075" s="253"/>
      <c r="H1075" s="256">
        <v>41.805</v>
      </c>
      <c r="I1075" s="257"/>
      <c r="J1075" s="253"/>
      <c r="K1075" s="253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2" t="s">
        <v>569</v>
      </c>
      <c r="AU1075" s="262" t="s">
        <v>87</v>
      </c>
      <c r="AV1075" s="14" t="s">
        <v>164</v>
      </c>
      <c r="AW1075" s="14" t="s">
        <v>39</v>
      </c>
      <c r="AX1075" s="14" t="s">
        <v>85</v>
      </c>
      <c r="AY1075" s="262" t="s">
        <v>137</v>
      </c>
    </row>
    <row r="1076" s="2" customFormat="1" ht="16.5" customHeight="1">
      <c r="A1076" s="41"/>
      <c r="B1076" s="42"/>
      <c r="C1076" s="207" t="s">
        <v>1364</v>
      </c>
      <c r="D1076" s="207" t="s">
        <v>140</v>
      </c>
      <c r="E1076" s="208" t="s">
        <v>1365</v>
      </c>
      <c r="F1076" s="209" t="s">
        <v>1366</v>
      </c>
      <c r="G1076" s="210" t="s">
        <v>565</v>
      </c>
      <c r="H1076" s="211">
        <v>31.600000000000001</v>
      </c>
      <c r="I1076" s="212"/>
      <c r="J1076" s="213">
        <f>ROUND(I1076*H1076,2)</f>
        <v>0</v>
      </c>
      <c r="K1076" s="209" t="s">
        <v>144</v>
      </c>
      <c r="L1076" s="47"/>
      <c r="M1076" s="214" t="s">
        <v>32</v>
      </c>
      <c r="N1076" s="215" t="s">
        <v>49</v>
      </c>
      <c r="O1076" s="87"/>
      <c r="P1076" s="216">
        <f>O1076*H1076</f>
        <v>0</v>
      </c>
      <c r="Q1076" s="216">
        <v>0.30356640000000001</v>
      </c>
      <c r="R1076" s="216">
        <f>Q1076*H1076</f>
        <v>9.5926982400000007</v>
      </c>
      <c r="S1076" s="216">
        <v>0</v>
      </c>
      <c r="T1076" s="217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18" t="s">
        <v>164</v>
      </c>
      <c r="AT1076" s="218" t="s">
        <v>140</v>
      </c>
      <c r="AU1076" s="218" t="s">
        <v>87</v>
      </c>
      <c r="AY1076" s="19" t="s">
        <v>137</v>
      </c>
      <c r="BE1076" s="219">
        <f>IF(N1076="základní",J1076,0)</f>
        <v>0</v>
      </c>
      <c r="BF1076" s="219">
        <f>IF(N1076="snížená",J1076,0)</f>
        <v>0</v>
      </c>
      <c r="BG1076" s="219">
        <f>IF(N1076="zákl. přenesená",J1076,0)</f>
        <v>0</v>
      </c>
      <c r="BH1076" s="219">
        <f>IF(N1076="sníž. přenesená",J1076,0)</f>
        <v>0</v>
      </c>
      <c r="BI1076" s="219">
        <f>IF(N1076="nulová",J1076,0)</f>
        <v>0</v>
      </c>
      <c r="BJ1076" s="19" t="s">
        <v>87</v>
      </c>
      <c r="BK1076" s="219">
        <f>ROUND(I1076*H1076,2)</f>
        <v>0</v>
      </c>
      <c r="BL1076" s="19" t="s">
        <v>164</v>
      </c>
      <c r="BM1076" s="218" t="s">
        <v>1367</v>
      </c>
    </row>
    <row r="1077" s="2" customFormat="1">
      <c r="A1077" s="41"/>
      <c r="B1077" s="42"/>
      <c r="C1077" s="43"/>
      <c r="D1077" s="220" t="s">
        <v>147</v>
      </c>
      <c r="E1077" s="43"/>
      <c r="F1077" s="221" t="s">
        <v>1368</v>
      </c>
      <c r="G1077" s="43"/>
      <c r="H1077" s="43"/>
      <c r="I1077" s="222"/>
      <c r="J1077" s="43"/>
      <c r="K1077" s="43"/>
      <c r="L1077" s="47"/>
      <c r="M1077" s="223"/>
      <c r="N1077" s="224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19" t="s">
        <v>147</v>
      </c>
      <c r="AU1077" s="19" t="s">
        <v>87</v>
      </c>
    </row>
    <row r="1078" s="2" customFormat="1">
      <c r="A1078" s="41"/>
      <c r="B1078" s="42"/>
      <c r="C1078" s="43"/>
      <c r="D1078" s="225" t="s">
        <v>149</v>
      </c>
      <c r="E1078" s="43"/>
      <c r="F1078" s="226" t="s">
        <v>1369</v>
      </c>
      <c r="G1078" s="43"/>
      <c r="H1078" s="43"/>
      <c r="I1078" s="222"/>
      <c r="J1078" s="43"/>
      <c r="K1078" s="43"/>
      <c r="L1078" s="47"/>
      <c r="M1078" s="223"/>
      <c r="N1078" s="224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19" t="s">
        <v>149</v>
      </c>
      <c r="AU1078" s="19" t="s">
        <v>87</v>
      </c>
    </row>
    <row r="1079" s="13" customFormat="1">
      <c r="A1079" s="13"/>
      <c r="B1079" s="241"/>
      <c r="C1079" s="242"/>
      <c r="D1079" s="220" t="s">
        <v>569</v>
      </c>
      <c r="E1079" s="243" t="s">
        <v>32</v>
      </c>
      <c r="F1079" s="244" t="s">
        <v>852</v>
      </c>
      <c r="G1079" s="242"/>
      <c r="H1079" s="245">
        <v>9.25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1" t="s">
        <v>569</v>
      </c>
      <c r="AU1079" s="251" t="s">
        <v>87</v>
      </c>
      <c r="AV1079" s="13" t="s">
        <v>87</v>
      </c>
      <c r="AW1079" s="13" t="s">
        <v>39</v>
      </c>
      <c r="AX1079" s="13" t="s">
        <v>77</v>
      </c>
      <c r="AY1079" s="251" t="s">
        <v>137</v>
      </c>
    </row>
    <row r="1080" s="13" customFormat="1">
      <c r="A1080" s="13"/>
      <c r="B1080" s="241"/>
      <c r="C1080" s="242"/>
      <c r="D1080" s="220" t="s">
        <v>569</v>
      </c>
      <c r="E1080" s="243" t="s">
        <v>32</v>
      </c>
      <c r="F1080" s="244" t="s">
        <v>1370</v>
      </c>
      <c r="G1080" s="242"/>
      <c r="H1080" s="245">
        <v>13</v>
      </c>
      <c r="I1080" s="246"/>
      <c r="J1080" s="242"/>
      <c r="K1080" s="242"/>
      <c r="L1080" s="247"/>
      <c r="M1080" s="248"/>
      <c r="N1080" s="249"/>
      <c r="O1080" s="249"/>
      <c r="P1080" s="249"/>
      <c r="Q1080" s="249"/>
      <c r="R1080" s="249"/>
      <c r="S1080" s="249"/>
      <c r="T1080" s="25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1" t="s">
        <v>569</v>
      </c>
      <c r="AU1080" s="251" t="s">
        <v>87</v>
      </c>
      <c r="AV1080" s="13" t="s">
        <v>87</v>
      </c>
      <c r="AW1080" s="13" t="s">
        <v>39</v>
      </c>
      <c r="AX1080" s="13" t="s">
        <v>77</v>
      </c>
      <c r="AY1080" s="251" t="s">
        <v>137</v>
      </c>
    </row>
    <row r="1081" s="13" customFormat="1">
      <c r="A1081" s="13"/>
      <c r="B1081" s="241"/>
      <c r="C1081" s="242"/>
      <c r="D1081" s="220" t="s">
        <v>569</v>
      </c>
      <c r="E1081" s="243" t="s">
        <v>32</v>
      </c>
      <c r="F1081" s="244" t="s">
        <v>1371</v>
      </c>
      <c r="G1081" s="242"/>
      <c r="H1081" s="245">
        <v>9.3499999999999996</v>
      </c>
      <c r="I1081" s="246"/>
      <c r="J1081" s="242"/>
      <c r="K1081" s="242"/>
      <c r="L1081" s="247"/>
      <c r="M1081" s="248"/>
      <c r="N1081" s="249"/>
      <c r="O1081" s="249"/>
      <c r="P1081" s="249"/>
      <c r="Q1081" s="249"/>
      <c r="R1081" s="249"/>
      <c r="S1081" s="249"/>
      <c r="T1081" s="25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1" t="s">
        <v>569</v>
      </c>
      <c r="AU1081" s="251" t="s">
        <v>87</v>
      </c>
      <c r="AV1081" s="13" t="s">
        <v>87</v>
      </c>
      <c r="AW1081" s="13" t="s">
        <v>39</v>
      </c>
      <c r="AX1081" s="13" t="s">
        <v>77</v>
      </c>
      <c r="AY1081" s="251" t="s">
        <v>137</v>
      </c>
    </row>
    <row r="1082" s="14" customFormat="1">
      <c r="A1082" s="14"/>
      <c r="B1082" s="252"/>
      <c r="C1082" s="253"/>
      <c r="D1082" s="220" t="s">
        <v>569</v>
      </c>
      <c r="E1082" s="254" t="s">
        <v>32</v>
      </c>
      <c r="F1082" s="255" t="s">
        <v>571</v>
      </c>
      <c r="G1082" s="253"/>
      <c r="H1082" s="256">
        <v>31.600000000000001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2" t="s">
        <v>569</v>
      </c>
      <c r="AU1082" s="262" t="s">
        <v>87</v>
      </c>
      <c r="AV1082" s="14" t="s">
        <v>164</v>
      </c>
      <c r="AW1082" s="14" t="s">
        <v>39</v>
      </c>
      <c r="AX1082" s="14" t="s">
        <v>85</v>
      </c>
      <c r="AY1082" s="262" t="s">
        <v>137</v>
      </c>
    </row>
    <row r="1083" s="2" customFormat="1" ht="16.5" customHeight="1">
      <c r="A1083" s="41"/>
      <c r="B1083" s="42"/>
      <c r="C1083" s="207" t="s">
        <v>1372</v>
      </c>
      <c r="D1083" s="207" t="s">
        <v>140</v>
      </c>
      <c r="E1083" s="208" t="s">
        <v>1373</v>
      </c>
      <c r="F1083" s="209" t="s">
        <v>1374</v>
      </c>
      <c r="G1083" s="210" t="s">
        <v>143</v>
      </c>
      <c r="H1083" s="211">
        <v>98.299999999999997</v>
      </c>
      <c r="I1083" s="212"/>
      <c r="J1083" s="213">
        <f>ROUND(I1083*H1083,2)</f>
        <v>0</v>
      </c>
      <c r="K1083" s="209" t="s">
        <v>144</v>
      </c>
      <c r="L1083" s="47"/>
      <c r="M1083" s="214" t="s">
        <v>32</v>
      </c>
      <c r="N1083" s="215" t="s">
        <v>49</v>
      </c>
      <c r="O1083" s="87"/>
      <c r="P1083" s="216">
        <f>O1083*H1083</f>
        <v>0</v>
      </c>
      <c r="Q1083" s="216">
        <v>0.12894600000000001</v>
      </c>
      <c r="R1083" s="216">
        <f>Q1083*H1083</f>
        <v>12.6753918</v>
      </c>
      <c r="S1083" s="216">
        <v>0</v>
      </c>
      <c r="T1083" s="217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18" t="s">
        <v>164</v>
      </c>
      <c r="AT1083" s="218" t="s">
        <v>140</v>
      </c>
      <c r="AU1083" s="218" t="s">
        <v>87</v>
      </c>
      <c r="AY1083" s="19" t="s">
        <v>137</v>
      </c>
      <c r="BE1083" s="219">
        <f>IF(N1083="základní",J1083,0)</f>
        <v>0</v>
      </c>
      <c r="BF1083" s="219">
        <f>IF(N1083="snížená",J1083,0)</f>
        <v>0</v>
      </c>
      <c r="BG1083" s="219">
        <f>IF(N1083="zákl. přenesená",J1083,0)</f>
        <v>0</v>
      </c>
      <c r="BH1083" s="219">
        <f>IF(N1083="sníž. přenesená",J1083,0)</f>
        <v>0</v>
      </c>
      <c r="BI1083" s="219">
        <f>IF(N1083="nulová",J1083,0)</f>
        <v>0</v>
      </c>
      <c r="BJ1083" s="19" t="s">
        <v>87</v>
      </c>
      <c r="BK1083" s="219">
        <f>ROUND(I1083*H1083,2)</f>
        <v>0</v>
      </c>
      <c r="BL1083" s="19" t="s">
        <v>164</v>
      </c>
      <c r="BM1083" s="218" t="s">
        <v>1375</v>
      </c>
    </row>
    <row r="1084" s="2" customFormat="1">
      <c r="A1084" s="41"/>
      <c r="B1084" s="42"/>
      <c r="C1084" s="43"/>
      <c r="D1084" s="220" t="s">
        <v>147</v>
      </c>
      <c r="E1084" s="43"/>
      <c r="F1084" s="221" t="s">
        <v>1376</v>
      </c>
      <c r="G1084" s="43"/>
      <c r="H1084" s="43"/>
      <c r="I1084" s="222"/>
      <c r="J1084" s="43"/>
      <c r="K1084" s="43"/>
      <c r="L1084" s="47"/>
      <c r="M1084" s="223"/>
      <c r="N1084" s="224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19" t="s">
        <v>147</v>
      </c>
      <c r="AU1084" s="19" t="s">
        <v>87</v>
      </c>
    </row>
    <row r="1085" s="2" customFormat="1">
      <c r="A1085" s="41"/>
      <c r="B1085" s="42"/>
      <c r="C1085" s="43"/>
      <c r="D1085" s="225" t="s">
        <v>149</v>
      </c>
      <c r="E1085" s="43"/>
      <c r="F1085" s="226" t="s">
        <v>1377</v>
      </c>
      <c r="G1085" s="43"/>
      <c r="H1085" s="43"/>
      <c r="I1085" s="222"/>
      <c r="J1085" s="43"/>
      <c r="K1085" s="43"/>
      <c r="L1085" s="47"/>
      <c r="M1085" s="223"/>
      <c r="N1085" s="224"/>
      <c r="O1085" s="87"/>
      <c r="P1085" s="87"/>
      <c r="Q1085" s="87"/>
      <c r="R1085" s="87"/>
      <c r="S1085" s="87"/>
      <c r="T1085" s="88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T1085" s="19" t="s">
        <v>149</v>
      </c>
      <c r="AU1085" s="19" t="s">
        <v>87</v>
      </c>
    </row>
    <row r="1086" s="15" customFormat="1">
      <c r="A1086" s="15"/>
      <c r="B1086" s="263"/>
      <c r="C1086" s="264"/>
      <c r="D1086" s="220" t="s">
        <v>569</v>
      </c>
      <c r="E1086" s="265" t="s">
        <v>32</v>
      </c>
      <c r="F1086" s="266" t="s">
        <v>642</v>
      </c>
      <c r="G1086" s="264"/>
      <c r="H1086" s="265" t="s">
        <v>32</v>
      </c>
      <c r="I1086" s="267"/>
      <c r="J1086" s="264"/>
      <c r="K1086" s="264"/>
      <c r="L1086" s="268"/>
      <c r="M1086" s="269"/>
      <c r="N1086" s="270"/>
      <c r="O1086" s="270"/>
      <c r="P1086" s="270"/>
      <c r="Q1086" s="270"/>
      <c r="R1086" s="270"/>
      <c r="S1086" s="270"/>
      <c r="T1086" s="271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2" t="s">
        <v>569</v>
      </c>
      <c r="AU1086" s="272" t="s">
        <v>87</v>
      </c>
      <c r="AV1086" s="15" t="s">
        <v>85</v>
      </c>
      <c r="AW1086" s="15" t="s">
        <v>39</v>
      </c>
      <c r="AX1086" s="15" t="s">
        <v>77</v>
      </c>
      <c r="AY1086" s="272" t="s">
        <v>137</v>
      </c>
    </row>
    <row r="1087" s="13" customFormat="1">
      <c r="A1087" s="13"/>
      <c r="B1087" s="241"/>
      <c r="C1087" s="242"/>
      <c r="D1087" s="220" t="s">
        <v>569</v>
      </c>
      <c r="E1087" s="243" t="s">
        <v>32</v>
      </c>
      <c r="F1087" s="244" t="s">
        <v>1378</v>
      </c>
      <c r="G1087" s="242"/>
      <c r="H1087" s="245">
        <v>13.300000000000001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1" t="s">
        <v>569</v>
      </c>
      <c r="AU1087" s="251" t="s">
        <v>87</v>
      </c>
      <c r="AV1087" s="13" t="s">
        <v>87</v>
      </c>
      <c r="AW1087" s="13" t="s">
        <v>39</v>
      </c>
      <c r="AX1087" s="13" t="s">
        <v>77</v>
      </c>
      <c r="AY1087" s="251" t="s">
        <v>137</v>
      </c>
    </row>
    <row r="1088" s="13" customFormat="1">
      <c r="A1088" s="13"/>
      <c r="B1088" s="241"/>
      <c r="C1088" s="242"/>
      <c r="D1088" s="220" t="s">
        <v>569</v>
      </c>
      <c r="E1088" s="243" t="s">
        <v>32</v>
      </c>
      <c r="F1088" s="244" t="s">
        <v>1379</v>
      </c>
      <c r="G1088" s="242"/>
      <c r="H1088" s="245">
        <v>18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1" t="s">
        <v>569</v>
      </c>
      <c r="AU1088" s="251" t="s">
        <v>87</v>
      </c>
      <c r="AV1088" s="13" t="s">
        <v>87</v>
      </c>
      <c r="AW1088" s="13" t="s">
        <v>39</v>
      </c>
      <c r="AX1088" s="13" t="s">
        <v>77</v>
      </c>
      <c r="AY1088" s="251" t="s">
        <v>137</v>
      </c>
    </row>
    <row r="1089" s="13" customFormat="1">
      <c r="A1089" s="13"/>
      <c r="B1089" s="241"/>
      <c r="C1089" s="242"/>
      <c r="D1089" s="220" t="s">
        <v>569</v>
      </c>
      <c r="E1089" s="243" t="s">
        <v>32</v>
      </c>
      <c r="F1089" s="244" t="s">
        <v>1380</v>
      </c>
      <c r="G1089" s="242"/>
      <c r="H1089" s="245">
        <v>26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1" t="s">
        <v>569</v>
      </c>
      <c r="AU1089" s="251" t="s">
        <v>87</v>
      </c>
      <c r="AV1089" s="13" t="s">
        <v>87</v>
      </c>
      <c r="AW1089" s="13" t="s">
        <v>39</v>
      </c>
      <c r="AX1089" s="13" t="s">
        <v>77</v>
      </c>
      <c r="AY1089" s="251" t="s">
        <v>137</v>
      </c>
    </row>
    <row r="1090" s="13" customFormat="1">
      <c r="A1090" s="13"/>
      <c r="B1090" s="241"/>
      <c r="C1090" s="242"/>
      <c r="D1090" s="220" t="s">
        <v>569</v>
      </c>
      <c r="E1090" s="243" t="s">
        <v>32</v>
      </c>
      <c r="F1090" s="244" t="s">
        <v>1381</v>
      </c>
      <c r="G1090" s="242"/>
      <c r="H1090" s="245">
        <v>6.4000000000000004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1" t="s">
        <v>569</v>
      </c>
      <c r="AU1090" s="251" t="s">
        <v>87</v>
      </c>
      <c r="AV1090" s="13" t="s">
        <v>87</v>
      </c>
      <c r="AW1090" s="13" t="s">
        <v>39</v>
      </c>
      <c r="AX1090" s="13" t="s">
        <v>77</v>
      </c>
      <c r="AY1090" s="251" t="s">
        <v>137</v>
      </c>
    </row>
    <row r="1091" s="13" customFormat="1">
      <c r="A1091" s="13"/>
      <c r="B1091" s="241"/>
      <c r="C1091" s="242"/>
      <c r="D1091" s="220" t="s">
        <v>569</v>
      </c>
      <c r="E1091" s="243" t="s">
        <v>32</v>
      </c>
      <c r="F1091" s="244" t="s">
        <v>1382</v>
      </c>
      <c r="G1091" s="242"/>
      <c r="H1091" s="245">
        <v>16.100000000000001</v>
      </c>
      <c r="I1091" s="246"/>
      <c r="J1091" s="242"/>
      <c r="K1091" s="242"/>
      <c r="L1091" s="247"/>
      <c r="M1091" s="248"/>
      <c r="N1091" s="249"/>
      <c r="O1091" s="249"/>
      <c r="P1091" s="249"/>
      <c r="Q1091" s="249"/>
      <c r="R1091" s="249"/>
      <c r="S1091" s="249"/>
      <c r="T1091" s="25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1" t="s">
        <v>569</v>
      </c>
      <c r="AU1091" s="251" t="s">
        <v>87</v>
      </c>
      <c r="AV1091" s="13" t="s">
        <v>87</v>
      </c>
      <c r="AW1091" s="13" t="s">
        <v>39</v>
      </c>
      <c r="AX1091" s="13" t="s">
        <v>77</v>
      </c>
      <c r="AY1091" s="251" t="s">
        <v>137</v>
      </c>
    </row>
    <row r="1092" s="13" customFormat="1">
      <c r="A1092" s="13"/>
      <c r="B1092" s="241"/>
      <c r="C1092" s="242"/>
      <c r="D1092" s="220" t="s">
        <v>569</v>
      </c>
      <c r="E1092" s="243" t="s">
        <v>32</v>
      </c>
      <c r="F1092" s="244" t="s">
        <v>1383</v>
      </c>
      <c r="G1092" s="242"/>
      <c r="H1092" s="245">
        <v>18.5</v>
      </c>
      <c r="I1092" s="246"/>
      <c r="J1092" s="242"/>
      <c r="K1092" s="242"/>
      <c r="L1092" s="247"/>
      <c r="M1092" s="248"/>
      <c r="N1092" s="249"/>
      <c r="O1092" s="249"/>
      <c r="P1092" s="249"/>
      <c r="Q1092" s="249"/>
      <c r="R1092" s="249"/>
      <c r="S1092" s="249"/>
      <c r="T1092" s="25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1" t="s">
        <v>569</v>
      </c>
      <c r="AU1092" s="251" t="s">
        <v>87</v>
      </c>
      <c r="AV1092" s="13" t="s">
        <v>87</v>
      </c>
      <c r="AW1092" s="13" t="s">
        <v>39</v>
      </c>
      <c r="AX1092" s="13" t="s">
        <v>77</v>
      </c>
      <c r="AY1092" s="251" t="s">
        <v>137</v>
      </c>
    </row>
    <row r="1093" s="14" customFormat="1">
      <c r="A1093" s="14"/>
      <c r="B1093" s="252"/>
      <c r="C1093" s="253"/>
      <c r="D1093" s="220" t="s">
        <v>569</v>
      </c>
      <c r="E1093" s="254" t="s">
        <v>32</v>
      </c>
      <c r="F1093" s="255" t="s">
        <v>571</v>
      </c>
      <c r="G1093" s="253"/>
      <c r="H1093" s="256">
        <v>98.299999999999997</v>
      </c>
      <c r="I1093" s="257"/>
      <c r="J1093" s="253"/>
      <c r="K1093" s="253"/>
      <c r="L1093" s="258"/>
      <c r="M1093" s="259"/>
      <c r="N1093" s="260"/>
      <c r="O1093" s="260"/>
      <c r="P1093" s="260"/>
      <c r="Q1093" s="260"/>
      <c r="R1093" s="260"/>
      <c r="S1093" s="260"/>
      <c r="T1093" s="261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2" t="s">
        <v>569</v>
      </c>
      <c r="AU1093" s="262" t="s">
        <v>87</v>
      </c>
      <c r="AV1093" s="14" t="s">
        <v>164</v>
      </c>
      <c r="AW1093" s="14" t="s">
        <v>39</v>
      </c>
      <c r="AX1093" s="14" t="s">
        <v>85</v>
      </c>
      <c r="AY1093" s="262" t="s">
        <v>137</v>
      </c>
    </row>
    <row r="1094" s="12" customFormat="1" ht="22.8" customHeight="1">
      <c r="A1094" s="12"/>
      <c r="B1094" s="191"/>
      <c r="C1094" s="192"/>
      <c r="D1094" s="193" t="s">
        <v>76</v>
      </c>
      <c r="E1094" s="205" t="s">
        <v>245</v>
      </c>
      <c r="F1094" s="205" t="s">
        <v>1384</v>
      </c>
      <c r="G1094" s="192"/>
      <c r="H1094" s="192"/>
      <c r="I1094" s="195"/>
      <c r="J1094" s="206">
        <f>BK1094</f>
        <v>0</v>
      </c>
      <c r="K1094" s="192"/>
      <c r="L1094" s="197"/>
      <c r="M1094" s="198"/>
      <c r="N1094" s="199"/>
      <c r="O1094" s="199"/>
      <c r="P1094" s="200">
        <f>SUM(P1095:P1103)</f>
        <v>0</v>
      </c>
      <c r="Q1094" s="199"/>
      <c r="R1094" s="200">
        <f>SUM(R1095:R1103)</f>
        <v>0.00044999999999999999</v>
      </c>
      <c r="S1094" s="199"/>
      <c r="T1094" s="201">
        <f>SUM(T1095:T1103)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02" t="s">
        <v>85</v>
      </c>
      <c r="AT1094" s="203" t="s">
        <v>76</v>
      </c>
      <c r="AU1094" s="203" t="s">
        <v>85</v>
      </c>
      <c r="AY1094" s="202" t="s">
        <v>137</v>
      </c>
      <c r="BK1094" s="204">
        <f>SUM(BK1095:BK1103)</f>
        <v>0</v>
      </c>
    </row>
    <row r="1095" s="2" customFormat="1" ht="16.5" customHeight="1">
      <c r="A1095" s="41"/>
      <c r="B1095" s="42"/>
      <c r="C1095" s="207" t="s">
        <v>1385</v>
      </c>
      <c r="D1095" s="207" t="s">
        <v>140</v>
      </c>
      <c r="E1095" s="208" t="s">
        <v>1386</v>
      </c>
      <c r="F1095" s="209" t="s">
        <v>1387</v>
      </c>
      <c r="G1095" s="210" t="s">
        <v>160</v>
      </c>
      <c r="H1095" s="211">
        <v>3</v>
      </c>
      <c r="I1095" s="212"/>
      <c r="J1095" s="213">
        <f>ROUND(I1095*H1095,2)</f>
        <v>0</v>
      </c>
      <c r="K1095" s="209" t="s">
        <v>144</v>
      </c>
      <c r="L1095" s="47"/>
      <c r="M1095" s="214" t="s">
        <v>32</v>
      </c>
      <c r="N1095" s="215" t="s">
        <v>49</v>
      </c>
      <c r="O1095" s="87"/>
      <c r="P1095" s="216">
        <f>O1095*H1095</f>
        <v>0</v>
      </c>
      <c r="Q1095" s="216">
        <v>0</v>
      </c>
      <c r="R1095" s="216">
        <f>Q1095*H1095</f>
        <v>0</v>
      </c>
      <c r="S1095" s="216">
        <v>0</v>
      </c>
      <c r="T1095" s="217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18" t="s">
        <v>164</v>
      </c>
      <c r="AT1095" s="218" t="s">
        <v>140</v>
      </c>
      <c r="AU1095" s="218" t="s">
        <v>87</v>
      </c>
      <c r="AY1095" s="19" t="s">
        <v>137</v>
      </c>
      <c r="BE1095" s="219">
        <f>IF(N1095="základní",J1095,0)</f>
        <v>0</v>
      </c>
      <c r="BF1095" s="219">
        <f>IF(N1095="snížená",J1095,0)</f>
        <v>0</v>
      </c>
      <c r="BG1095" s="219">
        <f>IF(N1095="zákl. přenesená",J1095,0)</f>
        <v>0</v>
      </c>
      <c r="BH1095" s="219">
        <f>IF(N1095="sníž. přenesená",J1095,0)</f>
        <v>0</v>
      </c>
      <c r="BI1095" s="219">
        <f>IF(N1095="nulová",J1095,0)</f>
        <v>0</v>
      </c>
      <c r="BJ1095" s="19" t="s">
        <v>87</v>
      </c>
      <c r="BK1095" s="219">
        <f>ROUND(I1095*H1095,2)</f>
        <v>0</v>
      </c>
      <c r="BL1095" s="19" t="s">
        <v>164</v>
      </c>
      <c r="BM1095" s="218" t="s">
        <v>1388</v>
      </c>
    </row>
    <row r="1096" s="2" customFormat="1">
      <c r="A1096" s="41"/>
      <c r="B1096" s="42"/>
      <c r="C1096" s="43"/>
      <c r="D1096" s="220" t="s">
        <v>147</v>
      </c>
      <c r="E1096" s="43"/>
      <c r="F1096" s="221" t="s">
        <v>1389</v>
      </c>
      <c r="G1096" s="43"/>
      <c r="H1096" s="43"/>
      <c r="I1096" s="222"/>
      <c r="J1096" s="43"/>
      <c r="K1096" s="43"/>
      <c r="L1096" s="47"/>
      <c r="M1096" s="223"/>
      <c r="N1096" s="224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19" t="s">
        <v>147</v>
      </c>
      <c r="AU1096" s="19" t="s">
        <v>87</v>
      </c>
    </row>
    <row r="1097" s="2" customFormat="1">
      <c r="A1097" s="41"/>
      <c r="B1097" s="42"/>
      <c r="C1097" s="43"/>
      <c r="D1097" s="225" t="s">
        <v>149</v>
      </c>
      <c r="E1097" s="43"/>
      <c r="F1097" s="226" t="s">
        <v>1390</v>
      </c>
      <c r="G1097" s="43"/>
      <c r="H1097" s="43"/>
      <c r="I1097" s="222"/>
      <c r="J1097" s="43"/>
      <c r="K1097" s="43"/>
      <c r="L1097" s="47"/>
      <c r="M1097" s="223"/>
      <c r="N1097" s="224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19" t="s">
        <v>149</v>
      </c>
      <c r="AU1097" s="19" t="s">
        <v>87</v>
      </c>
    </row>
    <row r="1098" s="13" customFormat="1">
      <c r="A1098" s="13"/>
      <c r="B1098" s="241"/>
      <c r="C1098" s="242"/>
      <c r="D1098" s="220" t="s">
        <v>569</v>
      </c>
      <c r="E1098" s="243" t="s">
        <v>32</v>
      </c>
      <c r="F1098" s="244" t="s">
        <v>1391</v>
      </c>
      <c r="G1098" s="242"/>
      <c r="H1098" s="245">
        <v>1</v>
      </c>
      <c r="I1098" s="246"/>
      <c r="J1098" s="242"/>
      <c r="K1098" s="242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1" t="s">
        <v>569</v>
      </c>
      <c r="AU1098" s="251" t="s">
        <v>87</v>
      </c>
      <c r="AV1098" s="13" t="s">
        <v>87</v>
      </c>
      <c r="AW1098" s="13" t="s">
        <v>39</v>
      </c>
      <c r="AX1098" s="13" t="s">
        <v>77</v>
      </c>
      <c r="AY1098" s="251" t="s">
        <v>137</v>
      </c>
    </row>
    <row r="1099" s="13" customFormat="1">
      <c r="A1099" s="13"/>
      <c r="B1099" s="241"/>
      <c r="C1099" s="242"/>
      <c r="D1099" s="220" t="s">
        <v>569</v>
      </c>
      <c r="E1099" s="243" t="s">
        <v>32</v>
      </c>
      <c r="F1099" s="244" t="s">
        <v>1392</v>
      </c>
      <c r="G1099" s="242"/>
      <c r="H1099" s="245">
        <v>2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1" t="s">
        <v>569</v>
      </c>
      <c r="AU1099" s="251" t="s">
        <v>87</v>
      </c>
      <c r="AV1099" s="13" t="s">
        <v>87</v>
      </c>
      <c r="AW1099" s="13" t="s">
        <v>39</v>
      </c>
      <c r="AX1099" s="13" t="s">
        <v>77</v>
      </c>
      <c r="AY1099" s="251" t="s">
        <v>137</v>
      </c>
    </row>
    <row r="1100" s="14" customFormat="1">
      <c r="A1100" s="14"/>
      <c r="B1100" s="252"/>
      <c r="C1100" s="253"/>
      <c r="D1100" s="220" t="s">
        <v>569</v>
      </c>
      <c r="E1100" s="254" t="s">
        <v>32</v>
      </c>
      <c r="F1100" s="255" t="s">
        <v>571</v>
      </c>
      <c r="G1100" s="253"/>
      <c r="H1100" s="256">
        <v>3</v>
      </c>
      <c r="I1100" s="257"/>
      <c r="J1100" s="253"/>
      <c r="K1100" s="253"/>
      <c r="L1100" s="258"/>
      <c r="M1100" s="259"/>
      <c r="N1100" s="260"/>
      <c r="O1100" s="260"/>
      <c r="P1100" s="260"/>
      <c r="Q1100" s="260"/>
      <c r="R1100" s="260"/>
      <c r="S1100" s="260"/>
      <c r="T1100" s="26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2" t="s">
        <v>569</v>
      </c>
      <c r="AU1100" s="262" t="s">
        <v>87</v>
      </c>
      <c r="AV1100" s="14" t="s">
        <v>164</v>
      </c>
      <c r="AW1100" s="14" t="s">
        <v>39</v>
      </c>
      <c r="AX1100" s="14" t="s">
        <v>85</v>
      </c>
      <c r="AY1100" s="262" t="s">
        <v>137</v>
      </c>
    </row>
    <row r="1101" s="2" customFormat="1" ht="16.5" customHeight="1">
      <c r="A1101" s="41"/>
      <c r="B1101" s="42"/>
      <c r="C1101" s="227" t="s">
        <v>1393</v>
      </c>
      <c r="D1101" s="227" t="s">
        <v>151</v>
      </c>
      <c r="E1101" s="228" t="s">
        <v>1394</v>
      </c>
      <c r="F1101" s="229" t="s">
        <v>1395</v>
      </c>
      <c r="G1101" s="230" t="s">
        <v>160</v>
      </c>
      <c r="H1101" s="231">
        <v>3</v>
      </c>
      <c r="I1101" s="232"/>
      <c r="J1101" s="233">
        <f>ROUND(I1101*H1101,2)</f>
        <v>0</v>
      </c>
      <c r="K1101" s="229" t="s">
        <v>144</v>
      </c>
      <c r="L1101" s="234"/>
      <c r="M1101" s="235" t="s">
        <v>32</v>
      </c>
      <c r="N1101" s="236" t="s">
        <v>49</v>
      </c>
      <c r="O1101" s="87"/>
      <c r="P1101" s="216">
        <f>O1101*H1101</f>
        <v>0</v>
      </c>
      <c r="Q1101" s="216">
        <v>0.00014999999999999999</v>
      </c>
      <c r="R1101" s="216">
        <f>Q1101*H1101</f>
        <v>0.00044999999999999999</v>
      </c>
      <c r="S1101" s="216">
        <v>0</v>
      </c>
      <c r="T1101" s="217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18" t="s">
        <v>182</v>
      </c>
      <c r="AT1101" s="218" t="s">
        <v>151</v>
      </c>
      <c r="AU1101" s="218" t="s">
        <v>87</v>
      </c>
      <c r="AY1101" s="19" t="s">
        <v>137</v>
      </c>
      <c r="BE1101" s="219">
        <f>IF(N1101="základní",J1101,0)</f>
        <v>0</v>
      </c>
      <c r="BF1101" s="219">
        <f>IF(N1101="snížená",J1101,0)</f>
        <v>0</v>
      </c>
      <c r="BG1101" s="219">
        <f>IF(N1101="zákl. přenesená",J1101,0)</f>
        <v>0</v>
      </c>
      <c r="BH1101" s="219">
        <f>IF(N1101="sníž. přenesená",J1101,0)</f>
        <v>0</v>
      </c>
      <c r="BI1101" s="219">
        <f>IF(N1101="nulová",J1101,0)</f>
        <v>0</v>
      </c>
      <c r="BJ1101" s="19" t="s">
        <v>87</v>
      </c>
      <c r="BK1101" s="219">
        <f>ROUND(I1101*H1101,2)</f>
        <v>0</v>
      </c>
      <c r="BL1101" s="19" t="s">
        <v>164</v>
      </c>
      <c r="BM1101" s="218" t="s">
        <v>1396</v>
      </c>
    </row>
    <row r="1102" s="2" customFormat="1">
      <c r="A1102" s="41"/>
      <c r="B1102" s="42"/>
      <c r="C1102" s="43"/>
      <c r="D1102" s="220" t="s">
        <v>147</v>
      </c>
      <c r="E1102" s="43"/>
      <c r="F1102" s="221" t="s">
        <v>1395</v>
      </c>
      <c r="G1102" s="43"/>
      <c r="H1102" s="43"/>
      <c r="I1102" s="222"/>
      <c r="J1102" s="43"/>
      <c r="K1102" s="43"/>
      <c r="L1102" s="47"/>
      <c r="M1102" s="223"/>
      <c r="N1102" s="224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19" t="s">
        <v>147</v>
      </c>
      <c r="AU1102" s="19" t="s">
        <v>87</v>
      </c>
    </row>
    <row r="1103" s="2" customFormat="1">
      <c r="A1103" s="41"/>
      <c r="B1103" s="42"/>
      <c r="C1103" s="43"/>
      <c r="D1103" s="220" t="s">
        <v>624</v>
      </c>
      <c r="E1103" s="43"/>
      <c r="F1103" s="273" t="s">
        <v>1397</v>
      </c>
      <c r="G1103" s="43"/>
      <c r="H1103" s="43"/>
      <c r="I1103" s="222"/>
      <c r="J1103" s="43"/>
      <c r="K1103" s="43"/>
      <c r="L1103" s="47"/>
      <c r="M1103" s="223"/>
      <c r="N1103" s="224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19" t="s">
        <v>624</v>
      </c>
      <c r="AU1103" s="19" t="s">
        <v>87</v>
      </c>
    </row>
    <row r="1104" s="12" customFormat="1" ht="22.8" customHeight="1">
      <c r="A1104" s="12"/>
      <c r="B1104" s="191"/>
      <c r="C1104" s="192"/>
      <c r="D1104" s="193" t="s">
        <v>76</v>
      </c>
      <c r="E1104" s="205" t="s">
        <v>188</v>
      </c>
      <c r="F1104" s="205" t="s">
        <v>1398</v>
      </c>
      <c r="G1104" s="192"/>
      <c r="H1104" s="192"/>
      <c r="I1104" s="195"/>
      <c r="J1104" s="206">
        <f>BK1104</f>
        <v>0</v>
      </c>
      <c r="K1104" s="192"/>
      <c r="L1104" s="197"/>
      <c r="M1104" s="198"/>
      <c r="N1104" s="199"/>
      <c r="O1104" s="199"/>
      <c r="P1104" s="200">
        <v>0</v>
      </c>
      <c r="Q1104" s="199"/>
      <c r="R1104" s="200">
        <v>0</v>
      </c>
      <c r="S1104" s="199"/>
      <c r="T1104" s="201">
        <v>0</v>
      </c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R1104" s="202" t="s">
        <v>85</v>
      </c>
      <c r="AT1104" s="203" t="s">
        <v>76</v>
      </c>
      <c r="AU1104" s="203" t="s">
        <v>85</v>
      </c>
      <c r="AY1104" s="202" t="s">
        <v>137</v>
      </c>
      <c r="BK1104" s="204">
        <v>0</v>
      </c>
    </row>
    <row r="1105" s="12" customFormat="1" ht="22.8" customHeight="1">
      <c r="A1105" s="12"/>
      <c r="B1105" s="191"/>
      <c r="C1105" s="192"/>
      <c r="D1105" s="193" t="s">
        <v>76</v>
      </c>
      <c r="E1105" s="205" t="s">
        <v>1399</v>
      </c>
      <c r="F1105" s="205" t="s">
        <v>1400</v>
      </c>
      <c r="G1105" s="192"/>
      <c r="H1105" s="192"/>
      <c r="I1105" s="195"/>
      <c r="J1105" s="206">
        <f>BK1105</f>
        <v>0</v>
      </c>
      <c r="K1105" s="192"/>
      <c r="L1105" s="197"/>
      <c r="M1105" s="198"/>
      <c r="N1105" s="199"/>
      <c r="O1105" s="199"/>
      <c r="P1105" s="200">
        <f>SUM(P1106:P1140)</f>
        <v>0</v>
      </c>
      <c r="Q1105" s="199"/>
      <c r="R1105" s="200">
        <f>SUM(R1106:R1140)</f>
        <v>0</v>
      </c>
      <c r="S1105" s="199"/>
      <c r="T1105" s="201">
        <f>SUM(T1106:T1140)</f>
        <v>0</v>
      </c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R1105" s="202" t="s">
        <v>85</v>
      </c>
      <c r="AT1105" s="203" t="s">
        <v>76</v>
      </c>
      <c r="AU1105" s="203" t="s">
        <v>85</v>
      </c>
      <c r="AY1105" s="202" t="s">
        <v>137</v>
      </c>
      <c r="BK1105" s="204">
        <f>SUM(BK1106:BK1140)</f>
        <v>0</v>
      </c>
    </row>
    <row r="1106" s="2" customFormat="1" ht="24.15" customHeight="1">
      <c r="A1106" s="41"/>
      <c r="B1106" s="42"/>
      <c r="C1106" s="207" t="s">
        <v>1401</v>
      </c>
      <c r="D1106" s="207" t="s">
        <v>140</v>
      </c>
      <c r="E1106" s="208" t="s">
        <v>1402</v>
      </c>
      <c r="F1106" s="209" t="s">
        <v>1403</v>
      </c>
      <c r="G1106" s="210" t="s">
        <v>565</v>
      </c>
      <c r="H1106" s="211">
        <v>2223.4549999999999</v>
      </c>
      <c r="I1106" s="212"/>
      <c r="J1106" s="213">
        <f>ROUND(I1106*H1106,2)</f>
        <v>0</v>
      </c>
      <c r="K1106" s="209" t="s">
        <v>144</v>
      </c>
      <c r="L1106" s="47"/>
      <c r="M1106" s="214" t="s">
        <v>32</v>
      </c>
      <c r="N1106" s="215" t="s">
        <v>49</v>
      </c>
      <c r="O1106" s="87"/>
      <c r="P1106" s="216">
        <f>O1106*H1106</f>
        <v>0</v>
      </c>
      <c r="Q1106" s="216">
        <v>0</v>
      </c>
      <c r="R1106" s="216">
        <f>Q1106*H1106</f>
        <v>0</v>
      </c>
      <c r="S1106" s="216">
        <v>0</v>
      </c>
      <c r="T1106" s="217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18" t="s">
        <v>164</v>
      </c>
      <c r="AT1106" s="218" t="s">
        <v>140</v>
      </c>
      <c r="AU1106" s="218" t="s">
        <v>87</v>
      </c>
      <c r="AY1106" s="19" t="s">
        <v>137</v>
      </c>
      <c r="BE1106" s="219">
        <f>IF(N1106="základní",J1106,0)</f>
        <v>0</v>
      </c>
      <c r="BF1106" s="219">
        <f>IF(N1106="snížená",J1106,0)</f>
        <v>0</v>
      </c>
      <c r="BG1106" s="219">
        <f>IF(N1106="zákl. přenesená",J1106,0)</f>
        <v>0</v>
      </c>
      <c r="BH1106" s="219">
        <f>IF(N1106="sníž. přenesená",J1106,0)</f>
        <v>0</v>
      </c>
      <c r="BI1106" s="219">
        <f>IF(N1106="nulová",J1106,0)</f>
        <v>0</v>
      </c>
      <c r="BJ1106" s="19" t="s">
        <v>87</v>
      </c>
      <c r="BK1106" s="219">
        <f>ROUND(I1106*H1106,2)</f>
        <v>0</v>
      </c>
      <c r="BL1106" s="19" t="s">
        <v>164</v>
      </c>
      <c r="BM1106" s="218" t="s">
        <v>1404</v>
      </c>
    </row>
    <row r="1107" s="2" customFormat="1">
      <c r="A1107" s="41"/>
      <c r="B1107" s="42"/>
      <c r="C1107" s="43"/>
      <c r="D1107" s="220" t="s">
        <v>147</v>
      </c>
      <c r="E1107" s="43"/>
      <c r="F1107" s="221" t="s">
        <v>1405</v>
      </c>
      <c r="G1107" s="43"/>
      <c r="H1107" s="43"/>
      <c r="I1107" s="222"/>
      <c r="J1107" s="43"/>
      <c r="K1107" s="43"/>
      <c r="L1107" s="47"/>
      <c r="M1107" s="223"/>
      <c r="N1107" s="224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19" t="s">
        <v>147</v>
      </c>
      <c r="AU1107" s="19" t="s">
        <v>87</v>
      </c>
    </row>
    <row r="1108" s="2" customFormat="1">
      <c r="A1108" s="41"/>
      <c r="B1108" s="42"/>
      <c r="C1108" s="43"/>
      <c r="D1108" s="225" t="s">
        <v>149</v>
      </c>
      <c r="E1108" s="43"/>
      <c r="F1108" s="226" t="s">
        <v>1406</v>
      </c>
      <c r="G1108" s="43"/>
      <c r="H1108" s="43"/>
      <c r="I1108" s="222"/>
      <c r="J1108" s="43"/>
      <c r="K1108" s="43"/>
      <c r="L1108" s="47"/>
      <c r="M1108" s="223"/>
      <c r="N1108" s="224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19" t="s">
        <v>149</v>
      </c>
      <c r="AU1108" s="19" t="s">
        <v>87</v>
      </c>
    </row>
    <row r="1109" s="13" customFormat="1">
      <c r="A1109" s="13"/>
      <c r="B1109" s="241"/>
      <c r="C1109" s="242"/>
      <c r="D1109" s="220" t="s">
        <v>569</v>
      </c>
      <c r="E1109" s="243" t="s">
        <v>32</v>
      </c>
      <c r="F1109" s="244" t="s">
        <v>1407</v>
      </c>
      <c r="G1109" s="242"/>
      <c r="H1109" s="245">
        <v>2143.8049999999998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1" t="s">
        <v>569</v>
      </c>
      <c r="AU1109" s="251" t="s">
        <v>87</v>
      </c>
      <c r="AV1109" s="13" t="s">
        <v>87</v>
      </c>
      <c r="AW1109" s="13" t="s">
        <v>39</v>
      </c>
      <c r="AX1109" s="13" t="s">
        <v>77</v>
      </c>
      <c r="AY1109" s="251" t="s">
        <v>137</v>
      </c>
    </row>
    <row r="1110" s="13" customFormat="1">
      <c r="A1110" s="13"/>
      <c r="B1110" s="241"/>
      <c r="C1110" s="242"/>
      <c r="D1110" s="220" t="s">
        <v>569</v>
      </c>
      <c r="E1110" s="243" t="s">
        <v>32</v>
      </c>
      <c r="F1110" s="244" t="s">
        <v>1408</v>
      </c>
      <c r="G1110" s="242"/>
      <c r="H1110" s="245">
        <v>79.650000000000006</v>
      </c>
      <c r="I1110" s="246"/>
      <c r="J1110" s="242"/>
      <c r="K1110" s="242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1" t="s">
        <v>569</v>
      </c>
      <c r="AU1110" s="251" t="s">
        <v>87</v>
      </c>
      <c r="AV1110" s="13" t="s">
        <v>87</v>
      </c>
      <c r="AW1110" s="13" t="s">
        <v>39</v>
      </c>
      <c r="AX1110" s="13" t="s">
        <v>77</v>
      </c>
      <c r="AY1110" s="251" t="s">
        <v>137</v>
      </c>
    </row>
    <row r="1111" s="14" customFormat="1">
      <c r="A1111" s="14"/>
      <c r="B1111" s="252"/>
      <c r="C1111" s="253"/>
      <c r="D1111" s="220" t="s">
        <v>569</v>
      </c>
      <c r="E1111" s="254" t="s">
        <v>32</v>
      </c>
      <c r="F1111" s="255" t="s">
        <v>571</v>
      </c>
      <c r="G1111" s="253"/>
      <c r="H1111" s="256">
        <v>2223.4549999999999</v>
      </c>
      <c r="I1111" s="257"/>
      <c r="J1111" s="253"/>
      <c r="K1111" s="253"/>
      <c r="L1111" s="258"/>
      <c r="M1111" s="259"/>
      <c r="N1111" s="260"/>
      <c r="O1111" s="260"/>
      <c r="P1111" s="260"/>
      <c r="Q1111" s="260"/>
      <c r="R1111" s="260"/>
      <c r="S1111" s="260"/>
      <c r="T1111" s="26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2" t="s">
        <v>569</v>
      </c>
      <c r="AU1111" s="262" t="s">
        <v>87</v>
      </c>
      <c r="AV1111" s="14" t="s">
        <v>164</v>
      </c>
      <c r="AW1111" s="14" t="s">
        <v>39</v>
      </c>
      <c r="AX1111" s="14" t="s">
        <v>85</v>
      </c>
      <c r="AY1111" s="262" t="s">
        <v>137</v>
      </c>
    </row>
    <row r="1112" s="2" customFormat="1" ht="24.15" customHeight="1">
      <c r="A1112" s="41"/>
      <c r="B1112" s="42"/>
      <c r="C1112" s="207" t="s">
        <v>1409</v>
      </c>
      <c r="D1112" s="207" t="s">
        <v>140</v>
      </c>
      <c r="E1112" s="208" t="s">
        <v>1410</v>
      </c>
      <c r="F1112" s="209" t="s">
        <v>1411</v>
      </c>
      <c r="G1112" s="210" t="s">
        <v>565</v>
      </c>
      <c r="H1112" s="211">
        <v>200110.95000000001</v>
      </c>
      <c r="I1112" s="212"/>
      <c r="J1112" s="213">
        <f>ROUND(I1112*H1112,2)</f>
        <v>0</v>
      </c>
      <c r="K1112" s="209" t="s">
        <v>144</v>
      </c>
      <c r="L1112" s="47"/>
      <c r="M1112" s="214" t="s">
        <v>32</v>
      </c>
      <c r="N1112" s="215" t="s">
        <v>49</v>
      </c>
      <c r="O1112" s="87"/>
      <c r="P1112" s="216">
        <f>O1112*H1112</f>
        <v>0</v>
      </c>
      <c r="Q1112" s="216">
        <v>0</v>
      </c>
      <c r="R1112" s="216">
        <f>Q1112*H1112</f>
        <v>0</v>
      </c>
      <c r="S1112" s="216">
        <v>0</v>
      </c>
      <c r="T1112" s="217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18" t="s">
        <v>164</v>
      </c>
      <c r="AT1112" s="218" t="s">
        <v>140</v>
      </c>
      <c r="AU1112" s="218" t="s">
        <v>87</v>
      </c>
      <c r="AY1112" s="19" t="s">
        <v>137</v>
      </c>
      <c r="BE1112" s="219">
        <f>IF(N1112="základní",J1112,0)</f>
        <v>0</v>
      </c>
      <c r="BF1112" s="219">
        <f>IF(N1112="snížená",J1112,0)</f>
        <v>0</v>
      </c>
      <c r="BG1112" s="219">
        <f>IF(N1112="zákl. přenesená",J1112,0)</f>
        <v>0</v>
      </c>
      <c r="BH1112" s="219">
        <f>IF(N1112="sníž. přenesená",J1112,0)</f>
        <v>0</v>
      </c>
      <c r="BI1112" s="219">
        <f>IF(N1112="nulová",J1112,0)</f>
        <v>0</v>
      </c>
      <c r="BJ1112" s="19" t="s">
        <v>87</v>
      </c>
      <c r="BK1112" s="219">
        <f>ROUND(I1112*H1112,2)</f>
        <v>0</v>
      </c>
      <c r="BL1112" s="19" t="s">
        <v>164</v>
      </c>
      <c r="BM1112" s="218" t="s">
        <v>1412</v>
      </c>
    </row>
    <row r="1113" s="2" customFormat="1">
      <c r="A1113" s="41"/>
      <c r="B1113" s="42"/>
      <c r="C1113" s="43"/>
      <c r="D1113" s="220" t="s">
        <v>147</v>
      </c>
      <c r="E1113" s="43"/>
      <c r="F1113" s="221" t="s">
        <v>1413</v>
      </c>
      <c r="G1113" s="43"/>
      <c r="H1113" s="43"/>
      <c r="I1113" s="222"/>
      <c r="J1113" s="43"/>
      <c r="K1113" s="43"/>
      <c r="L1113" s="47"/>
      <c r="M1113" s="223"/>
      <c r="N1113" s="224"/>
      <c r="O1113" s="87"/>
      <c r="P1113" s="87"/>
      <c r="Q1113" s="87"/>
      <c r="R1113" s="87"/>
      <c r="S1113" s="87"/>
      <c r="T1113" s="88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19" t="s">
        <v>147</v>
      </c>
      <c r="AU1113" s="19" t="s">
        <v>87</v>
      </c>
    </row>
    <row r="1114" s="2" customFormat="1">
      <c r="A1114" s="41"/>
      <c r="B1114" s="42"/>
      <c r="C1114" s="43"/>
      <c r="D1114" s="225" t="s">
        <v>149</v>
      </c>
      <c r="E1114" s="43"/>
      <c r="F1114" s="226" t="s">
        <v>1414</v>
      </c>
      <c r="G1114" s="43"/>
      <c r="H1114" s="43"/>
      <c r="I1114" s="222"/>
      <c r="J1114" s="43"/>
      <c r="K1114" s="43"/>
      <c r="L1114" s="47"/>
      <c r="M1114" s="223"/>
      <c r="N1114" s="224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19" t="s">
        <v>149</v>
      </c>
      <c r="AU1114" s="19" t="s">
        <v>87</v>
      </c>
    </row>
    <row r="1115" s="13" customFormat="1">
      <c r="A1115" s="13"/>
      <c r="B1115" s="241"/>
      <c r="C1115" s="242"/>
      <c r="D1115" s="220" t="s">
        <v>569</v>
      </c>
      <c r="E1115" s="243" t="s">
        <v>32</v>
      </c>
      <c r="F1115" s="244" t="s">
        <v>1415</v>
      </c>
      <c r="G1115" s="242"/>
      <c r="H1115" s="245">
        <v>200110.95000000001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1" t="s">
        <v>569</v>
      </c>
      <c r="AU1115" s="251" t="s">
        <v>87</v>
      </c>
      <c r="AV1115" s="13" t="s">
        <v>87</v>
      </c>
      <c r="AW1115" s="13" t="s">
        <v>39</v>
      </c>
      <c r="AX1115" s="13" t="s">
        <v>77</v>
      </c>
      <c r="AY1115" s="251" t="s">
        <v>137</v>
      </c>
    </row>
    <row r="1116" s="14" customFormat="1">
      <c r="A1116" s="14"/>
      <c r="B1116" s="252"/>
      <c r="C1116" s="253"/>
      <c r="D1116" s="220" t="s">
        <v>569</v>
      </c>
      <c r="E1116" s="254" t="s">
        <v>32</v>
      </c>
      <c r="F1116" s="255" t="s">
        <v>571</v>
      </c>
      <c r="G1116" s="253"/>
      <c r="H1116" s="256">
        <v>200110.95000000001</v>
      </c>
      <c r="I1116" s="257"/>
      <c r="J1116" s="253"/>
      <c r="K1116" s="253"/>
      <c r="L1116" s="258"/>
      <c r="M1116" s="259"/>
      <c r="N1116" s="260"/>
      <c r="O1116" s="260"/>
      <c r="P1116" s="260"/>
      <c r="Q1116" s="260"/>
      <c r="R1116" s="260"/>
      <c r="S1116" s="260"/>
      <c r="T1116" s="26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2" t="s">
        <v>569</v>
      </c>
      <c r="AU1116" s="262" t="s">
        <v>87</v>
      </c>
      <c r="AV1116" s="14" t="s">
        <v>164</v>
      </c>
      <c r="AW1116" s="14" t="s">
        <v>39</v>
      </c>
      <c r="AX1116" s="14" t="s">
        <v>85</v>
      </c>
      <c r="AY1116" s="262" t="s">
        <v>137</v>
      </c>
    </row>
    <row r="1117" s="2" customFormat="1" ht="24.15" customHeight="1">
      <c r="A1117" s="41"/>
      <c r="B1117" s="42"/>
      <c r="C1117" s="207" t="s">
        <v>1416</v>
      </c>
      <c r="D1117" s="207" t="s">
        <v>140</v>
      </c>
      <c r="E1117" s="208" t="s">
        <v>1417</v>
      </c>
      <c r="F1117" s="209" t="s">
        <v>1418</v>
      </c>
      <c r="G1117" s="210" t="s">
        <v>565</v>
      </c>
      <c r="H1117" s="211">
        <v>2223.4549999999999</v>
      </c>
      <c r="I1117" s="212"/>
      <c r="J1117" s="213">
        <f>ROUND(I1117*H1117,2)</f>
        <v>0</v>
      </c>
      <c r="K1117" s="209" t="s">
        <v>144</v>
      </c>
      <c r="L1117" s="47"/>
      <c r="M1117" s="214" t="s">
        <v>32</v>
      </c>
      <c r="N1117" s="215" t="s">
        <v>49</v>
      </c>
      <c r="O1117" s="87"/>
      <c r="P1117" s="216">
        <f>O1117*H1117</f>
        <v>0</v>
      </c>
      <c r="Q1117" s="216">
        <v>0</v>
      </c>
      <c r="R1117" s="216">
        <f>Q1117*H1117</f>
        <v>0</v>
      </c>
      <c r="S1117" s="216">
        <v>0</v>
      </c>
      <c r="T1117" s="217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18" t="s">
        <v>164</v>
      </c>
      <c r="AT1117" s="218" t="s">
        <v>140</v>
      </c>
      <c r="AU1117" s="218" t="s">
        <v>87</v>
      </c>
      <c r="AY1117" s="19" t="s">
        <v>137</v>
      </c>
      <c r="BE1117" s="219">
        <f>IF(N1117="základní",J1117,0)</f>
        <v>0</v>
      </c>
      <c r="BF1117" s="219">
        <f>IF(N1117="snížená",J1117,0)</f>
        <v>0</v>
      </c>
      <c r="BG1117" s="219">
        <f>IF(N1117="zákl. přenesená",J1117,0)</f>
        <v>0</v>
      </c>
      <c r="BH1117" s="219">
        <f>IF(N1117="sníž. přenesená",J1117,0)</f>
        <v>0</v>
      </c>
      <c r="BI1117" s="219">
        <f>IF(N1117="nulová",J1117,0)</f>
        <v>0</v>
      </c>
      <c r="BJ1117" s="19" t="s">
        <v>87</v>
      </c>
      <c r="BK1117" s="219">
        <f>ROUND(I1117*H1117,2)</f>
        <v>0</v>
      </c>
      <c r="BL1117" s="19" t="s">
        <v>164</v>
      </c>
      <c r="BM1117" s="218" t="s">
        <v>1419</v>
      </c>
    </row>
    <row r="1118" s="2" customFormat="1">
      <c r="A1118" s="41"/>
      <c r="B1118" s="42"/>
      <c r="C1118" s="43"/>
      <c r="D1118" s="220" t="s">
        <v>147</v>
      </c>
      <c r="E1118" s="43"/>
      <c r="F1118" s="221" t="s">
        <v>1420</v>
      </c>
      <c r="G1118" s="43"/>
      <c r="H1118" s="43"/>
      <c r="I1118" s="222"/>
      <c r="J1118" s="43"/>
      <c r="K1118" s="43"/>
      <c r="L1118" s="47"/>
      <c r="M1118" s="223"/>
      <c r="N1118" s="224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19" t="s">
        <v>147</v>
      </c>
      <c r="AU1118" s="19" t="s">
        <v>87</v>
      </c>
    </row>
    <row r="1119" s="2" customFormat="1">
      <c r="A1119" s="41"/>
      <c r="B1119" s="42"/>
      <c r="C1119" s="43"/>
      <c r="D1119" s="225" t="s">
        <v>149</v>
      </c>
      <c r="E1119" s="43"/>
      <c r="F1119" s="226" t="s">
        <v>1421</v>
      </c>
      <c r="G1119" s="43"/>
      <c r="H1119" s="43"/>
      <c r="I1119" s="222"/>
      <c r="J1119" s="43"/>
      <c r="K1119" s="43"/>
      <c r="L1119" s="47"/>
      <c r="M1119" s="223"/>
      <c r="N1119" s="224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19" t="s">
        <v>149</v>
      </c>
      <c r="AU1119" s="19" t="s">
        <v>87</v>
      </c>
    </row>
    <row r="1120" s="2" customFormat="1" ht="16.5" customHeight="1">
      <c r="A1120" s="41"/>
      <c r="B1120" s="42"/>
      <c r="C1120" s="207" t="s">
        <v>1422</v>
      </c>
      <c r="D1120" s="207" t="s">
        <v>140</v>
      </c>
      <c r="E1120" s="208" t="s">
        <v>1423</v>
      </c>
      <c r="F1120" s="209" t="s">
        <v>1424</v>
      </c>
      <c r="G1120" s="210" t="s">
        <v>565</v>
      </c>
      <c r="H1120" s="211">
        <v>2223.4549999999999</v>
      </c>
      <c r="I1120" s="212"/>
      <c r="J1120" s="213">
        <f>ROUND(I1120*H1120,2)</f>
        <v>0</v>
      </c>
      <c r="K1120" s="209" t="s">
        <v>144</v>
      </c>
      <c r="L1120" s="47"/>
      <c r="M1120" s="214" t="s">
        <v>32</v>
      </c>
      <c r="N1120" s="215" t="s">
        <v>49</v>
      </c>
      <c r="O1120" s="87"/>
      <c r="P1120" s="216">
        <f>O1120*H1120</f>
        <v>0</v>
      </c>
      <c r="Q1120" s="216">
        <v>0</v>
      </c>
      <c r="R1120" s="216">
        <f>Q1120*H1120</f>
        <v>0</v>
      </c>
      <c r="S1120" s="216">
        <v>0</v>
      </c>
      <c r="T1120" s="217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18" t="s">
        <v>164</v>
      </c>
      <c r="AT1120" s="218" t="s">
        <v>140</v>
      </c>
      <c r="AU1120" s="218" t="s">
        <v>87</v>
      </c>
      <c r="AY1120" s="19" t="s">
        <v>137</v>
      </c>
      <c r="BE1120" s="219">
        <f>IF(N1120="základní",J1120,0)</f>
        <v>0</v>
      </c>
      <c r="BF1120" s="219">
        <f>IF(N1120="snížená",J1120,0)</f>
        <v>0</v>
      </c>
      <c r="BG1120" s="219">
        <f>IF(N1120="zákl. přenesená",J1120,0)</f>
        <v>0</v>
      </c>
      <c r="BH1120" s="219">
        <f>IF(N1120="sníž. přenesená",J1120,0)</f>
        <v>0</v>
      </c>
      <c r="BI1120" s="219">
        <f>IF(N1120="nulová",J1120,0)</f>
        <v>0</v>
      </c>
      <c r="BJ1120" s="19" t="s">
        <v>87</v>
      </c>
      <c r="BK1120" s="219">
        <f>ROUND(I1120*H1120,2)</f>
        <v>0</v>
      </c>
      <c r="BL1120" s="19" t="s">
        <v>164</v>
      </c>
      <c r="BM1120" s="218" t="s">
        <v>1425</v>
      </c>
    </row>
    <row r="1121" s="2" customFormat="1">
      <c r="A1121" s="41"/>
      <c r="B1121" s="42"/>
      <c r="C1121" s="43"/>
      <c r="D1121" s="220" t="s">
        <v>147</v>
      </c>
      <c r="E1121" s="43"/>
      <c r="F1121" s="221" t="s">
        <v>1426</v>
      </c>
      <c r="G1121" s="43"/>
      <c r="H1121" s="43"/>
      <c r="I1121" s="222"/>
      <c r="J1121" s="43"/>
      <c r="K1121" s="43"/>
      <c r="L1121" s="47"/>
      <c r="M1121" s="223"/>
      <c r="N1121" s="224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19" t="s">
        <v>147</v>
      </c>
      <c r="AU1121" s="19" t="s">
        <v>87</v>
      </c>
    </row>
    <row r="1122" s="2" customFormat="1">
      <c r="A1122" s="41"/>
      <c r="B1122" s="42"/>
      <c r="C1122" s="43"/>
      <c r="D1122" s="225" t="s">
        <v>149</v>
      </c>
      <c r="E1122" s="43"/>
      <c r="F1122" s="226" t="s">
        <v>1427</v>
      </c>
      <c r="G1122" s="43"/>
      <c r="H1122" s="43"/>
      <c r="I1122" s="222"/>
      <c r="J1122" s="43"/>
      <c r="K1122" s="43"/>
      <c r="L1122" s="47"/>
      <c r="M1122" s="223"/>
      <c r="N1122" s="224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19" t="s">
        <v>149</v>
      </c>
      <c r="AU1122" s="19" t="s">
        <v>87</v>
      </c>
    </row>
    <row r="1123" s="2" customFormat="1" ht="21.75" customHeight="1">
      <c r="A1123" s="41"/>
      <c r="B1123" s="42"/>
      <c r="C1123" s="207" t="s">
        <v>1428</v>
      </c>
      <c r="D1123" s="207" t="s">
        <v>140</v>
      </c>
      <c r="E1123" s="208" t="s">
        <v>1429</v>
      </c>
      <c r="F1123" s="209" t="s">
        <v>1430</v>
      </c>
      <c r="G1123" s="210" t="s">
        <v>565</v>
      </c>
      <c r="H1123" s="211">
        <v>504.93000000000001</v>
      </c>
      <c r="I1123" s="212"/>
      <c r="J1123" s="213">
        <f>ROUND(I1123*H1123,2)</f>
        <v>0</v>
      </c>
      <c r="K1123" s="209" t="s">
        <v>144</v>
      </c>
      <c r="L1123" s="47"/>
      <c r="M1123" s="214" t="s">
        <v>32</v>
      </c>
      <c r="N1123" s="215" t="s">
        <v>49</v>
      </c>
      <c r="O1123" s="87"/>
      <c r="P1123" s="216">
        <f>O1123*H1123</f>
        <v>0</v>
      </c>
      <c r="Q1123" s="216">
        <v>0</v>
      </c>
      <c r="R1123" s="216">
        <f>Q1123*H1123</f>
        <v>0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164</v>
      </c>
      <c r="AT1123" s="218" t="s">
        <v>140</v>
      </c>
      <c r="AU1123" s="218" t="s">
        <v>87</v>
      </c>
      <c r="AY1123" s="19" t="s">
        <v>137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19" t="s">
        <v>87</v>
      </c>
      <c r="BK1123" s="219">
        <f>ROUND(I1123*H1123,2)</f>
        <v>0</v>
      </c>
      <c r="BL1123" s="19" t="s">
        <v>164</v>
      </c>
      <c r="BM1123" s="218" t="s">
        <v>1431</v>
      </c>
    </row>
    <row r="1124" s="2" customFormat="1">
      <c r="A1124" s="41"/>
      <c r="B1124" s="42"/>
      <c r="C1124" s="43"/>
      <c r="D1124" s="220" t="s">
        <v>147</v>
      </c>
      <c r="E1124" s="43"/>
      <c r="F1124" s="221" t="s">
        <v>1432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19" t="s">
        <v>147</v>
      </c>
      <c r="AU1124" s="19" t="s">
        <v>87</v>
      </c>
    </row>
    <row r="1125" s="2" customFormat="1">
      <c r="A1125" s="41"/>
      <c r="B1125" s="42"/>
      <c r="C1125" s="43"/>
      <c r="D1125" s="225" t="s">
        <v>149</v>
      </c>
      <c r="E1125" s="43"/>
      <c r="F1125" s="226" t="s">
        <v>1433</v>
      </c>
      <c r="G1125" s="43"/>
      <c r="H1125" s="43"/>
      <c r="I1125" s="222"/>
      <c r="J1125" s="43"/>
      <c r="K1125" s="43"/>
      <c r="L1125" s="47"/>
      <c r="M1125" s="223"/>
      <c r="N1125" s="224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19" t="s">
        <v>149</v>
      </c>
      <c r="AU1125" s="19" t="s">
        <v>87</v>
      </c>
    </row>
    <row r="1126" s="13" customFormat="1">
      <c r="A1126" s="13"/>
      <c r="B1126" s="241"/>
      <c r="C1126" s="242"/>
      <c r="D1126" s="220" t="s">
        <v>569</v>
      </c>
      <c r="E1126" s="243" t="s">
        <v>32</v>
      </c>
      <c r="F1126" s="244" t="s">
        <v>1434</v>
      </c>
      <c r="G1126" s="242"/>
      <c r="H1126" s="245">
        <v>79.650000000000006</v>
      </c>
      <c r="I1126" s="246"/>
      <c r="J1126" s="242"/>
      <c r="K1126" s="242"/>
      <c r="L1126" s="247"/>
      <c r="M1126" s="248"/>
      <c r="N1126" s="249"/>
      <c r="O1126" s="249"/>
      <c r="P1126" s="249"/>
      <c r="Q1126" s="249"/>
      <c r="R1126" s="249"/>
      <c r="S1126" s="249"/>
      <c r="T1126" s="25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1" t="s">
        <v>569</v>
      </c>
      <c r="AU1126" s="251" t="s">
        <v>87</v>
      </c>
      <c r="AV1126" s="13" t="s">
        <v>87</v>
      </c>
      <c r="AW1126" s="13" t="s">
        <v>39</v>
      </c>
      <c r="AX1126" s="13" t="s">
        <v>77</v>
      </c>
      <c r="AY1126" s="251" t="s">
        <v>137</v>
      </c>
    </row>
    <row r="1127" s="15" customFormat="1">
      <c r="A1127" s="15"/>
      <c r="B1127" s="263"/>
      <c r="C1127" s="264"/>
      <c r="D1127" s="220" t="s">
        <v>569</v>
      </c>
      <c r="E1127" s="265" t="s">
        <v>32</v>
      </c>
      <c r="F1127" s="266" t="s">
        <v>1435</v>
      </c>
      <c r="G1127" s="264"/>
      <c r="H1127" s="265" t="s">
        <v>32</v>
      </c>
      <c r="I1127" s="267"/>
      <c r="J1127" s="264"/>
      <c r="K1127" s="264"/>
      <c r="L1127" s="268"/>
      <c r="M1127" s="269"/>
      <c r="N1127" s="270"/>
      <c r="O1127" s="270"/>
      <c r="P1127" s="270"/>
      <c r="Q1127" s="270"/>
      <c r="R1127" s="270"/>
      <c r="S1127" s="270"/>
      <c r="T1127" s="271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72" t="s">
        <v>569</v>
      </c>
      <c r="AU1127" s="272" t="s">
        <v>87</v>
      </c>
      <c r="AV1127" s="15" t="s">
        <v>85</v>
      </c>
      <c r="AW1127" s="15" t="s">
        <v>39</v>
      </c>
      <c r="AX1127" s="15" t="s">
        <v>77</v>
      </c>
      <c r="AY1127" s="272" t="s">
        <v>137</v>
      </c>
    </row>
    <row r="1128" s="13" customFormat="1">
      <c r="A1128" s="13"/>
      <c r="B1128" s="241"/>
      <c r="C1128" s="242"/>
      <c r="D1128" s="220" t="s">
        <v>569</v>
      </c>
      <c r="E1128" s="243" t="s">
        <v>32</v>
      </c>
      <c r="F1128" s="244" t="s">
        <v>1436</v>
      </c>
      <c r="G1128" s="242"/>
      <c r="H1128" s="245">
        <v>76.754999999999995</v>
      </c>
      <c r="I1128" s="246"/>
      <c r="J1128" s="242"/>
      <c r="K1128" s="242"/>
      <c r="L1128" s="247"/>
      <c r="M1128" s="248"/>
      <c r="N1128" s="249"/>
      <c r="O1128" s="249"/>
      <c r="P1128" s="249"/>
      <c r="Q1128" s="249"/>
      <c r="R1128" s="249"/>
      <c r="S1128" s="249"/>
      <c r="T1128" s="25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1" t="s">
        <v>569</v>
      </c>
      <c r="AU1128" s="251" t="s">
        <v>87</v>
      </c>
      <c r="AV1128" s="13" t="s">
        <v>87</v>
      </c>
      <c r="AW1128" s="13" t="s">
        <v>39</v>
      </c>
      <c r="AX1128" s="13" t="s">
        <v>77</v>
      </c>
      <c r="AY1128" s="251" t="s">
        <v>137</v>
      </c>
    </row>
    <row r="1129" s="13" customFormat="1">
      <c r="A1129" s="13"/>
      <c r="B1129" s="241"/>
      <c r="C1129" s="242"/>
      <c r="D1129" s="220" t="s">
        <v>569</v>
      </c>
      <c r="E1129" s="243" t="s">
        <v>32</v>
      </c>
      <c r="F1129" s="244" t="s">
        <v>1437</v>
      </c>
      <c r="G1129" s="242"/>
      <c r="H1129" s="245">
        <v>53.100000000000001</v>
      </c>
      <c r="I1129" s="246"/>
      <c r="J1129" s="242"/>
      <c r="K1129" s="242"/>
      <c r="L1129" s="247"/>
      <c r="M1129" s="248"/>
      <c r="N1129" s="249"/>
      <c r="O1129" s="249"/>
      <c r="P1129" s="249"/>
      <c r="Q1129" s="249"/>
      <c r="R1129" s="249"/>
      <c r="S1129" s="249"/>
      <c r="T1129" s="25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1" t="s">
        <v>569</v>
      </c>
      <c r="AU1129" s="251" t="s">
        <v>87</v>
      </c>
      <c r="AV1129" s="13" t="s">
        <v>87</v>
      </c>
      <c r="AW1129" s="13" t="s">
        <v>39</v>
      </c>
      <c r="AX1129" s="13" t="s">
        <v>77</v>
      </c>
      <c r="AY1129" s="251" t="s">
        <v>137</v>
      </c>
    </row>
    <row r="1130" s="13" customFormat="1">
      <c r="A1130" s="13"/>
      <c r="B1130" s="241"/>
      <c r="C1130" s="242"/>
      <c r="D1130" s="220" t="s">
        <v>569</v>
      </c>
      <c r="E1130" s="243" t="s">
        <v>32</v>
      </c>
      <c r="F1130" s="244" t="s">
        <v>1438</v>
      </c>
      <c r="G1130" s="242"/>
      <c r="H1130" s="245">
        <v>127.2</v>
      </c>
      <c r="I1130" s="246"/>
      <c r="J1130" s="242"/>
      <c r="K1130" s="242"/>
      <c r="L1130" s="247"/>
      <c r="M1130" s="248"/>
      <c r="N1130" s="249"/>
      <c r="O1130" s="249"/>
      <c r="P1130" s="249"/>
      <c r="Q1130" s="249"/>
      <c r="R1130" s="249"/>
      <c r="S1130" s="249"/>
      <c r="T1130" s="25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1" t="s">
        <v>569</v>
      </c>
      <c r="AU1130" s="251" t="s">
        <v>87</v>
      </c>
      <c r="AV1130" s="13" t="s">
        <v>87</v>
      </c>
      <c r="AW1130" s="13" t="s">
        <v>39</v>
      </c>
      <c r="AX1130" s="13" t="s">
        <v>77</v>
      </c>
      <c r="AY1130" s="251" t="s">
        <v>137</v>
      </c>
    </row>
    <row r="1131" s="13" customFormat="1">
      <c r="A1131" s="13"/>
      <c r="B1131" s="241"/>
      <c r="C1131" s="242"/>
      <c r="D1131" s="220" t="s">
        <v>569</v>
      </c>
      <c r="E1131" s="243" t="s">
        <v>32</v>
      </c>
      <c r="F1131" s="244" t="s">
        <v>1439</v>
      </c>
      <c r="G1131" s="242"/>
      <c r="H1131" s="245">
        <v>126.97499999999999</v>
      </c>
      <c r="I1131" s="246"/>
      <c r="J1131" s="242"/>
      <c r="K1131" s="242"/>
      <c r="L1131" s="247"/>
      <c r="M1131" s="248"/>
      <c r="N1131" s="249"/>
      <c r="O1131" s="249"/>
      <c r="P1131" s="249"/>
      <c r="Q1131" s="249"/>
      <c r="R1131" s="249"/>
      <c r="S1131" s="249"/>
      <c r="T1131" s="25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1" t="s">
        <v>569</v>
      </c>
      <c r="AU1131" s="251" t="s">
        <v>87</v>
      </c>
      <c r="AV1131" s="13" t="s">
        <v>87</v>
      </c>
      <c r="AW1131" s="13" t="s">
        <v>39</v>
      </c>
      <c r="AX1131" s="13" t="s">
        <v>77</v>
      </c>
      <c r="AY1131" s="251" t="s">
        <v>137</v>
      </c>
    </row>
    <row r="1132" s="13" customFormat="1">
      <c r="A1132" s="13"/>
      <c r="B1132" s="241"/>
      <c r="C1132" s="242"/>
      <c r="D1132" s="220" t="s">
        <v>569</v>
      </c>
      <c r="E1132" s="243" t="s">
        <v>32</v>
      </c>
      <c r="F1132" s="244" t="s">
        <v>1440</v>
      </c>
      <c r="G1132" s="242"/>
      <c r="H1132" s="245">
        <v>41.25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1" t="s">
        <v>569</v>
      </c>
      <c r="AU1132" s="251" t="s">
        <v>87</v>
      </c>
      <c r="AV1132" s="13" t="s">
        <v>87</v>
      </c>
      <c r="AW1132" s="13" t="s">
        <v>39</v>
      </c>
      <c r="AX1132" s="13" t="s">
        <v>77</v>
      </c>
      <c r="AY1132" s="251" t="s">
        <v>137</v>
      </c>
    </row>
    <row r="1133" s="14" customFormat="1">
      <c r="A1133" s="14"/>
      <c r="B1133" s="252"/>
      <c r="C1133" s="253"/>
      <c r="D1133" s="220" t="s">
        <v>569</v>
      </c>
      <c r="E1133" s="254" t="s">
        <v>32</v>
      </c>
      <c r="F1133" s="255" t="s">
        <v>571</v>
      </c>
      <c r="G1133" s="253"/>
      <c r="H1133" s="256">
        <v>504.92999999999995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2" t="s">
        <v>569</v>
      </c>
      <c r="AU1133" s="262" t="s">
        <v>87</v>
      </c>
      <c r="AV1133" s="14" t="s">
        <v>164</v>
      </c>
      <c r="AW1133" s="14" t="s">
        <v>39</v>
      </c>
      <c r="AX1133" s="14" t="s">
        <v>85</v>
      </c>
      <c r="AY1133" s="262" t="s">
        <v>137</v>
      </c>
    </row>
    <row r="1134" s="2" customFormat="1" ht="24.15" customHeight="1">
      <c r="A1134" s="41"/>
      <c r="B1134" s="42"/>
      <c r="C1134" s="207" t="s">
        <v>1441</v>
      </c>
      <c r="D1134" s="207" t="s">
        <v>140</v>
      </c>
      <c r="E1134" s="208" t="s">
        <v>1442</v>
      </c>
      <c r="F1134" s="209" t="s">
        <v>1443</v>
      </c>
      <c r="G1134" s="210" t="s">
        <v>565</v>
      </c>
      <c r="H1134" s="211">
        <v>53.549999999999997</v>
      </c>
      <c r="I1134" s="212"/>
      <c r="J1134" s="213">
        <f>ROUND(I1134*H1134,2)</f>
        <v>0</v>
      </c>
      <c r="K1134" s="209" t="s">
        <v>144</v>
      </c>
      <c r="L1134" s="47"/>
      <c r="M1134" s="214" t="s">
        <v>32</v>
      </c>
      <c r="N1134" s="215" t="s">
        <v>49</v>
      </c>
      <c r="O1134" s="87"/>
      <c r="P1134" s="216">
        <f>O1134*H1134</f>
        <v>0</v>
      </c>
      <c r="Q1134" s="216">
        <v>0</v>
      </c>
      <c r="R1134" s="216">
        <f>Q1134*H1134</f>
        <v>0</v>
      </c>
      <c r="S1134" s="216">
        <v>0</v>
      </c>
      <c r="T1134" s="217">
        <f>S1134*H1134</f>
        <v>0</v>
      </c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R1134" s="218" t="s">
        <v>164</v>
      </c>
      <c r="AT1134" s="218" t="s">
        <v>140</v>
      </c>
      <c r="AU1134" s="218" t="s">
        <v>87</v>
      </c>
      <c r="AY1134" s="19" t="s">
        <v>137</v>
      </c>
      <c r="BE1134" s="219">
        <f>IF(N1134="základní",J1134,0)</f>
        <v>0</v>
      </c>
      <c r="BF1134" s="219">
        <f>IF(N1134="snížená",J1134,0)</f>
        <v>0</v>
      </c>
      <c r="BG1134" s="219">
        <f>IF(N1134="zákl. přenesená",J1134,0)</f>
        <v>0</v>
      </c>
      <c r="BH1134" s="219">
        <f>IF(N1134="sníž. přenesená",J1134,0)</f>
        <v>0</v>
      </c>
      <c r="BI1134" s="219">
        <f>IF(N1134="nulová",J1134,0)</f>
        <v>0</v>
      </c>
      <c r="BJ1134" s="19" t="s">
        <v>87</v>
      </c>
      <c r="BK1134" s="219">
        <f>ROUND(I1134*H1134,2)</f>
        <v>0</v>
      </c>
      <c r="BL1134" s="19" t="s">
        <v>164</v>
      </c>
      <c r="BM1134" s="218" t="s">
        <v>1444</v>
      </c>
    </row>
    <row r="1135" s="2" customFormat="1">
      <c r="A1135" s="41"/>
      <c r="B1135" s="42"/>
      <c r="C1135" s="43"/>
      <c r="D1135" s="220" t="s">
        <v>147</v>
      </c>
      <c r="E1135" s="43"/>
      <c r="F1135" s="221" t="s">
        <v>1445</v>
      </c>
      <c r="G1135" s="43"/>
      <c r="H1135" s="43"/>
      <c r="I1135" s="222"/>
      <c r="J1135" s="43"/>
      <c r="K1135" s="43"/>
      <c r="L1135" s="47"/>
      <c r="M1135" s="223"/>
      <c r="N1135" s="224"/>
      <c r="O1135" s="87"/>
      <c r="P1135" s="87"/>
      <c r="Q1135" s="87"/>
      <c r="R1135" s="87"/>
      <c r="S1135" s="87"/>
      <c r="T1135" s="88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T1135" s="19" t="s">
        <v>147</v>
      </c>
      <c r="AU1135" s="19" t="s">
        <v>87</v>
      </c>
    </row>
    <row r="1136" s="2" customFormat="1">
      <c r="A1136" s="41"/>
      <c r="B1136" s="42"/>
      <c r="C1136" s="43"/>
      <c r="D1136" s="225" t="s">
        <v>149</v>
      </c>
      <c r="E1136" s="43"/>
      <c r="F1136" s="226" t="s">
        <v>1446</v>
      </c>
      <c r="G1136" s="43"/>
      <c r="H1136" s="43"/>
      <c r="I1136" s="222"/>
      <c r="J1136" s="43"/>
      <c r="K1136" s="43"/>
      <c r="L1136" s="47"/>
      <c r="M1136" s="223"/>
      <c r="N1136" s="224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19" t="s">
        <v>149</v>
      </c>
      <c r="AU1136" s="19" t="s">
        <v>87</v>
      </c>
    </row>
    <row r="1137" s="15" customFormat="1">
      <c r="A1137" s="15"/>
      <c r="B1137" s="263"/>
      <c r="C1137" s="264"/>
      <c r="D1137" s="220" t="s">
        <v>569</v>
      </c>
      <c r="E1137" s="265" t="s">
        <v>32</v>
      </c>
      <c r="F1137" s="266" t="s">
        <v>1447</v>
      </c>
      <c r="G1137" s="264"/>
      <c r="H1137" s="265" t="s">
        <v>32</v>
      </c>
      <c r="I1137" s="267"/>
      <c r="J1137" s="264"/>
      <c r="K1137" s="264"/>
      <c r="L1137" s="268"/>
      <c r="M1137" s="269"/>
      <c r="N1137" s="270"/>
      <c r="O1137" s="270"/>
      <c r="P1137" s="270"/>
      <c r="Q1137" s="270"/>
      <c r="R1137" s="270"/>
      <c r="S1137" s="270"/>
      <c r="T1137" s="271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72" t="s">
        <v>569</v>
      </c>
      <c r="AU1137" s="272" t="s">
        <v>87</v>
      </c>
      <c r="AV1137" s="15" t="s">
        <v>85</v>
      </c>
      <c r="AW1137" s="15" t="s">
        <v>39</v>
      </c>
      <c r="AX1137" s="15" t="s">
        <v>77</v>
      </c>
      <c r="AY1137" s="272" t="s">
        <v>137</v>
      </c>
    </row>
    <row r="1138" s="13" customFormat="1">
      <c r="A1138" s="13"/>
      <c r="B1138" s="241"/>
      <c r="C1138" s="242"/>
      <c r="D1138" s="220" t="s">
        <v>569</v>
      </c>
      <c r="E1138" s="243" t="s">
        <v>32</v>
      </c>
      <c r="F1138" s="244" t="s">
        <v>1448</v>
      </c>
      <c r="G1138" s="242"/>
      <c r="H1138" s="245">
        <v>20.850000000000001</v>
      </c>
      <c r="I1138" s="246"/>
      <c r="J1138" s="242"/>
      <c r="K1138" s="242"/>
      <c r="L1138" s="247"/>
      <c r="M1138" s="248"/>
      <c r="N1138" s="249"/>
      <c r="O1138" s="249"/>
      <c r="P1138" s="249"/>
      <c r="Q1138" s="249"/>
      <c r="R1138" s="249"/>
      <c r="S1138" s="249"/>
      <c r="T1138" s="25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1" t="s">
        <v>569</v>
      </c>
      <c r="AU1138" s="251" t="s">
        <v>87</v>
      </c>
      <c r="AV1138" s="13" t="s">
        <v>87</v>
      </c>
      <c r="AW1138" s="13" t="s">
        <v>39</v>
      </c>
      <c r="AX1138" s="13" t="s">
        <v>77</v>
      </c>
      <c r="AY1138" s="251" t="s">
        <v>137</v>
      </c>
    </row>
    <row r="1139" s="13" customFormat="1">
      <c r="A1139" s="13"/>
      <c r="B1139" s="241"/>
      <c r="C1139" s="242"/>
      <c r="D1139" s="220" t="s">
        <v>569</v>
      </c>
      <c r="E1139" s="243" t="s">
        <v>32</v>
      </c>
      <c r="F1139" s="244" t="s">
        <v>1449</v>
      </c>
      <c r="G1139" s="242"/>
      <c r="H1139" s="245">
        <v>32.700000000000003</v>
      </c>
      <c r="I1139" s="246"/>
      <c r="J1139" s="242"/>
      <c r="K1139" s="242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1" t="s">
        <v>569</v>
      </c>
      <c r="AU1139" s="251" t="s">
        <v>87</v>
      </c>
      <c r="AV1139" s="13" t="s">
        <v>87</v>
      </c>
      <c r="AW1139" s="13" t="s">
        <v>39</v>
      </c>
      <c r="AX1139" s="13" t="s">
        <v>77</v>
      </c>
      <c r="AY1139" s="251" t="s">
        <v>137</v>
      </c>
    </row>
    <row r="1140" s="14" customFormat="1">
      <c r="A1140" s="14"/>
      <c r="B1140" s="252"/>
      <c r="C1140" s="253"/>
      <c r="D1140" s="220" t="s">
        <v>569</v>
      </c>
      <c r="E1140" s="254" t="s">
        <v>32</v>
      </c>
      <c r="F1140" s="255" t="s">
        <v>571</v>
      </c>
      <c r="G1140" s="253"/>
      <c r="H1140" s="256">
        <v>53.550000000000004</v>
      </c>
      <c r="I1140" s="257"/>
      <c r="J1140" s="253"/>
      <c r="K1140" s="253"/>
      <c r="L1140" s="258"/>
      <c r="M1140" s="259"/>
      <c r="N1140" s="260"/>
      <c r="O1140" s="260"/>
      <c r="P1140" s="260"/>
      <c r="Q1140" s="260"/>
      <c r="R1140" s="260"/>
      <c r="S1140" s="260"/>
      <c r="T1140" s="261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2" t="s">
        <v>569</v>
      </c>
      <c r="AU1140" s="262" t="s">
        <v>87</v>
      </c>
      <c r="AV1140" s="14" t="s">
        <v>164</v>
      </c>
      <c r="AW1140" s="14" t="s">
        <v>39</v>
      </c>
      <c r="AX1140" s="14" t="s">
        <v>85</v>
      </c>
      <c r="AY1140" s="262" t="s">
        <v>137</v>
      </c>
    </row>
    <row r="1141" s="12" customFormat="1" ht="22.8" customHeight="1">
      <c r="A1141" s="12"/>
      <c r="B1141" s="191"/>
      <c r="C1141" s="192"/>
      <c r="D1141" s="193" t="s">
        <v>76</v>
      </c>
      <c r="E1141" s="205" t="s">
        <v>1450</v>
      </c>
      <c r="F1141" s="205" t="s">
        <v>1451</v>
      </c>
      <c r="G1141" s="192"/>
      <c r="H1141" s="192"/>
      <c r="I1141" s="195"/>
      <c r="J1141" s="206">
        <f>BK1141</f>
        <v>0</v>
      </c>
      <c r="K1141" s="192"/>
      <c r="L1141" s="197"/>
      <c r="M1141" s="198"/>
      <c r="N1141" s="199"/>
      <c r="O1141" s="199"/>
      <c r="P1141" s="200">
        <f>SUM(P1142:P1152)</f>
        <v>0</v>
      </c>
      <c r="Q1141" s="199"/>
      <c r="R1141" s="200">
        <f>SUM(R1142:R1152)</f>
        <v>0.019728799999999998</v>
      </c>
      <c r="S1141" s="199"/>
      <c r="T1141" s="201">
        <f>SUM(T1142:T1152)</f>
        <v>0</v>
      </c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R1141" s="202" t="s">
        <v>85</v>
      </c>
      <c r="AT1141" s="203" t="s">
        <v>76</v>
      </c>
      <c r="AU1141" s="203" t="s">
        <v>85</v>
      </c>
      <c r="AY1141" s="202" t="s">
        <v>137</v>
      </c>
      <c r="BK1141" s="204">
        <f>SUM(BK1142:BK1152)</f>
        <v>0</v>
      </c>
    </row>
    <row r="1142" s="2" customFormat="1" ht="16.5" customHeight="1">
      <c r="A1142" s="41"/>
      <c r="B1142" s="42"/>
      <c r="C1142" s="207" t="s">
        <v>1452</v>
      </c>
      <c r="D1142" s="207" t="s">
        <v>140</v>
      </c>
      <c r="E1142" s="208" t="s">
        <v>1453</v>
      </c>
      <c r="F1142" s="209" t="s">
        <v>1454</v>
      </c>
      <c r="G1142" s="210" t="s">
        <v>565</v>
      </c>
      <c r="H1142" s="211">
        <v>563.67999999999995</v>
      </c>
      <c r="I1142" s="212"/>
      <c r="J1142" s="213">
        <f>ROUND(I1142*H1142,2)</f>
        <v>0</v>
      </c>
      <c r="K1142" s="209" t="s">
        <v>144</v>
      </c>
      <c r="L1142" s="47"/>
      <c r="M1142" s="214" t="s">
        <v>32</v>
      </c>
      <c r="N1142" s="215" t="s">
        <v>49</v>
      </c>
      <c r="O1142" s="87"/>
      <c r="P1142" s="216">
        <f>O1142*H1142</f>
        <v>0</v>
      </c>
      <c r="Q1142" s="216">
        <v>3.4999999999999997E-05</v>
      </c>
      <c r="R1142" s="216">
        <f>Q1142*H1142</f>
        <v>0.019728799999999998</v>
      </c>
      <c r="S1142" s="216">
        <v>0</v>
      </c>
      <c r="T1142" s="217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18" t="s">
        <v>164</v>
      </c>
      <c r="AT1142" s="218" t="s">
        <v>140</v>
      </c>
      <c r="AU1142" s="218" t="s">
        <v>87</v>
      </c>
      <c r="AY1142" s="19" t="s">
        <v>137</v>
      </c>
      <c r="BE1142" s="219">
        <f>IF(N1142="základní",J1142,0)</f>
        <v>0</v>
      </c>
      <c r="BF1142" s="219">
        <f>IF(N1142="snížená",J1142,0)</f>
        <v>0</v>
      </c>
      <c r="BG1142" s="219">
        <f>IF(N1142="zákl. přenesená",J1142,0)</f>
        <v>0</v>
      </c>
      <c r="BH1142" s="219">
        <f>IF(N1142="sníž. přenesená",J1142,0)</f>
        <v>0</v>
      </c>
      <c r="BI1142" s="219">
        <f>IF(N1142="nulová",J1142,0)</f>
        <v>0</v>
      </c>
      <c r="BJ1142" s="19" t="s">
        <v>87</v>
      </c>
      <c r="BK1142" s="219">
        <f>ROUND(I1142*H1142,2)</f>
        <v>0</v>
      </c>
      <c r="BL1142" s="19" t="s">
        <v>164</v>
      </c>
      <c r="BM1142" s="218" t="s">
        <v>1455</v>
      </c>
    </row>
    <row r="1143" s="2" customFormat="1">
      <c r="A1143" s="41"/>
      <c r="B1143" s="42"/>
      <c r="C1143" s="43"/>
      <c r="D1143" s="220" t="s">
        <v>147</v>
      </c>
      <c r="E1143" s="43"/>
      <c r="F1143" s="221" t="s">
        <v>1456</v>
      </c>
      <c r="G1143" s="43"/>
      <c r="H1143" s="43"/>
      <c r="I1143" s="222"/>
      <c r="J1143" s="43"/>
      <c r="K1143" s="43"/>
      <c r="L1143" s="47"/>
      <c r="M1143" s="223"/>
      <c r="N1143" s="224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19" t="s">
        <v>147</v>
      </c>
      <c r="AU1143" s="19" t="s">
        <v>87</v>
      </c>
    </row>
    <row r="1144" s="2" customFormat="1">
      <c r="A1144" s="41"/>
      <c r="B1144" s="42"/>
      <c r="C1144" s="43"/>
      <c r="D1144" s="225" t="s">
        <v>149</v>
      </c>
      <c r="E1144" s="43"/>
      <c r="F1144" s="226" t="s">
        <v>1457</v>
      </c>
      <c r="G1144" s="43"/>
      <c r="H1144" s="43"/>
      <c r="I1144" s="222"/>
      <c r="J1144" s="43"/>
      <c r="K1144" s="43"/>
      <c r="L1144" s="47"/>
      <c r="M1144" s="223"/>
      <c r="N1144" s="224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19" t="s">
        <v>149</v>
      </c>
      <c r="AU1144" s="19" t="s">
        <v>87</v>
      </c>
    </row>
    <row r="1145" s="13" customFormat="1">
      <c r="A1145" s="13"/>
      <c r="B1145" s="241"/>
      <c r="C1145" s="242"/>
      <c r="D1145" s="220" t="s">
        <v>569</v>
      </c>
      <c r="E1145" s="243" t="s">
        <v>32</v>
      </c>
      <c r="F1145" s="244" t="s">
        <v>1434</v>
      </c>
      <c r="G1145" s="242"/>
      <c r="H1145" s="245">
        <v>79.650000000000006</v>
      </c>
      <c r="I1145" s="246"/>
      <c r="J1145" s="242"/>
      <c r="K1145" s="242"/>
      <c r="L1145" s="247"/>
      <c r="M1145" s="248"/>
      <c r="N1145" s="249"/>
      <c r="O1145" s="249"/>
      <c r="P1145" s="249"/>
      <c r="Q1145" s="249"/>
      <c r="R1145" s="249"/>
      <c r="S1145" s="249"/>
      <c r="T1145" s="25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1" t="s">
        <v>569</v>
      </c>
      <c r="AU1145" s="251" t="s">
        <v>87</v>
      </c>
      <c r="AV1145" s="13" t="s">
        <v>87</v>
      </c>
      <c r="AW1145" s="13" t="s">
        <v>39</v>
      </c>
      <c r="AX1145" s="13" t="s">
        <v>77</v>
      </c>
      <c r="AY1145" s="251" t="s">
        <v>137</v>
      </c>
    </row>
    <row r="1146" s="15" customFormat="1">
      <c r="A1146" s="15"/>
      <c r="B1146" s="263"/>
      <c r="C1146" s="264"/>
      <c r="D1146" s="220" t="s">
        <v>569</v>
      </c>
      <c r="E1146" s="265" t="s">
        <v>32</v>
      </c>
      <c r="F1146" s="266" t="s">
        <v>1435</v>
      </c>
      <c r="G1146" s="264"/>
      <c r="H1146" s="265" t="s">
        <v>32</v>
      </c>
      <c r="I1146" s="267"/>
      <c r="J1146" s="264"/>
      <c r="K1146" s="264"/>
      <c r="L1146" s="268"/>
      <c r="M1146" s="269"/>
      <c r="N1146" s="270"/>
      <c r="O1146" s="270"/>
      <c r="P1146" s="270"/>
      <c r="Q1146" s="270"/>
      <c r="R1146" s="270"/>
      <c r="S1146" s="270"/>
      <c r="T1146" s="271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2" t="s">
        <v>569</v>
      </c>
      <c r="AU1146" s="272" t="s">
        <v>87</v>
      </c>
      <c r="AV1146" s="15" t="s">
        <v>85</v>
      </c>
      <c r="AW1146" s="15" t="s">
        <v>39</v>
      </c>
      <c r="AX1146" s="15" t="s">
        <v>77</v>
      </c>
      <c r="AY1146" s="272" t="s">
        <v>137</v>
      </c>
    </row>
    <row r="1147" s="13" customFormat="1">
      <c r="A1147" s="13"/>
      <c r="B1147" s="241"/>
      <c r="C1147" s="242"/>
      <c r="D1147" s="220" t="s">
        <v>569</v>
      </c>
      <c r="E1147" s="243" t="s">
        <v>32</v>
      </c>
      <c r="F1147" s="244" t="s">
        <v>1436</v>
      </c>
      <c r="G1147" s="242"/>
      <c r="H1147" s="245">
        <v>76.754999999999995</v>
      </c>
      <c r="I1147" s="246"/>
      <c r="J1147" s="242"/>
      <c r="K1147" s="242"/>
      <c r="L1147" s="247"/>
      <c r="M1147" s="248"/>
      <c r="N1147" s="249"/>
      <c r="O1147" s="249"/>
      <c r="P1147" s="249"/>
      <c r="Q1147" s="249"/>
      <c r="R1147" s="249"/>
      <c r="S1147" s="249"/>
      <c r="T1147" s="25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1" t="s">
        <v>569</v>
      </c>
      <c r="AU1147" s="251" t="s">
        <v>87</v>
      </c>
      <c r="AV1147" s="13" t="s">
        <v>87</v>
      </c>
      <c r="AW1147" s="13" t="s">
        <v>39</v>
      </c>
      <c r="AX1147" s="13" t="s">
        <v>77</v>
      </c>
      <c r="AY1147" s="251" t="s">
        <v>137</v>
      </c>
    </row>
    <row r="1148" s="13" customFormat="1">
      <c r="A1148" s="13"/>
      <c r="B1148" s="241"/>
      <c r="C1148" s="242"/>
      <c r="D1148" s="220" t="s">
        <v>569</v>
      </c>
      <c r="E1148" s="243" t="s">
        <v>32</v>
      </c>
      <c r="F1148" s="244" t="s">
        <v>1437</v>
      </c>
      <c r="G1148" s="242"/>
      <c r="H1148" s="245">
        <v>53.100000000000001</v>
      </c>
      <c r="I1148" s="246"/>
      <c r="J1148" s="242"/>
      <c r="K1148" s="242"/>
      <c r="L1148" s="247"/>
      <c r="M1148" s="248"/>
      <c r="N1148" s="249"/>
      <c r="O1148" s="249"/>
      <c r="P1148" s="249"/>
      <c r="Q1148" s="249"/>
      <c r="R1148" s="249"/>
      <c r="S1148" s="249"/>
      <c r="T1148" s="250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1" t="s">
        <v>569</v>
      </c>
      <c r="AU1148" s="251" t="s">
        <v>87</v>
      </c>
      <c r="AV1148" s="13" t="s">
        <v>87</v>
      </c>
      <c r="AW1148" s="13" t="s">
        <v>39</v>
      </c>
      <c r="AX1148" s="13" t="s">
        <v>77</v>
      </c>
      <c r="AY1148" s="251" t="s">
        <v>137</v>
      </c>
    </row>
    <row r="1149" s="13" customFormat="1">
      <c r="A1149" s="13"/>
      <c r="B1149" s="241"/>
      <c r="C1149" s="242"/>
      <c r="D1149" s="220" t="s">
        <v>569</v>
      </c>
      <c r="E1149" s="243" t="s">
        <v>32</v>
      </c>
      <c r="F1149" s="244" t="s">
        <v>1438</v>
      </c>
      <c r="G1149" s="242"/>
      <c r="H1149" s="245">
        <v>127.2</v>
      </c>
      <c r="I1149" s="246"/>
      <c r="J1149" s="242"/>
      <c r="K1149" s="242"/>
      <c r="L1149" s="247"/>
      <c r="M1149" s="248"/>
      <c r="N1149" s="249"/>
      <c r="O1149" s="249"/>
      <c r="P1149" s="249"/>
      <c r="Q1149" s="249"/>
      <c r="R1149" s="249"/>
      <c r="S1149" s="249"/>
      <c r="T1149" s="25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1" t="s">
        <v>569</v>
      </c>
      <c r="AU1149" s="251" t="s">
        <v>87</v>
      </c>
      <c r="AV1149" s="13" t="s">
        <v>87</v>
      </c>
      <c r="AW1149" s="13" t="s">
        <v>39</v>
      </c>
      <c r="AX1149" s="13" t="s">
        <v>77</v>
      </c>
      <c r="AY1149" s="251" t="s">
        <v>137</v>
      </c>
    </row>
    <row r="1150" s="13" customFormat="1">
      <c r="A1150" s="13"/>
      <c r="B1150" s="241"/>
      <c r="C1150" s="242"/>
      <c r="D1150" s="220" t="s">
        <v>569</v>
      </c>
      <c r="E1150" s="243" t="s">
        <v>32</v>
      </c>
      <c r="F1150" s="244" t="s">
        <v>1439</v>
      </c>
      <c r="G1150" s="242"/>
      <c r="H1150" s="245">
        <v>126.97499999999999</v>
      </c>
      <c r="I1150" s="246"/>
      <c r="J1150" s="242"/>
      <c r="K1150" s="242"/>
      <c r="L1150" s="247"/>
      <c r="M1150" s="248"/>
      <c r="N1150" s="249"/>
      <c r="O1150" s="249"/>
      <c r="P1150" s="249"/>
      <c r="Q1150" s="249"/>
      <c r="R1150" s="249"/>
      <c r="S1150" s="249"/>
      <c r="T1150" s="25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1" t="s">
        <v>569</v>
      </c>
      <c r="AU1150" s="251" t="s">
        <v>87</v>
      </c>
      <c r="AV1150" s="13" t="s">
        <v>87</v>
      </c>
      <c r="AW1150" s="13" t="s">
        <v>39</v>
      </c>
      <c r="AX1150" s="13" t="s">
        <v>77</v>
      </c>
      <c r="AY1150" s="251" t="s">
        <v>137</v>
      </c>
    </row>
    <row r="1151" s="13" customFormat="1">
      <c r="A1151" s="13"/>
      <c r="B1151" s="241"/>
      <c r="C1151" s="242"/>
      <c r="D1151" s="220" t="s">
        <v>569</v>
      </c>
      <c r="E1151" s="243" t="s">
        <v>32</v>
      </c>
      <c r="F1151" s="244" t="s">
        <v>1458</v>
      </c>
      <c r="G1151" s="242"/>
      <c r="H1151" s="245">
        <v>100</v>
      </c>
      <c r="I1151" s="246"/>
      <c r="J1151" s="242"/>
      <c r="K1151" s="242"/>
      <c r="L1151" s="247"/>
      <c r="M1151" s="248"/>
      <c r="N1151" s="249"/>
      <c r="O1151" s="249"/>
      <c r="P1151" s="249"/>
      <c r="Q1151" s="249"/>
      <c r="R1151" s="249"/>
      <c r="S1151" s="249"/>
      <c r="T1151" s="25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1" t="s">
        <v>569</v>
      </c>
      <c r="AU1151" s="251" t="s">
        <v>87</v>
      </c>
      <c r="AV1151" s="13" t="s">
        <v>87</v>
      </c>
      <c r="AW1151" s="13" t="s">
        <v>39</v>
      </c>
      <c r="AX1151" s="13" t="s">
        <v>77</v>
      </c>
      <c r="AY1151" s="251" t="s">
        <v>137</v>
      </c>
    </row>
    <row r="1152" s="14" customFormat="1">
      <c r="A1152" s="14"/>
      <c r="B1152" s="252"/>
      <c r="C1152" s="253"/>
      <c r="D1152" s="220" t="s">
        <v>569</v>
      </c>
      <c r="E1152" s="254" t="s">
        <v>32</v>
      </c>
      <c r="F1152" s="255" t="s">
        <v>571</v>
      </c>
      <c r="G1152" s="253"/>
      <c r="H1152" s="256">
        <v>563.67999999999995</v>
      </c>
      <c r="I1152" s="257"/>
      <c r="J1152" s="253"/>
      <c r="K1152" s="253"/>
      <c r="L1152" s="258"/>
      <c r="M1152" s="259"/>
      <c r="N1152" s="260"/>
      <c r="O1152" s="260"/>
      <c r="P1152" s="260"/>
      <c r="Q1152" s="260"/>
      <c r="R1152" s="260"/>
      <c r="S1152" s="260"/>
      <c r="T1152" s="26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2" t="s">
        <v>569</v>
      </c>
      <c r="AU1152" s="262" t="s">
        <v>87</v>
      </c>
      <c r="AV1152" s="14" t="s">
        <v>164</v>
      </c>
      <c r="AW1152" s="14" t="s">
        <v>39</v>
      </c>
      <c r="AX1152" s="14" t="s">
        <v>85</v>
      </c>
      <c r="AY1152" s="262" t="s">
        <v>137</v>
      </c>
    </row>
    <row r="1153" s="12" customFormat="1" ht="22.8" customHeight="1">
      <c r="A1153" s="12"/>
      <c r="B1153" s="191"/>
      <c r="C1153" s="192"/>
      <c r="D1153" s="193" t="s">
        <v>76</v>
      </c>
      <c r="E1153" s="205" t="s">
        <v>1459</v>
      </c>
      <c r="F1153" s="205" t="s">
        <v>1460</v>
      </c>
      <c r="G1153" s="192"/>
      <c r="H1153" s="192"/>
      <c r="I1153" s="195"/>
      <c r="J1153" s="206">
        <f>BK1153</f>
        <v>0</v>
      </c>
      <c r="K1153" s="192"/>
      <c r="L1153" s="197"/>
      <c r="M1153" s="198"/>
      <c r="N1153" s="199"/>
      <c r="O1153" s="199"/>
      <c r="P1153" s="200">
        <f>SUM(P1154:P1255)</f>
        <v>0</v>
      </c>
      <c r="Q1153" s="199"/>
      <c r="R1153" s="200">
        <f>SUM(R1154:R1255)</f>
        <v>0</v>
      </c>
      <c r="S1153" s="199"/>
      <c r="T1153" s="201">
        <f>SUM(T1154:T1255)</f>
        <v>25.194582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02" t="s">
        <v>85</v>
      </c>
      <c r="AT1153" s="203" t="s">
        <v>76</v>
      </c>
      <c r="AU1153" s="203" t="s">
        <v>85</v>
      </c>
      <c r="AY1153" s="202" t="s">
        <v>137</v>
      </c>
      <c r="BK1153" s="204">
        <f>SUM(BK1154:BK1255)</f>
        <v>0</v>
      </c>
    </row>
    <row r="1154" s="2" customFormat="1" ht="16.5" customHeight="1">
      <c r="A1154" s="41"/>
      <c r="B1154" s="42"/>
      <c r="C1154" s="207" t="s">
        <v>1461</v>
      </c>
      <c r="D1154" s="207" t="s">
        <v>140</v>
      </c>
      <c r="E1154" s="208" t="s">
        <v>1462</v>
      </c>
      <c r="F1154" s="209" t="s">
        <v>1463</v>
      </c>
      <c r="G1154" s="210" t="s">
        <v>565</v>
      </c>
      <c r="H1154" s="211">
        <v>1.1040000000000001</v>
      </c>
      <c r="I1154" s="212"/>
      <c r="J1154" s="213">
        <f>ROUND(I1154*H1154,2)</f>
        <v>0</v>
      </c>
      <c r="K1154" s="209" t="s">
        <v>144</v>
      </c>
      <c r="L1154" s="47"/>
      <c r="M1154" s="214" t="s">
        <v>32</v>
      </c>
      <c r="N1154" s="215" t="s">
        <v>49</v>
      </c>
      <c r="O1154" s="87"/>
      <c r="P1154" s="216">
        <f>O1154*H1154</f>
        <v>0</v>
      </c>
      <c r="Q1154" s="216">
        <v>0</v>
      </c>
      <c r="R1154" s="216">
        <f>Q1154*H1154</f>
        <v>0</v>
      </c>
      <c r="S1154" s="216">
        <v>0.308</v>
      </c>
      <c r="T1154" s="217">
        <f>S1154*H1154</f>
        <v>0.340032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18" t="s">
        <v>164</v>
      </c>
      <c r="AT1154" s="218" t="s">
        <v>140</v>
      </c>
      <c r="AU1154" s="218" t="s">
        <v>87</v>
      </c>
      <c r="AY1154" s="19" t="s">
        <v>137</v>
      </c>
      <c r="BE1154" s="219">
        <f>IF(N1154="základní",J1154,0)</f>
        <v>0</v>
      </c>
      <c r="BF1154" s="219">
        <f>IF(N1154="snížená",J1154,0)</f>
        <v>0</v>
      </c>
      <c r="BG1154" s="219">
        <f>IF(N1154="zákl. přenesená",J1154,0)</f>
        <v>0</v>
      </c>
      <c r="BH1154" s="219">
        <f>IF(N1154="sníž. přenesená",J1154,0)</f>
        <v>0</v>
      </c>
      <c r="BI1154" s="219">
        <f>IF(N1154="nulová",J1154,0)</f>
        <v>0</v>
      </c>
      <c r="BJ1154" s="19" t="s">
        <v>87</v>
      </c>
      <c r="BK1154" s="219">
        <f>ROUND(I1154*H1154,2)</f>
        <v>0</v>
      </c>
      <c r="BL1154" s="19" t="s">
        <v>164</v>
      </c>
      <c r="BM1154" s="218" t="s">
        <v>1464</v>
      </c>
    </row>
    <row r="1155" s="2" customFormat="1">
      <c r="A1155" s="41"/>
      <c r="B1155" s="42"/>
      <c r="C1155" s="43"/>
      <c r="D1155" s="220" t="s">
        <v>147</v>
      </c>
      <c r="E1155" s="43"/>
      <c r="F1155" s="221" t="s">
        <v>1465</v>
      </c>
      <c r="G1155" s="43"/>
      <c r="H1155" s="43"/>
      <c r="I1155" s="222"/>
      <c r="J1155" s="43"/>
      <c r="K1155" s="43"/>
      <c r="L1155" s="47"/>
      <c r="M1155" s="223"/>
      <c r="N1155" s="22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19" t="s">
        <v>147</v>
      </c>
      <c r="AU1155" s="19" t="s">
        <v>87</v>
      </c>
    </row>
    <row r="1156" s="2" customFormat="1">
      <c r="A1156" s="41"/>
      <c r="B1156" s="42"/>
      <c r="C1156" s="43"/>
      <c r="D1156" s="225" t="s">
        <v>149</v>
      </c>
      <c r="E1156" s="43"/>
      <c r="F1156" s="226" t="s">
        <v>1466</v>
      </c>
      <c r="G1156" s="43"/>
      <c r="H1156" s="43"/>
      <c r="I1156" s="222"/>
      <c r="J1156" s="43"/>
      <c r="K1156" s="43"/>
      <c r="L1156" s="47"/>
      <c r="M1156" s="223"/>
      <c r="N1156" s="224"/>
      <c r="O1156" s="87"/>
      <c r="P1156" s="87"/>
      <c r="Q1156" s="87"/>
      <c r="R1156" s="87"/>
      <c r="S1156" s="87"/>
      <c r="T1156" s="88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T1156" s="19" t="s">
        <v>149</v>
      </c>
      <c r="AU1156" s="19" t="s">
        <v>87</v>
      </c>
    </row>
    <row r="1157" s="15" customFormat="1">
      <c r="A1157" s="15"/>
      <c r="B1157" s="263"/>
      <c r="C1157" s="264"/>
      <c r="D1157" s="220" t="s">
        <v>569</v>
      </c>
      <c r="E1157" s="265" t="s">
        <v>32</v>
      </c>
      <c r="F1157" s="266" t="s">
        <v>1467</v>
      </c>
      <c r="G1157" s="264"/>
      <c r="H1157" s="265" t="s">
        <v>32</v>
      </c>
      <c r="I1157" s="267"/>
      <c r="J1157" s="264"/>
      <c r="K1157" s="264"/>
      <c r="L1157" s="268"/>
      <c r="M1157" s="269"/>
      <c r="N1157" s="270"/>
      <c r="O1157" s="270"/>
      <c r="P1157" s="270"/>
      <c r="Q1157" s="270"/>
      <c r="R1157" s="270"/>
      <c r="S1157" s="270"/>
      <c r="T1157" s="271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72" t="s">
        <v>569</v>
      </c>
      <c r="AU1157" s="272" t="s">
        <v>87</v>
      </c>
      <c r="AV1157" s="15" t="s">
        <v>85</v>
      </c>
      <c r="AW1157" s="15" t="s">
        <v>39</v>
      </c>
      <c r="AX1157" s="15" t="s">
        <v>77</v>
      </c>
      <c r="AY1157" s="272" t="s">
        <v>137</v>
      </c>
    </row>
    <row r="1158" s="13" customFormat="1">
      <c r="A1158" s="13"/>
      <c r="B1158" s="241"/>
      <c r="C1158" s="242"/>
      <c r="D1158" s="220" t="s">
        <v>569</v>
      </c>
      <c r="E1158" s="243" t="s">
        <v>32</v>
      </c>
      <c r="F1158" s="244" t="s">
        <v>1468</v>
      </c>
      <c r="G1158" s="242"/>
      <c r="H1158" s="245">
        <v>1.1040000000000001</v>
      </c>
      <c r="I1158" s="246"/>
      <c r="J1158" s="242"/>
      <c r="K1158" s="242"/>
      <c r="L1158" s="247"/>
      <c r="M1158" s="248"/>
      <c r="N1158" s="249"/>
      <c r="O1158" s="249"/>
      <c r="P1158" s="249"/>
      <c r="Q1158" s="249"/>
      <c r="R1158" s="249"/>
      <c r="S1158" s="249"/>
      <c r="T1158" s="25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1" t="s">
        <v>569</v>
      </c>
      <c r="AU1158" s="251" t="s">
        <v>87</v>
      </c>
      <c r="AV1158" s="13" t="s">
        <v>87</v>
      </c>
      <c r="AW1158" s="13" t="s">
        <v>39</v>
      </c>
      <c r="AX1158" s="13" t="s">
        <v>77</v>
      </c>
      <c r="AY1158" s="251" t="s">
        <v>137</v>
      </c>
    </row>
    <row r="1159" s="14" customFormat="1">
      <c r="A1159" s="14"/>
      <c r="B1159" s="252"/>
      <c r="C1159" s="253"/>
      <c r="D1159" s="220" t="s">
        <v>569</v>
      </c>
      <c r="E1159" s="254" t="s">
        <v>32</v>
      </c>
      <c r="F1159" s="255" t="s">
        <v>571</v>
      </c>
      <c r="G1159" s="253"/>
      <c r="H1159" s="256">
        <v>1.1040000000000001</v>
      </c>
      <c r="I1159" s="257"/>
      <c r="J1159" s="253"/>
      <c r="K1159" s="253"/>
      <c r="L1159" s="258"/>
      <c r="M1159" s="259"/>
      <c r="N1159" s="260"/>
      <c r="O1159" s="260"/>
      <c r="P1159" s="260"/>
      <c r="Q1159" s="260"/>
      <c r="R1159" s="260"/>
      <c r="S1159" s="260"/>
      <c r="T1159" s="261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2" t="s">
        <v>569</v>
      </c>
      <c r="AU1159" s="262" t="s">
        <v>87</v>
      </c>
      <c r="AV1159" s="14" t="s">
        <v>164</v>
      </c>
      <c r="AW1159" s="14" t="s">
        <v>39</v>
      </c>
      <c r="AX1159" s="14" t="s">
        <v>85</v>
      </c>
      <c r="AY1159" s="262" t="s">
        <v>137</v>
      </c>
    </row>
    <row r="1160" s="2" customFormat="1" ht="16.5" customHeight="1">
      <c r="A1160" s="41"/>
      <c r="B1160" s="42"/>
      <c r="C1160" s="207" t="s">
        <v>1469</v>
      </c>
      <c r="D1160" s="207" t="s">
        <v>140</v>
      </c>
      <c r="E1160" s="208" t="s">
        <v>1470</v>
      </c>
      <c r="F1160" s="209" t="s">
        <v>1471</v>
      </c>
      <c r="G1160" s="210" t="s">
        <v>258</v>
      </c>
      <c r="H1160" s="211">
        <v>0.86299999999999999</v>
      </c>
      <c r="I1160" s="212"/>
      <c r="J1160" s="213">
        <f>ROUND(I1160*H1160,2)</f>
        <v>0</v>
      </c>
      <c r="K1160" s="209" t="s">
        <v>144</v>
      </c>
      <c r="L1160" s="47"/>
      <c r="M1160" s="214" t="s">
        <v>32</v>
      </c>
      <c r="N1160" s="215" t="s">
        <v>49</v>
      </c>
      <c r="O1160" s="87"/>
      <c r="P1160" s="216">
        <f>O1160*H1160</f>
        <v>0</v>
      </c>
      <c r="Q1160" s="216">
        <v>0</v>
      </c>
      <c r="R1160" s="216">
        <f>Q1160*H1160</f>
        <v>0</v>
      </c>
      <c r="S1160" s="216">
        <v>1.8</v>
      </c>
      <c r="T1160" s="217">
        <f>S1160*H1160</f>
        <v>1.5534000000000001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18" t="s">
        <v>164</v>
      </c>
      <c r="AT1160" s="218" t="s">
        <v>140</v>
      </c>
      <c r="AU1160" s="218" t="s">
        <v>87</v>
      </c>
      <c r="AY1160" s="19" t="s">
        <v>137</v>
      </c>
      <c r="BE1160" s="219">
        <f>IF(N1160="základní",J1160,0)</f>
        <v>0</v>
      </c>
      <c r="BF1160" s="219">
        <f>IF(N1160="snížená",J1160,0)</f>
        <v>0</v>
      </c>
      <c r="BG1160" s="219">
        <f>IF(N1160="zákl. přenesená",J1160,0)</f>
        <v>0</v>
      </c>
      <c r="BH1160" s="219">
        <f>IF(N1160="sníž. přenesená",J1160,0)</f>
        <v>0</v>
      </c>
      <c r="BI1160" s="219">
        <f>IF(N1160="nulová",J1160,0)</f>
        <v>0</v>
      </c>
      <c r="BJ1160" s="19" t="s">
        <v>87</v>
      </c>
      <c r="BK1160" s="219">
        <f>ROUND(I1160*H1160,2)</f>
        <v>0</v>
      </c>
      <c r="BL1160" s="19" t="s">
        <v>164</v>
      </c>
      <c r="BM1160" s="218" t="s">
        <v>1472</v>
      </c>
    </row>
    <row r="1161" s="2" customFormat="1">
      <c r="A1161" s="41"/>
      <c r="B1161" s="42"/>
      <c r="C1161" s="43"/>
      <c r="D1161" s="220" t="s">
        <v>147</v>
      </c>
      <c r="E1161" s="43"/>
      <c r="F1161" s="221" t="s">
        <v>1473</v>
      </c>
      <c r="G1161" s="43"/>
      <c r="H1161" s="43"/>
      <c r="I1161" s="222"/>
      <c r="J1161" s="43"/>
      <c r="K1161" s="43"/>
      <c r="L1161" s="47"/>
      <c r="M1161" s="223"/>
      <c r="N1161" s="224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19" t="s">
        <v>147</v>
      </c>
      <c r="AU1161" s="19" t="s">
        <v>87</v>
      </c>
    </row>
    <row r="1162" s="2" customFormat="1">
      <c r="A1162" s="41"/>
      <c r="B1162" s="42"/>
      <c r="C1162" s="43"/>
      <c r="D1162" s="225" t="s">
        <v>149</v>
      </c>
      <c r="E1162" s="43"/>
      <c r="F1162" s="226" t="s">
        <v>1474</v>
      </c>
      <c r="G1162" s="43"/>
      <c r="H1162" s="43"/>
      <c r="I1162" s="222"/>
      <c r="J1162" s="43"/>
      <c r="K1162" s="43"/>
      <c r="L1162" s="47"/>
      <c r="M1162" s="223"/>
      <c r="N1162" s="224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19" t="s">
        <v>149</v>
      </c>
      <c r="AU1162" s="19" t="s">
        <v>87</v>
      </c>
    </row>
    <row r="1163" s="15" customFormat="1">
      <c r="A1163" s="15"/>
      <c r="B1163" s="263"/>
      <c r="C1163" s="264"/>
      <c r="D1163" s="220" t="s">
        <v>569</v>
      </c>
      <c r="E1163" s="265" t="s">
        <v>32</v>
      </c>
      <c r="F1163" s="266" t="s">
        <v>750</v>
      </c>
      <c r="G1163" s="264"/>
      <c r="H1163" s="265" t="s">
        <v>32</v>
      </c>
      <c r="I1163" s="267"/>
      <c r="J1163" s="264"/>
      <c r="K1163" s="264"/>
      <c r="L1163" s="268"/>
      <c r="M1163" s="269"/>
      <c r="N1163" s="270"/>
      <c r="O1163" s="270"/>
      <c r="P1163" s="270"/>
      <c r="Q1163" s="270"/>
      <c r="R1163" s="270"/>
      <c r="S1163" s="270"/>
      <c r="T1163" s="271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72" t="s">
        <v>569</v>
      </c>
      <c r="AU1163" s="272" t="s">
        <v>87</v>
      </c>
      <c r="AV1163" s="15" t="s">
        <v>85</v>
      </c>
      <c r="AW1163" s="15" t="s">
        <v>39</v>
      </c>
      <c r="AX1163" s="15" t="s">
        <v>77</v>
      </c>
      <c r="AY1163" s="272" t="s">
        <v>137</v>
      </c>
    </row>
    <row r="1164" s="13" customFormat="1">
      <c r="A1164" s="13"/>
      <c r="B1164" s="241"/>
      <c r="C1164" s="242"/>
      <c r="D1164" s="220" t="s">
        <v>569</v>
      </c>
      <c r="E1164" s="243" t="s">
        <v>32</v>
      </c>
      <c r="F1164" s="244" t="s">
        <v>1475</v>
      </c>
      <c r="G1164" s="242"/>
      <c r="H1164" s="245">
        <v>0.86299999999999999</v>
      </c>
      <c r="I1164" s="246"/>
      <c r="J1164" s="242"/>
      <c r="K1164" s="242"/>
      <c r="L1164" s="247"/>
      <c r="M1164" s="248"/>
      <c r="N1164" s="249"/>
      <c r="O1164" s="249"/>
      <c r="P1164" s="249"/>
      <c r="Q1164" s="249"/>
      <c r="R1164" s="249"/>
      <c r="S1164" s="249"/>
      <c r="T1164" s="250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1" t="s">
        <v>569</v>
      </c>
      <c r="AU1164" s="251" t="s">
        <v>87</v>
      </c>
      <c r="AV1164" s="13" t="s">
        <v>87</v>
      </c>
      <c r="AW1164" s="13" t="s">
        <v>39</v>
      </c>
      <c r="AX1164" s="13" t="s">
        <v>77</v>
      </c>
      <c r="AY1164" s="251" t="s">
        <v>137</v>
      </c>
    </row>
    <row r="1165" s="14" customFormat="1">
      <c r="A1165" s="14"/>
      <c r="B1165" s="252"/>
      <c r="C1165" s="253"/>
      <c r="D1165" s="220" t="s">
        <v>569</v>
      </c>
      <c r="E1165" s="254" t="s">
        <v>32</v>
      </c>
      <c r="F1165" s="255" t="s">
        <v>571</v>
      </c>
      <c r="G1165" s="253"/>
      <c r="H1165" s="256">
        <v>0.86299999999999999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2" t="s">
        <v>569</v>
      </c>
      <c r="AU1165" s="262" t="s">
        <v>87</v>
      </c>
      <c r="AV1165" s="14" t="s">
        <v>164</v>
      </c>
      <c r="AW1165" s="14" t="s">
        <v>39</v>
      </c>
      <c r="AX1165" s="14" t="s">
        <v>85</v>
      </c>
      <c r="AY1165" s="262" t="s">
        <v>137</v>
      </c>
    </row>
    <row r="1166" s="2" customFormat="1" ht="16.5" customHeight="1">
      <c r="A1166" s="41"/>
      <c r="B1166" s="42"/>
      <c r="C1166" s="207" t="s">
        <v>1399</v>
      </c>
      <c r="D1166" s="207" t="s">
        <v>140</v>
      </c>
      <c r="E1166" s="208" t="s">
        <v>1476</v>
      </c>
      <c r="F1166" s="209" t="s">
        <v>1477</v>
      </c>
      <c r="G1166" s="210" t="s">
        <v>565</v>
      </c>
      <c r="H1166" s="211">
        <v>8.7599999999999998</v>
      </c>
      <c r="I1166" s="212"/>
      <c r="J1166" s="213">
        <f>ROUND(I1166*H1166,2)</f>
        <v>0</v>
      </c>
      <c r="K1166" s="209" t="s">
        <v>144</v>
      </c>
      <c r="L1166" s="47"/>
      <c r="M1166" s="214" t="s">
        <v>32</v>
      </c>
      <c r="N1166" s="215" t="s">
        <v>49</v>
      </c>
      <c r="O1166" s="87"/>
      <c r="P1166" s="216">
        <f>O1166*H1166</f>
        <v>0</v>
      </c>
      <c r="Q1166" s="216">
        <v>0</v>
      </c>
      <c r="R1166" s="216">
        <f>Q1166*H1166</f>
        <v>0</v>
      </c>
      <c r="S1166" s="216">
        <v>0.14999999999999999</v>
      </c>
      <c r="T1166" s="217">
        <f>S1166*H1166</f>
        <v>1.3139999999999998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18" t="s">
        <v>164</v>
      </c>
      <c r="AT1166" s="218" t="s">
        <v>140</v>
      </c>
      <c r="AU1166" s="218" t="s">
        <v>87</v>
      </c>
      <c r="AY1166" s="19" t="s">
        <v>137</v>
      </c>
      <c r="BE1166" s="219">
        <f>IF(N1166="základní",J1166,0)</f>
        <v>0</v>
      </c>
      <c r="BF1166" s="219">
        <f>IF(N1166="snížená",J1166,0)</f>
        <v>0</v>
      </c>
      <c r="BG1166" s="219">
        <f>IF(N1166="zákl. přenesená",J1166,0)</f>
        <v>0</v>
      </c>
      <c r="BH1166" s="219">
        <f>IF(N1166="sníž. přenesená",J1166,0)</f>
        <v>0</v>
      </c>
      <c r="BI1166" s="219">
        <f>IF(N1166="nulová",J1166,0)</f>
        <v>0</v>
      </c>
      <c r="BJ1166" s="19" t="s">
        <v>87</v>
      </c>
      <c r="BK1166" s="219">
        <f>ROUND(I1166*H1166,2)</f>
        <v>0</v>
      </c>
      <c r="BL1166" s="19" t="s">
        <v>164</v>
      </c>
      <c r="BM1166" s="218" t="s">
        <v>1478</v>
      </c>
    </row>
    <row r="1167" s="2" customFormat="1">
      <c r="A1167" s="41"/>
      <c r="B1167" s="42"/>
      <c r="C1167" s="43"/>
      <c r="D1167" s="220" t="s">
        <v>147</v>
      </c>
      <c r="E1167" s="43"/>
      <c r="F1167" s="221" t="s">
        <v>1479</v>
      </c>
      <c r="G1167" s="43"/>
      <c r="H1167" s="43"/>
      <c r="I1167" s="222"/>
      <c r="J1167" s="43"/>
      <c r="K1167" s="43"/>
      <c r="L1167" s="47"/>
      <c r="M1167" s="223"/>
      <c r="N1167" s="224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19" t="s">
        <v>147</v>
      </c>
      <c r="AU1167" s="19" t="s">
        <v>87</v>
      </c>
    </row>
    <row r="1168" s="2" customFormat="1">
      <c r="A1168" s="41"/>
      <c r="B1168" s="42"/>
      <c r="C1168" s="43"/>
      <c r="D1168" s="225" t="s">
        <v>149</v>
      </c>
      <c r="E1168" s="43"/>
      <c r="F1168" s="226" t="s">
        <v>1480</v>
      </c>
      <c r="G1168" s="43"/>
      <c r="H1168" s="43"/>
      <c r="I1168" s="222"/>
      <c r="J1168" s="43"/>
      <c r="K1168" s="43"/>
      <c r="L1168" s="47"/>
      <c r="M1168" s="223"/>
      <c r="N1168" s="224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19" t="s">
        <v>149</v>
      </c>
      <c r="AU1168" s="19" t="s">
        <v>87</v>
      </c>
    </row>
    <row r="1169" s="15" customFormat="1">
      <c r="A1169" s="15"/>
      <c r="B1169" s="263"/>
      <c r="C1169" s="264"/>
      <c r="D1169" s="220" t="s">
        <v>569</v>
      </c>
      <c r="E1169" s="265" t="s">
        <v>32</v>
      </c>
      <c r="F1169" s="266" t="s">
        <v>1481</v>
      </c>
      <c r="G1169" s="264"/>
      <c r="H1169" s="265" t="s">
        <v>32</v>
      </c>
      <c r="I1169" s="267"/>
      <c r="J1169" s="264"/>
      <c r="K1169" s="264"/>
      <c r="L1169" s="268"/>
      <c r="M1169" s="269"/>
      <c r="N1169" s="270"/>
      <c r="O1169" s="270"/>
      <c r="P1169" s="270"/>
      <c r="Q1169" s="270"/>
      <c r="R1169" s="270"/>
      <c r="S1169" s="270"/>
      <c r="T1169" s="271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2" t="s">
        <v>569</v>
      </c>
      <c r="AU1169" s="272" t="s">
        <v>87</v>
      </c>
      <c r="AV1169" s="15" t="s">
        <v>85</v>
      </c>
      <c r="AW1169" s="15" t="s">
        <v>39</v>
      </c>
      <c r="AX1169" s="15" t="s">
        <v>77</v>
      </c>
      <c r="AY1169" s="272" t="s">
        <v>137</v>
      </c>
    </row>
    <row r="1170" s="13" customFormat="1">
      <c r="A1170" s="13"/>
      <c r="B1170" s="241"/>
      <c r="C1170" s="242"/>
      <c r="D1170" s="220" t="s">
        <v>569</v>
      </c>
      <c r="E1170" s="243" t="s">
        <v>32</v>
      </c>
      <c r="F1170" s="244" t="s">
        <v>1482</v>
      </c>
      <c r="G1170" s="242"/>
      <c r="H1170" s="245">
        <v>2.6400000000000001</v>
      </c>
      <c r="I1170" s="246"/>
      <c r="J1170" s="242"/>
      <c r="K1170" s="242"/>
      <c r="L1170" s="247"/>
      <c r="M1170" s="248"/>
      <c r="N1170" s="249"/>
      <c r="O1170" s="249"/>
      <c r="P1170" s="249"/>
      <c r="Q1170" s="249"/>
      <c r="R1170" s="249"/>
      <c r="S1170" s="249"/>
      <c r="T1170" s="25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1" t="s">
        <v>569</v>
      </c>
      <c r="AU1170" s="251" t="s">
        <v>87</v>
      </c>
      <c r="AV1170" s="13" t="s">
        <v>87</v>
      </c>
      <c r="AW1170" s="13" t="s">
        <v>39</v>
      </c>
      <c r="AX1170" s="13" t="s">
        <v>77</v>
      </c>
      <c r="AY1170" s="251" t="s">
        <v>137</v>
      </c>
    </row>
    <row r="1171" s="13" customFormat="1">
      <c r="A1171" s="13"/>
      <c r="B1171" s="241"/>
      <c r="C1171" s="242"/>
      <c r="D1171" s="220" t="s">
        <v>569</v>
      </c>
      <c r="E1171" s="243" t="s">
        <v>32</v>
      </c>
      <c r="F1171" s="244" t="s">
        <v>1483</v>
      </c>
      <c r="G1171" s="242"/>
      <c r="H1171" s="245">
        <v>2.6400000000000001</v>
      </c>
      <c r="I1171" s="246"/>
      <c r="J1171" s="242"/>
      <c r="K1171" s="242"/>
      <c r="L1171" s="247"/>
      <c r="M1171" s="248"/>
      <c r="N1171" s="249"/>
      <c r="O1171" s="249"/>
      <c r="P1171" s="249"/>
      <c r="Q1171" s="249"/>
      <c r="R1171" s="249"/>
      <c r="S1171" s="249"/>
      <c r="T1171" s="25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1" t="s">
        <v>569</v>
      </c>
      <c r="AU1171" s="251" t="s">
        <v>87</v>
      </c>
      <c r="AV1171" s="13" t="s">
        <v>87</v>
      </c>
      <c r="AW1171" s="13" t="s">
        <v>39</v>
      </c>
      <c r="AX1171" s="13" t="s">
        <v>77</v>
      </c>
      <c r="AY1171" s="251" t="s">
        <v>137</v>
      </c>
    </row>
    <row r="1172" s="13" customFormat="1">
      <c r="A1172" s="13"/>
      <c r="B1172" s="241"/>
      <c r="C1172" s="242"/>
      <c r="D1172" s="220" t="s">
        <v>569</v>
      </c>
      <c r="E1172" s="243" t="s">
        <v>32</v>
      </c>
      <c r="F1172" s="244" t="s">
        <v>1484</v>
      </c>
      <c r="G1172" s="242"/>
      <c r="H1172" s="245">
        <v>3.48</v>
      </c>
      <c r="I1172" s="246"/>
      <c r="J1172" s="242"/>
      <c r="K1172" s="242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1" t="s">
        <v>569</v>
      </c>
      <c r="AU1172" s="251" t="s">
        <v>87</v>
      </c>
      <c r="AV1172" s="13" t="s">
        <v>87</v>
      </c>
      <c r="AW1172" s="13" t="s">
        <v>39</v>
      </c>
      <c r="AX1172" s="13" t="s">
        <v>77</v>
      </c>
      <c r="AY1172" s="251" t="s">
        <v>137</v>
      </c>
    </row>
    <row r="1173" s="14" customFormat="1">
      <c r="A1173" s="14"/>
      <c r="B1173" s="252"/>
      <c r="C1173" s="253"/>
      <c r="D1173" s="220" t="s">
        <v>569</v>
      </c>
      <c r="E1173" s="254" t="s">
        <v>32</v>
      </c>
      <c r="F1173" s="255" t="s">
        <v>571</v>
      </c>
      <c r="G1173" s="253"/>
      <c r="H1173" s="256">
        <v>8.7599999999999998</v>
      </c>
      <c r="I1173" s="257"/>
      <c r="J1173" s="253"/>
      <c r="K1173" s="253"/>
      <c r="L1173" s="258"/>
      <c r="M1173" s="259"/>
      <c r="N1173" s="260"/>
      <c r="O1173" s="260"/>
      <c r="P1173" s="260"/>
      <c r="Q1173" s="260"/>
      <c r="R1173" s="260"/>
      <c r="S1173" s="260"/>
      <c r="T1173" s="26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2" t="s">
        <v>569</v>
      </c>
      <c r="AU1173" s="262" t="s">
        <v>87</v>
      </c>
      <c r="AV1173" s="14" t="s">
        <v>164</v>
      </c>
      <c r="AW1173" s="14" t="s">
        <v>39</v>
      </c>
      <c r="AX1173" s="14" t="s">
        <v>85</v>
      </c>
      <c r="AY1173" s="262" t="s">
        <v>137</v>
      </c>
    </row>
    <row r="1174" s="2" customFormat="1" ht="16.5" customHeight="1">
      <c r="A1174" s="41"/>
      <c r="B1174" s="42"/>
      <c r="C1174" s="207" t="s">
        <v>1450</v>
      </c>
      <c r="D1174" s="207" t="s">
        <v>140</v>
      </c>
      <c r="E1174" s="208" t="s">
        <v>1485</v>
      </c>
      <c r="F1174" s="209" t="s">
        <v>1486</v>
      </c>
      <c r="G1174" s="210" t="s">
        <v>258</v>
      </c>
      <c r="H1174" s="211">
        <v>5.4249999999999998</v>
      </c>
      <c r="I1174" s="212"/>
      <c r="J1174" s="213">
        <f>ROUND(I1174*H1174,2)</f>
        <v>0</v>
      </c>
      <c r="K1174" s="209" t="s">
        <v>144</v>
      </c>
      <c r="L1174" s="47"/>
      <c r="M1174" s="214" t="s">
        <v>32</v>
      </c>
      <c r="N1174" s="215" t="s">
        <v>49</v>
      </c>
      <c r="O1174" s="87"/>
      <c r="P1174" s="216">
        <f>O1174*H1174</f>
        <v>0</v>
      </c>
      <c r="Q1174" s="216">
        <v>0</v>
      </c>
      <c r="R1174" s="216">
        <f>Q1174*H1174</f>
        <v>0</v>
      </c>
      <c r="S1174" s="216">
        <v>1.5940000000000001</v>
      </c>
      <c r="T1174" s="217">
        <f>S1174*H1174</f>
        <v>8.647450000000001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18" t="s">
        <v>164</v>
      </c>
      <c r="AT1174" s="218" t="s">
        <v>140</v>
      </c>
      <c r="AU1174" s="218" t="s">
        <v>87</v>
      </c>
      <c r="AY1174" s="19" t="s">
        <v>137</v>
      </c>
      <c r="BE1174" s="219">
        <f>IF(N1174="základní",J1174,0)</f>
        <v>0</v>
      </c>
      <c r="BF1174" s="219">
        <f>IF(N1174="snížená",J1174,0)</f>
        <v>0</v>
      </c>
      <c r="BG1174" s="219">
        <f>IF(N1174="zákl. přenesená",J1174,0)</f>
        <v>0</v>
      </c>
      <c r="BH1174" s="219">
        <f>IF(N1174="sníž. přenesená",J1174,0)</f>
        <v>0</v>
      </c>
      <c r="BI1174" s="219">
        <f>IF(N1174="nulová",J1174,0)</f>
        <v>0</v>
      </c>
      <c r="BJ1174" s="19" t="s">
        <v>87</v>
      </c>
      <c r="BK1174" s="219">
        <f>ROUND(I1174*H1174,2)</f>
        <v>0</v>
      </c>
      <c r="BL1174" s="19" t="s">
        <v>164</v>
      </c>
      <c r="BM1174" s="218" t="s">
        <v>1487</v>
      </c>
    </row>
    <row r="1175" s="2" customFormat="1">
      <c r="A1175" s="41"/>
      <c r="B1175" s="42"/>
      <c r="C1175" s="43"/>
      <c r="D1175" s="220" t="s">
        <v>147</v>
      </c>
      <c r="E1175" s="43"/>
      <c r="F1175" s="221" t="s">
        <v>1488</v>
      </c>
      <c r="G1175" s="43"/>
      <c r="H1175" s="43"/>
      <c r="I1175" s="222"/>
      <c r="J1175" s="43"/>
      <c r="K1175" s="43"/>
      <c r="L1175" s="47"/>
      <c r="M1175" s="223"/>
      <c r="N1175" s="224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19" t="s">
        <v>147</v>
      </c>
      <c r="AU1175" s="19" t="s">
        <v>87</v>
      </c>
    </row>
    <row r="1176" s="2" customFormat="1">
      <c r="A1176" s="41"/>
      <c r="B1176" s="42"/>
      <c r="C1176" s="43"/>
      <c r="D1176" s="225" t="s">
        <v>149</v>
      </c>
      <c r="E1176" s="43"/>
      <c r="F1176" s="226" t="s">
        <v>1489</v>
      </c>
      <c r="G1176" s="43"/>
      <c r="H1176" s="43"/>
      <c r="I1176" s="222"/>
      <c r="J1176" s="43"/>
      <c r="K1176" s="43"/>
      <c r="L1176" s="47"/>
      <c r="M1176" s="223"/>
      <c r="N1176" s="224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19" t="s">
        <v>149</v>
      </c>
      <c r="AU1176" s="19" t="s">
        <v>87</v>
      </c>
    </row>
    <row r="1177" s="15" customFormat="1">
      <c r="A1177" s="15"/>
      <c r="B1177" s="263"/>
      <c r="C1177" s="264"/>
      <c r="D1177" s="220" t="s">
        <v>569</v>
      </c>
      <c r="E1177" s="265" t="s">
        <v>32</v>
      </c>
      <c r="F1177" s="266" t="s">
        <v>1490</v>
      </c>
      <c r="G1177" s="264"/>
      <c r="H1177" s="265" t="s">
        <v>32</v>
      </c>
      <c r="I1177" s="267"/>
      <c r="J1177" s="264"/>
      <c r="K1177" s="264"/>
      <c r="L1177" s="268"/>
      <c r="M1177" s="269"/>
      <c r="N1177" s="270"/>
      <c r="O1177" s="270"/>
      <c r="P1177" s="270"/>
      <c r="Q1177" s="270"/>
      <c r="R1177" s="270"/>
      <c r="S1177" s="270"/>
      <c r="T1177" s="271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2" t="s">
        <v>569</v>
      </c>
      <c r="AU1177" s="272" t="s">
        <v>87</v>
      </c>
      <c r="AV1177" s="15" t="s">
        <v>85</v>
      </c>
      <c r="AW1177" s="15" t="s">
        <v>39</v>
      </c>
      <c r="AX1177" s="15" t="s">
        <v>77</v>
      </c>
      <c r="AY1177" s="272" t="s">
        <v>137</v>
      </c>
    </row>
    <row r="1178" s="13" customFormat="1">
      <c r="A1178" s="13"/>
      <c r="B1178" s="241"/>
      <c r="C1178" s="242"/>
      <c r="D1178" s="220" t="s">
        <v>569</v>
      </c>
      <c r="E1178" s="243" t="s">
        <v>32</v>
      </c>
      <c r="F1178" s="244" t="s">
        <v>1491</v>
      </c>
      <c r="G1178" s="242"/>
      <c r="H1178" s="245">
        <v>2.1850000000000001</v>
      </c>
      <c r="I1178" s="246"/>
      <c r="J1178" s="242"/>
      <c r="K1178" s="242"/>
      <c r="L1178" s="247"/>
      <c r="M1178" s="248"/>
      <c r="N1178" s="249"/>
      <c r="O1178" s="249"/>
      <c r="P1178" s="249"/>
      <c r="Q1178" s="249"/>
      <c r="R1178" s="249"/>
      <c r="S1178" s="249"/>
      <c r="T1178" s="25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1" t="s">
        <v>569</v>
      </c>
      <c r="AU1178" s="251" t="s">
        <v>87</v>
      </c>
      <c r="AV1178" s="13" t="s">
        <v>87</v>
      </c>
      <c r="AW1178" s="13" t="s">
        <v>39</v>
      </c>
      <c r="AX1178" s="13" t="s">
        <v>77</v>
      </c>
      <c r="AY1178" s="251" t="s">
        <v>137</v>
      </c>
    </row>
    <row r="1179" s="13" customFormat="1">
      <c r="A1179" s="13"/>
      <c r="B1179" s="241"/>
      <c r="C1179" s="242"/>
      <c r="D1179" s="220" t="s">
        <v>569</v>
      </c>
      <c r="E1179" s="243" t="s">
        <v>32</v>
      </c>
      <c r="F1179" s="244" t="s">
        <v>1492</v>
      </c>
      <c r="G1179" s="242"/>
      <c r="H1179" s="245">
        <v>3.2400000000000002</v>
      </c>
      <c r="I1179" s="246"/>
      <c r="J1179" s="242"/>
      <c r="K1179" s="242"/>
      <c r="L1179" s="247"/>
      <c r="M1179" s="248"/>
      <c r="N1179" s="249"/>
      <c r="O1179" s="249"/>
      <c r="P1179" s="249"/>
      <c r="Q1179" s="249"/>
      <c r="R1179" s="249"/>
      <c r="S1179" s="249"/>
      <c r="T1179" s="25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1" t="s">
        <v>569</v>
      </c>
      <c r="AU1179" s="251" t="s">
        <v>87</v>
      </c>
      <c r="AV1179" s="13" t="s">
        <v>87</v>
      </c>
      <c r="AW1179" s="13" t="s">
        <v>39</v>
      </c>
      <c r="AX1179" s="13" t="s">
        <v>77</v>
      </c>
      <c r="AY1179" s="251" t="s">
        <v>137</v>
      </c>
    </row>
    <row r="1180" s="14" customFormat="1">
      <c r="A1180" s="14"/>
      <c r="B1180" s="252"/>
      <c r="C1180" s="253"/>
      <c r="D1180" s="220" t="s">
        <v>569</v>
      </c>
      <c r="E1180" s="254" t="s">
        <v>32</v>
      </c>
      <c r="F1180" s="255" t="s">
        <v>571</v>
      </c>
      <c r="G1180" s="253"/>
      <c r="H1180" s="256">
        <v>5.4250000000000007</v>
      </c>
      <c r="I1180" s="257"/>
      <c r="J1180" s="253"/>
      <c r="K1180" s="253"/>
      <c r="L1180" s="258"/>
      <c r="M1180" s="259"/>
      <c r="N1180" s="260"/>
      <c r="O1180" s="260"/>
      <c r="P1180" s="260"/>
      <c r="Q1180" s="260"/>
      <c r="R1180" s="260"/>
      <c r="S1180" s="260"/>
      <c r="T1180" s="26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2" t="s">
        <v>569</v>
      </c>
      <c r="AU1180" s="262" t="s">
        <v>87</v>
      </c>
      <c r="AV1180" s="14" t="s">
        <v>164</v>
      </c>
      <c r="AW1180" s="14" t="s">
        <v>39</v>
      </c>
      <c r="AX1180" s="14" t="s">
        <v>85</v>
      </c>
      <c r="AY1180" s="262" t="s">
        <v>137</v>
      </c>
    </row>
    <row r="1181" s="2" customFormat="1" ht="16.5" customHeight="1">
      <c r="A1181" s="41"/>
      <c r="B1181" s="42"/>
      <c r="C1181" s="207" t="s">
        <v>1459</v>
      </c>
      <c r="D1181" s="207" t="s">
        <v>140</v>
      </c>
      <c r="E1181" s="208" t="s">
        <v>1493</v>
      </c>
      <c r="F1181" s="209" t="s">
        <v>1494</v>
      </c>
      <c r="G1181" s="210" t="s">
        <v>565</v>
      </c>
      <c r="H1181" s="211">
        <v>1.845</v>
      </c>
      <c r="I1181" s="212"/>
      <c r="J1181" s="213">
        <f>ROUND(I1181*H1181,2)</f>
        <v>0</v>
      </c>
      <c r="K1181" s="209" t="s">
        <v>144</v>
      </c>
      <c r="L1181" s="47"/>
      <c r="M1181" s="214" t="s">
        <v>32</v>
      </c>
      <c r="N1181" s="215" t="s">
        <v>49</v>
      </c>
      <c r="O1181" s="87"/>
      <c r="P1181" s="216">
        <f>O1181*H1181</f>
        <v>0</v>
      </c>
      <c r="Q1181" s="216">
        <v>0</v>
      </c>
      <c r="R1181" s="216">
        <f>Q1181*H1181</f>
        <v>0</v>
      </c>
      <c r="S1181" s="216">
        <v>0.075999999999999998</v>
      </c>
      <c r="T1181" s="217">
        <f>S1181*H1181</f>
        <v>0.14021999999999998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18" t="s">
        <v>164</v>
      </c>
      <c r="AT1181" s="218" t="s">
        <v>140</v>
      </c>
      <c r="AU1181" s="218" t="s">
        <v>87</v>
      </c>
      <c r="AY1181" s="19" t="s">
        <v>137</v>
      </c>
      <c r="BE1181" s="219">
        <f>IF(N1181="základní",J1181,0)</f>
        <v>0</v>
      </c>
      <c r="BF1181" s="219">
        <f>IF(N1181="snížená",J1181,0)</f>
        <v>0</v>
      </c>
      <c r="BG1181" s="219">
        <f>IF(N1181="zákl. přenesená",J1181,0)</f>
        <v>0</v>
      </c>
      <c r="BH1181" s="219">
        <f>IF(N1181="sníž. přenesená",J1181,0)</f>
        <v>0</v>
      </c>
      <c r="BI1181" s="219">
        <f>IF(N1181="nulová",J1181,0)</f>
        <v>0</v>
      </c>
      <c r="BJ1181" s="19" t="s">
        <v>87</v>
      </c>
      <c r="BK1181" s="219">
        <f>ROUND(I1181*H1181,2)</f>
        <v>0</v>
      </c>
      <c r="BL1181" s="19" t="s">
        <v>164</v>
      </c>
      <c r="BM1181" s="218" t="s">
        <v>1495</v>
      </c>
    </row>
    <row r="1182" s="2" customFormat="1">
      <c r="A1182" s="41"/>
      <c r="B1182" s="42"/>
      <c r="C1182" s="43"/>
      <c r="D1182" s="220" t="s">
        <v>147</v>
      </c>
      <c r="E1182" s="43"/>
      <c r="F1182" s="221" t="s">
        <v>1496</v>
      </c>
      <c r="G1182" s="43"/>
      <c r="H1182" s="43"/>
      <c r="I1182" s="222"/>
      <c r="J1182" s="43"/>
      <c r="K1182" s="43"/>
      <c r="L1182" s="47"/>
      <c r="M1182" s="223"/>
      <c r="N1182" s="224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19" t="s">
        <v>147</v>
      </c>
      <c r="AU1182" s="19" t="s">
        <v>87</v>
      </c>
    </row>
    <row r="1183" s="2" customFormat="1">
      <c r="A1183" s="41"/>
      <c r="B1183" s="42"/>
      <c r="C1183" s="43"/>
      <c r="D1183" s="225" t="s">
        <v>149</v>
      </c>
      <c r="E1183" s="43"/>
      <c r="F1183" s="226" t="s">
        <v>1497</v>
      </c>
      <c r="G1183" s="43"/>
      <c r="H1183" s="43"/>
      <c r="I1183" s="222"/>
      <c r="J1183" s="43"/>
      <c r="K1183" s="43"/>
      <c r="L1183" s="47"/>
      <c r="M1183" s="223"/>
      <c r="N1183" s="224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19" t="s">
        <v>149</v>
      </c>
      <c r="AU1183" s="19" t="s">
        <v>87</v>
      </c>
    </row>
    <row r="1184" s="15" customFormat="1">
      <c r="A1184" s="15"/>
      <c r="B1184" s="263"/>
      <c r="C1184" s="264"/>
      <c r="D1184" s="220" t="s">
        <v>569</v>
      </c>
      <c r="E1184" s="265" t="s">
        <v>32</v>
      </c>
      <c r="F1184" s="266" t="s">
        <v>1498</v>
      </c>
      <c r="G1184" s="264"/>
      <c r="H1184" s="265" t="s">
        <v>32</v>
      </c>
      <c r="I1184" s="267"/>
      <c r="J1184" s="264"/>
      <c r="K1184" s="264"/>
      <c r="L1184" s="268"/>
      <c r="M1184" s="269"/>
      <c r="N1184" s="270"/>
      <c r="O1184" s="270"/>
      <c r="P1184" s="270"/>
      <c r="Q1184" s="270"/>
      <c r="R1184" s="270"/>
      <c r="S1184" s="270"/>
      <c r="T1184" s="271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72" t="s">
        <v>569</v>
      </c>
      <c r="AU1184" s="272" t="s">
        <v>87</v>
      </c>
      <c r="AV1184" s="15" t="s">
        <v>85</v>
      </c>
      <c r="AW1184" s="15" t="s">
        <v>39</v>
      </c>
      <c r="AX1184" s="15" t="s">
        <v>77</v>
      </c>
      <c r="AY1184" s="272" t="s">
        <v>137</v>
      </c>
    </row>
    <row r="1185" s="13" customFormat="1">
      <c r="A1185" s="13"/>
      <c r="B1185" s="241"/>
      <c r="C1185" s="242"/>
      <c r="D1185" s="220" t="s">
        <v>569</v>
      </c>
      <c r="E1185" s="243" t="s">
        <v>32</v>
      </c>
      <c r="F1185" s="244" t="s">
        <v>868</v>
      </c>
      <c r="G1185" s="242"/>
      <c r="H1185" s="245">
        <v>1.845</v>
      </c>
      <c r="I1185" s="246"/>
      <c r="J1185" s="242"/>
      <c r="K1185" s="242"/>
      <c r="L1185" s="247"/>
      <c r="M1185" s="248"/>
      <c r="N1185" s="249"/>
      <c r="O1185" s="249"/>
      <c r="P1185" s="249"/>
      <c r="Q1185" s="249"/>
      <c r="R1185" s="249"/>
      <c r="S1185" s="249"/>
      <c r="T1185" s="250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1" t="s">
        <v>569</v>
      </c>
      <c r="AU1185" s="251" t="s">
        <v>87</v>
      </c>
      <c r="AV1185" s="13" t="s">
        <v>87</v>
      </c>
      <c r="AW1185" s="13" t="s">
        <v>39</v>
      </c>
      <c r="AX1185" s="13" t="s">
        <v>77</v>
      </c>
      <c r="AY1185" s="251" t="s">
        <v>137</v>
      </c>
    </row>
    <row r="1186" s="14" customFormat="1">
      <c r="A1186" s="14"/>
      <c r="B1186" s="252"/>
      <c r="C1186" s="253"/>
      <c r="D1186" s="220" t="s">
        <v>569</v>
      </c>
      <c r="E1186" s="254" t="s">
        <v>32</v>
      </c>
      <c r="F1186" s="255" t="s">
        <v>571</v>
      </c>
      <c r="G1186" s="253"/>
      <c r="H1186" s="256">
        <v>1.845</v>
      </c>
      <c r="I1186" s="257"/>
      <c r="J1186" s="253"/>
      <c r="K1186" s="253"/>
      <c r="L1186" s="258"/>
      <c r="M1186" s="259"/>
      <c r="N1186" s="260"/>
      <c r="O1186" s="260"/>
      <c r="P1186" s="260"/>
      <c r="Q1186" s="260"/>
      <c r="R1186" s="260"/>
      <c r="S1186" s="260"/>
      <c r="T1186" s="261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2" t="s">
        <v>569</v>
      </c>
      <c r="AU1186" s="262" t="s">
        <v>87</v>
      </c>
      <c r="AV1186" s="14" t="s">
        <v>164</v>
      </c>
      <c r="AW1186" s="14" t="s">
        <v>39</v>
      </c>
      <c r="AX1186" s="14" t="s">
        <v>85</v>
      </c>
      <c r="AY1186" s="262" t="s">
        <v>137</v>
      </c>
    </row>
    <row r="1187" s="2" customFormat="1" ht="16.5" customHeight="1">
      <c r="A1187" s="41"/>
      <c r="B1187" s="42"/>
      <c r="C1187" s="207" t="s">
        <v>1499</v>
      </c>
      <c r="D1187" s="207" t="s">
        <v>140</v>
      </c>
      <c r="E1187" s="208" t="s">
        <v>1500</v>
      </c>
      <c r="F1187" s="209" t="s">
        <v>1501</v>
      </c>
      <c r="G1187" s="210" t="s">
        <v>565</v>
      </c>
      <c r="H1187" s="211">
        <v>4.7699999999999996</v>
      </c>
      <c r="I1187" s="212"/>
      <c r="J1187" s="213">
        <f>ROUND(I1187*H1187,2)</f>
        <v>0</v>
      </c>
      <c r="K1187" s="209" t="s">
        <v>144</v>
      </c>
      <c r="L1187" s="47"/>
      <c r="M1187" s="214" t="s">
        <v>32</v>
      </c>
      <c r="N1187" s="215" t="s">
        <v>49</v>
      </c>
      <c r="O1187" s="87"/>
      <c r="P1187" s="216">
        <f>O1187*H1187</f>
        <v>0</v>
      </c>
      <c r="Q1187" s="216">
        <v>0</v>
      </c>
      <c r="R1187" s="216">
        <f>Q1187*H1187</f>
        <v>0</v>
      </c>
      <c r="S1187" s="216">
        <v>0.072999999999999995</v>
      </c>
      <c r="T1187" s="217">
        <f>S1187*H1187</f>
        <v>0.34820999999999996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18" t="s">
        <v>164</v>
      </c>
      <c r="AT1187" s="218" t="s">
        <v>140</v>
      </c>
      <c r="AU1187" s="218" t="s">
        <v>87</v>
      </c>
      <c r="AY1187" s="19" t="s">
        <v>137</v>
      </c>
      <c r="BE1187" s="219">
        <f>IF(N1187="základní",J1187,0)</f>
        <v>0</v>
      </c>
      <c r="BF1187" s="219">
        <f>IF(N1187="snížená",J1187,0)</f>
        <v>0</v>
      </c>
      <c r="BG1187" s="219">
        <f>IF(N1187="zákl. přenesená",J1187,0)</f>
        <v>0</v>
      </c>
      <c r="BH1187" s="219">
        <f>IF(N1187="sníž. přenesená",J1187,0)</f>
        <v>0</v>
      </c>
      <c r="BI1187" s="219">
        <f>IF(N1187="nulová",J1187,0)</f>
        <v>0</v>
      </c>
      <c r="BJ1187" s="19" t="s">
        <v>87</v>
      </c>
      <c r="BK1187" s="219">
        <f>ROUND(I1187*H1187,2)</f>
        <v>0</v>
      </c>
      <c r="BL1187" s="19" t="s">
        <v>164</v>
      </c>
      <c r="BM1187" s="218" t="s">
        <v>1502</v>
      </c>
    </row>
    <row r="1188" s="2" customFormat="1">
      <c r="A1188" s="41"/>
      <c r="B1188" s="42"/>
      <c r="C1188" s="43"/>
      <c r="D1188" s="220" t="s">
        <v>147</v>
      </c>
      <c r="E1188" s="43"/>
      <c r="F1188" s="221" t="s">
        <v>1503</v>
      </c>
      <c r="G1188" s="43"/>
      <c r="H1188" s="43"/>
      <c r="I1188" s="222"/>
      <c r="J1188" s="43"/>
      <c r="K1188" s="43"/>
      <c r="L1188" s="47"/>
      <c r="M1188" s="223"/>
      <c r="N1188" s="224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19" t="s">
        <v>147</v>
      </c>
      <c r="AU1188" s="19" t="s">
        <v>87</v>
      </c>
    </row>
    <row r="1189" s="2" customFormat="1">
      <c r="A1189" s="41"/>
      <c r="B1189" s="42"/>
      <c r="C1189" s="43"/>
      <c r="D1189" s="225" t="s">
        <v>149</v>
      </c>
      <c r="E1189" s="43"/>
      <c r="F1189" s="226" t="s">
        <v>1504</v>
      </c>
      <c r="G1189" s="43"/>
      <c r="H1189" s="43"/>
      <c r="I1189" s="222"/>
      <c r="J1189" s="43"/>
      <c r="K1189" s="43"/>
      <c r="L1189" s="47"/>
      <c r="M1189" s="223"/>
      <c r="N1189" s="224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19" t="s">
        <v>149</v>
      </c>
      <c r="AU1189" s="19" t="s">
        <v>87</v>
      </c>
    </row>
    <row r="1190" s="15" customFormat="1">
      <c r="A1190" s="15"/>
      <c r="B1190" s="263"/>
      <c r="C1190" s="264"/>
      <c r="D1190" s="220" t="s">
        <v>569</v>
      </c>
      <c r="E1190" s="265" t="s">
        <v>32</v>
      </c>
      <c r="F1190" s="266" t="s">
        <v>1505</v>
      </c>
      <c r="G1190" s="264"/>
      <c r="H1190" s="265" t="s">
        <v>32</v>
      </c>
      <c r="I1190" s="267"/>
      <c r="J1190" s="264"/>
      <c r="K1190" s="264"/>
      <c r="L1190" s="268"/>
      <c r="M1190" s="269"/>
      <c r="N1190" s="270"/>
      <c r="O1190" s="270"/>
      <c r="P1190" s="270"/>
      <c r="Q1190" s="270"/>
      <c r="R1190" s="270"/>
      <c r="S1190" s="270"/>
      <c r="T1190" s="271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2" t="s">
        <v>569</v>
      </c>
      <c r="AU1190" s="272" t="s">
        <v>87</v>
      </c>
      <c r="AV1190" s="15" t="s">
        <v>85</v>
      </c>
      <c r="AW1190" s="15" t="s">
        <v>39</v>
      </c>
      <c r="AX1190" s="15" t="s">
        <v>77</v>
      </c>
      <c r="AY1190" s="272" t="s">
        <v>137</v>
      </c>
    </row>
    <row r="1191" s="13" customFormat="1">
      <c r="A1191" s="13"/>
      <c r="B1191" s="241"/>
      <c r="C1191" s="242"/>
      <c r="D1191" s="220" t="s">
        <v>569</v>
      </c>
      <c r="E1191" s="243" t="s">
        <v>32</v>
      </c>
      <c r="F1191" s="244" t="s">
        <v>1506</v>
      </c>
      <c r="G1191" s="242"/>
      <c r="H1191" s="245">
        <v>1.155</v>
      </c>
      <c r="I1191" s="246"/>
      <c r="J1191" s="242"/>
      <c r="K1191" s="242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1" t="s">
        <v>569</v>
      </c>
      <c r="AU1191" s="251" t="s">
        <v>87</v>
      </c>
      <c r="AV1191" s="13" t="s">
        <v>87</v>
      </c>
      <c r="AW1191" s="13" t="s">
        <v>39</v>
      </c>
      <c r="AX1191" s="13" t="s">
        <v>77</v>
      </c>
      <c r="AY1191" s="251" t="s">
        <v>137</v>
      </c>
    </row>
    <row r="1192" s="13" customFormat="1">
      <c r="A1192" s="13"/>
      <c r="B1192" s="241"/>
      <c r="C1192" s="242"/>
      <c r="D1192" s="220" t="s">
        <v>569</v>
      </c>
      <c r="E1192" s="243" t="s">
        <v>32</v>
      </c>
      <c r="F1192" s="244" t="s">
        <v>898</v>
      </c>
      <c r="G1192" s="242"/>
      <c r="H1192" s="245">
        <v>0.93500000000000005</v>
      </c>
      <c r="I1192" s="246"/>
      <c r="J1192" s="242"/>
      <c r="K1192" s="242"/>
      <c r="L1192" s="247"/>
      <c r="M1192" s="248"/>
      <c r="N1192" s="249"/>
      <c r="O1192" s="249"/>
      <c r="P1192" s="249"/>
      <c r="Q1192" s="249"/>
      <c r="R1192" s="249"/>
      <c r="S1192" s="249"/>
      <c r="T1192" s="25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1" t="s">
        <v>569</v>
      </c>
      <c r="AU1192" s="251" t="s">
        <v>87</v>
      </c>
      <c r="AV1192" s="13" t="s">
        <v>87</v>
      </c>
      <c r="AW1192" s="13" t="s">
        <v>39</v>
      </c>
      <c r="AX1192" s="13" t="s">
        <v>77</v>
      </c>
      <c r="AY1192" s="251" t="s">
        <v>137</v>
      </c>
    </row>
    <row r="1193" s="13" customFormat="1">
      <c r="A1193" s="13"/>
      <c r="B1193" s="241"/>
      <c r="C1193" s="242"/>
      <c r="D1193" s="220" t="s">
        <v>569</v>
      </c>
      <c r="E1193" s="243" t="s">
        <v>32</v>
      </c>
      <c r="F1193" s="244" t="s">
        <v>904</v>
      </c>
      <c r="G1193" s="242"/>
      <c r="H1193" s="245">
        <v>2.6800000000000002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1" t="s">
        <v>569</v>
      </c>
      <c r="AU1193" s="251" t="s">
        <v>87</v>
      </c>
      <c r="AV1193" s="13" t="s">
        <v>87</v>
      </c>
      <c r="AW1193" s="13" t="s">
        <v>39</v>
      </c>
      <c r="AX1193" s="13" t="s">
        <v>77</v>
      </c>
      <c r="AY1193" s="251" t="s">
        <v>137</v>
      </c>
    </row>
    <row r="1194" s="14" customFormat="1">
      <c r="A1194" s="14"/>
      <c r="B1194" s="252"/>
      <c r="C1194" s="253"/>
      <c r="D1194" s="220" t="s">
        <v>569</v>
      </c>
      <c r="E1194" s="254" t="s">
        <v>32</v>
      </c>
      <c r="F1194" s="255" t="s">
        <v>571</v>
      </c>
      <c r="G1194" s="253"/>
      <c r="H1194" s="256">
        <v>4.7699999999999996</v>
      </c>
      <c r="I1194" s="257"/>
      <c r="J1194" s="253"/>
      <c r="K1194" s="253"/>
      <c r="L1194" s="258"/>
      <c r="M1194" s="259"/>
      <c r="N1194" s="260"/>
      <c r="O1194" s="260"/>
      <c r="P1194" s="260"/>
      <c r="Q1194" s="260"/>
      <c r="R1194" s="260"/>
      <c r="S1194" s="260"/>
      <c r="T1194" s="26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2" t="s">
        <v>569</v>
      </c>
      <c r="AU1194" s="262" t="s">
        <v>87</v>
      </c>
      <c r="AV1194" s="14" t="s">
        <v>164</v>
      </c>
      <c r="AW1194" s="14" t="s">
        <v>39</v>
      </c>
      <c r="AX1194" s="14" t="s">
        <v>85</v>
      </c>
      <c r="AY1194" s="262" t="s">
        <v>137</v>
      </c>
    </row>
    <row r="1195" s="2" customFormat="1" ht="16.5" customHeight="1">
      <c r="A1195" s="41"/>
      <c r="B1195" s="42"/>
      <c r="C1195" s="207" t="s">
        <v>1507</v>
      </c>
      <c r="D1195" s="207" t="s">
        <v>140</v>
      </c>
      <c r="E1195" s="208" t="s">
        <v>1508</v>
      </c>
      <c r="F1195" s="209" t="s">
        <v>1509</v>
      </c>
      <c r="G1195" s="210" t="s">
        <v>565</v>
      </c>
      <c r="H1195" s="211">
        <v>5.4000000000000004</v>
      </c>
      <c r="I1195" s="212"/>
      <c r="J1195" s="213">
        <f>ROUND(I1195*H1195,2)</f>
        <v>0</v>
      </c>
      <c r="K1195" s="209" t="s">
        <v>144</v>
      </c>
      <c r="L1195" s="47"/>
      <c r="M1195" s="214" t="s">
        <v>32</v>
      </c>
      <c r="N1195" s="215" t="s">
        <v>49</v>
      </c>
      <c r="O1195" s="87"/>
      <c r="P1195" s="216">
        <f>O1195*H1195</f>
        <v>0</v>
      </c>
      <c r="Q1195" s="216">
        <v>0</v>
      </c>
      <c r="R1195" s="216">
        <f>Q1195*H1195</f>
        <v>0</v>
      </c>
      <c r="S1195" s="216">
        <v>0.034000000000000002</v>
      </c>
      <c r="T1195" s="217">
        <f>S1195*H1195</f>
        <v>0.18360000000000001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18" t="s">
        <v>164</v>
      </c>
      <c r="AT1195" s="218" t="s">
        <v>140</v>
      </c>
      <c r="AU1195" s="218" t="s">
        <v>87</v>
      </c>
      <c r="AY1195" s="19" t="s">
        <v>137</v>
      </c>
      <c r="BE1195" s="219">
        <f>IF(N1195="základní",J1195,0)</f>
        <v>0</v>
      </c>
      <c r="BF1195" s="219">
        <f>IF(N1195="snížená",J1195,0)</f>
        <v>0</v>
      </c>
      <c r="BG1195" s="219">
        <f>IF(N1195="zákl. přenesená",J1195,0)</f>
        <v>0</v>
      </c>
      <c r="BH1195" s="219">
        <f>IF(N1195="sníž. přenesená",J1195,0)</f>
        <v>0</v>
      </c>
      <c r="BI1195" s="219">
        <f>IF(N1195="nulová",J1195,0)</f>
        <v>0</v>
      </c>
      <c r="BJ1195" s="19" t="s">
        <v>87</v>
      </c>
      <c r="BK1195" s="219">
        <f>ROUND(I1195*H1195,2)</f>
        <v>0</v>
      </c>
      <c r="BL1195" s="19" t="s">
        <v>164</v>
      </c>
      <c r="BM1195" s="218" t="s">
        <v>1510</v>
      </c>
    </row>
    <row r="1196" s="2" customFormat="1">
      <c r="A1196" s="41"/>
      <c r="B1196" s="42"/>
      <c r="C1196" s="43"/>
      <c r="D1196" s="220" t="s">
        <v>147</v>
      </c>
      <c r="E1196" s="43"/>
      <c r="F1196" s="221" t="s">
        <v>1511</v>
      </c>
      <c r="G1196" s="43"/>
      <c r="H1196" s="43"/>
      <c r="I1196" s="222"/>
      <c r="J1196" s="43"/>
      <c r="K1196" s="43"/>
      <c r="L1196" s="47"/>
      <c r="M1196" s="223"/>
      <c r="N1196" s="224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19" t="s">
        <v>147</v>
      </c>
      <c r="AU1196" s="19" t="s">
        <v>87</v>
      </c>
    </row>
    <row r="1197" s="2" customFormat="1">
      <c r="A1197" s="41"/>
      <c r="B1197" s="42"/>
      <c r="C1197" s="43"/>
      <c r="D1197" s="225" t="s">
        <v>149</v>
      </c>
      <c r="E1197" s="43"/>
      <c r="F1197" s="226" t="s">
        <v>1512</v>
      </c>
      <c r="G1197" s="43"/>
      <c r="H1197" s="43"/>
      <c r="I1197" s="222"/>
      <c r="J1197" s="43"/>
      <c r="K1197" s="43"/>
      <c r="L1197" s="47"/>
      <c r="M1197" s="223"/>
      <c r="N1197" s="224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19" t="s">
        <v>149</v>
      </c>
      <c r="AU1197" s="19" t="s">
        <v>87</v>
      </c>
    </row>
    <row r="1198" s="15" customFormat="1">
      <c r="A1198" s="15"/>
      <c r="B1198" s="263"/>
      <c r="C1198" s="264"/>
      <c r="D1198" s="220" t="s">
        <v>569</v>
      </c>
      <c r="E1198" s="265" t="s">
        <v>32</v>
      </c>
      <c r="F1198" s="266" t="s">
        <v>1513</v>
      </c>
      <c r="G1198" s="264"/>
      <c r="H1198" s="265" t="s">
        <v>32</v>
      </c>
      <c r="I1198" s="267"/>
      <c r="J1198" s="264"/>
      <c r="K1198" s="264"/>
      <c r="L1198" s="268"/>
      <c r="M1198" s="269"/>
      <c r="N1198" s="270"/>
      <c r="O1198" s="270"/>
      <c r="P1198" s="270"/>
      <c r="Q1198" s="270"/>
      <c r="R1198" s="270"/>
      <c r="S1198" s="270"/>
      <c r="T1198" s="271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72" t="s">
        <v>569</v>
      </c>
      <c r="AU1198" s="272" t="s">
        <v>87</v>
      </c>
      <c r="AV1198" s="15" t="s">
        <v>85</v>
      </c>
      <c r="AW1198" s="15" t="s">
        <v>39</v>
      </c>
      <c r="AX1198" s="15" t="s">
        <v>77</v>
      </c>
      <c r="AY1198" s="272" t="s">
        <v>137</v>
      </c>
    </row>
    <row r="1199" s="13" customFormat="1">
      <c r="A1199" s="13"/>
      <c r="B1199" s="241"/>
      <c r="C1199" s="242"/>
      <c r="D1199" s="220" t="s">
        <v>569</v>
      </c>
      <c r="E1199" s="243" t="s">
        <v>32</v>
      </c>
      <c r="F1199" s="244" t="s">
        <v>1514</v>
      </c>
      <c r="G1199" s="242"/>
      <c r="H1199" s="245">
        <v>5.4000000000000004</v>
      </c>
      <c r="I1199" s="246"/>
      <c r="J1199" s="242"/>
      <c r="K1199" s="242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1" t="s">
        <v>569</v>
      </c>
      <c r="AU1199" s="251" t="s">
        <v>87</v>
      </c>
      <c r="AV1199" s="13" t="s">
        <v>87</v>
      </c>
      <c r="AW1199" s="13" t="s">
        <v>39</v>
      </c>
      <c r="AX1199" s="13" t="s">
        <v>77</v>
      </c>
      <c r="AY1199" s="251" t="s">
        <v>137</v>
      </c>
    </row>
    <row r="1200" s="14" customFormat="1">
      <c r="A1200" s="14"/>
      <c r="B1200" s="252"/>
      <c r="C1200" s="253"/>
      <c r="D1200" s="220" t="s">
        <v>569</v>
      </c>
      <c r="E1200" s="254" t="s">
        <v>32</v>
      </c>
      <c r="F1200" s="255" t="s">
        <v>571</v>
      </c>
      <c r="G1200" s="253"/>
      <c r="H1200" s="256">
        <v>5.4000000000000004</v>
      </c>
      <c r="I1200" s="257"/>
      <c r="J1200" s="253"/>
      <c r="K1200" s="253"/>
      <c r="L1200" s="258"/>
      <c r="M1200" s="259"/>
      <c r="N1200" s="260"/>
      <c r="O1200" s="260"/>
      <c r="P1200" s="260"/>
      <c r="Q1200" s="260"/>
      <c r="R1200" s="260"/>
      <c r="S1200" s="260"/>
      <c r="T1200" s="261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2" t="s">
        <v>569</v>
      </c>
      <c r="AU1200" s="262" t="s">
        <v>87</v>
      </c>
      <c r="AV1200" s="14" t="s">
        <v>164</v>
      </c>
      <c r="AW1200" s="14" t="s">
        <v>39</v>
      </c>
      <c r="AX1200" s="14" t="s">
        <v>85</v>
      </c>
      <c r="AY1200" s="262" t="s">
        <v>137</v>
      </c>
    </row>
    <row r="1201" s="2" customFormat="1" ht="16.5" customHeight="1">
      <c r="A1201" s="41"/>
      <c r="B1201" s="42"/>
      <c r="C1201" s="207" t="s">
        <v>1515</v>
      </c>
      <c r="D1201" s="207" t="s">
        <v>140</v>
      </c>
      <c r="E1201" s="208" t="s">
        <v>1516</v>
      </c>
      <c r="F1201" s="209" t="s">
        <v>1517</v>
      </c>
      <c r="G1201" s="210" t="s">
        <v>565</v>
      </c>
      <c r="H1201" s="211">
        <v>51</v>
      </c>
      <c r="I1201" s="212"/>
      <c r="J1201" s="213">
        <f>ROUND(I1201*H1201,2)</f>
        <v>0</v>
      </c>
      <c r="K1201" s="209" t="s">
        <v>144</v>
      </c>
      <c r="L1201" s="47"/>
      <c r="M1201" s="214" t="s">
        <v>32</v>
      </c>
      <c r="N1201" s="215" t="s">
        <v>49</v>
      </c>
      <c r="O1201" s="87"/>
      <c r="P1201" s="216">
        <f>O1201*H1201</f>
        <v>0</v>
      </c>
      <c r="Q1201" s="216">
        <v>0</v>
      </c>
      <c r="R1201" s="216">
        <f>Q1201*H1201</f>
        <v>0</v>
      </c>
      <c r="S1201" s="216">
        <v>0.058999999999999997</v>
      </c>
      <c r="T1201" s="217">
        <f>S1201*H1201</f>
        <v>3.0089999999999999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18" t="s">
        <v>164</v>
      </c>
      <c r="AT1201" s="218" t="s">
        <v>140</v>
      </c>
      <c r="AU1201" s="218" t="s">
        <v>87</v>
      </c>
      <c r="AY1201" s="19" t="s">
        <v>137</v>
      </c>
      <c r="BE1201" s="219">
        <f>IF(N1201="základní",J1201,0)</f>
        <v>0</v>
      </c>
      <c r="BF1201" s="219">
        <f>IF(N1201="snížená",J1201,0)</f>
        <v>0</v>
      </c>
      <c r="BG1201" s="219">
        <f>IF(N1201="zákl. přenesená",J1201,0)</f>
        <v>0</v>
      </c>
      <c r="BH1201" s="219">
        <f>IF(N1201="sníž. přenesená",J1201,0)</f>
        <v>0</v>
      </c>
      <c r="BI1201" s="219">
        <f>IF(N1201="nulová",J1201,0)</f>
        <v>0</v>
      </c>
      <c r="BJ1201" s="19" t="s">
        <v>87</v>
      </c>
      <c r="BK1201" s="219">
        <f>ROUND(I1201*H1201,2)</f>
        <v>0</v>
      </c>
      <c r="BL1201" s="19" t="s">
        <v>164</v>
      </c>
      <c r="BM1201" s="218" t="s">
        <v>1518</v>
      </c>
    </row>
    <row r="1202" s="2" customFormat="1">
      <c r="A1202" s="41"/>
      <c r="B1202" s="42"/>
      <c r="C1202" s="43"/>
      <c r="D1202" s="220" t="s">
        <v>147</v>
      </c>
      <c r="E1202" s="43"/>
      <c r="F1202" s="221" t="s">
        <v>1519</v>
      </c>
      <c r="G1202" s="43"/>
      <c r="H1202" s="43"/>
      <c r="I1202" s="222"/>
      <c r="J1202" s="43"/>
      <c r="K1202" s="43"/>
      <c r="L1202" s="47"/>
      <c r="M1202" s="223"/>
      <c r="N1202" s="224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19" t="s">
        <v>147</v>
      </c>
      <c r="AU1202" s="19" t="s">
        <v>87</v>
      </c>
    </row>
    <row r="1203" s="2" customFormat="1">
      <c r="A1203" s="41"/>
      <c r="B1203" s="42"/>
      <c r="C1203" s="43"/>
      <c r="D1203" s="225" t="s">
        <v>149</v>
      </c>
      <c r="E1203" s="43"/>
      <c r="F1203" s="226" t="s">
        <v>1520</v>
      </c>
      <c r="G1203" s="43"/>
      <c r="H1203" s="43"/>
      <c r="I1203" s="222"/>
      <c r="J1203" s="43"/>
      <c r="K1203" s="43"/>
      <c r="L1203" s="47"/>
      <c r="M1203" s="223"/>
      <c r="N1203" s="224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19" t="s">
        <v>149</v>
      </c>
      <c r="AU1203" s="19" t="s">
        <v>87</v>
      </c>
    </row>
    <row r="1204" s="15" customFormat="1">
      <c r="A1204" s="15"/>
      <c r="B1204" s="263"/>
      <c r="C1204" s="264"/>
      <c r="D1204" s="220" t="s">
        <v>569</v>
      </c>
      <c r="E1204" s="265" t="s">
        <v>32</v>
      </c>
      <c r="F1204" s="266" t="s">
        <v>1505</v>
      </c>
      <c r="G1204" s="264"/>
      <c r="H1204" s="265" t="s">
        <v>32</v>
      </c>
      <c r="I1204" s="267"/>
      <c r="J1204" s="264"/>
      <c r="K1204" s="264"/>
      <c r="L1204" s="268"/>
      <c r="M1204" s="269"/>
      <c r="N1204" s="270"/>
      <c r="O1204" s="270"/>
      <c r="P1204" s="270"/>
      <c r="Q1204" s="270"/>
      <c r="R1204" s="270"/>
      <c r="S1204" s="270"/>
      <c r="T1204" s="271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2" t="s">
        <v>569</v>
      </c>
      <c r="AU1204" s="272" t="s">
        <v>87</v>
      </c>
      <c r="AV1204" s="15" t="s">
        <v>85</v>
      </c>
      <c r="AW1204" s="15" t="s">
        <v>39</v>
      </c>
      <c r="AX1204" s="15" t="s">
        <v>77</v>
      </c>
      <c r="AY1204" s="272" t="s">
        <v>137</v>
      </c>
    </row>
    <row r="1205" s="13" customFormat="1">
      <c r="A1205" s="13"/>
      <c r="B1205" s="241"/>
      <c r="C1205" s="242"/>
      <c r="D1205" s="220" t="s">
        <v>569</v>
      </c>
      <c r="E1205" s="243" t="s">
        <v>32</v>
      </c>
      <c r="F1205" s="244" t="s">
        <v>880</v>
      </c>
      <c r="G1205" s="242"/>
      <c r="H1205" s="245">
        <v>4.5599999999999996</v>
      </c>
      <c r="I1205" s="246"/>
      <c r="J1205" s="242"/>
      <c r="K1205" s="242"/>
      <c r="L1205" s="247"/>
      <c r="M1205" s="248"/>
      <c r="N1205" s="249"/>
      <c r="O1205" s="249"/>
      <c r="P1205" s="249"/>
      <c r="Q1205" s="249"/>
      <c r="R1205" s="249"/>
      <c r="S1205" s="249"/>
      <c r="T1205" s="25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1" t="s">
        <v>569</v>
      </c>
      <c r="AU1205" s="251" t="s">
        <v>87</v>
      </c>
      <c r="AV1205" s="13" t="s">
        <v>87</v>
      </c>
      <c r="AW1205" s="13" t="s">
        <v>39</v>
      </c>
      <c r="AX1205" s="13" t="s">
        <v>77</v>
      </c>
      <c r="AY1205" s="251" t="s">
        <v>137</v>
      </c>
    </row>
    <row r="1206" s="13" customFormat="1">
      <c r="A1206" s="13"/>
      <c r="B1206" s="241"/>
      <c r="C1206" s="242"/>
      <c r="D1206" s="220" t="s">
        <v>569</v>
      </c>
      <c r="E1206" s="243" t="s">
        <v>32</v>
      </c>
      <c r="F1206" s="244" t="s">
        <v>881</v>
      </c>
      <c r="G1206" s="242"/>
      <c r="H1206" s="245">
        <v>2.6600000000000001</v>
      </c>
      <c r="I1206" s="246"/>
      <c r="J1206" s="242"/>
      <c r="K1206" s="242"/>
      <c r="L1206" s="247"/>
      <c r="M1206" s="248"/>
      <c r="N1206" s="249"/>
      <c r="O1206" s="249"/>
      <c r="P1206" s="249"/>
      <c r="Q1206" s="249"/>
      <c r="R1206" s="249"/>
      <c r="S1206" s="249"/>
      <c r="T1206" s="25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1" t="s">
        <v>569</v>
      </c>
      <c r="AU1206" s="251" t="s">
        <v>87</v>
      </c>
      <c r="AV1206" s="13" t="s">
        <v>87</v>
      </c>
      <c r="AW1206" s="13" t="s">
        <v>39</v>
      </c>
      <c r="AX1206" s="13" t="s">
        <v>77</v>
      </c>
      <c r="AY1206" s="251" t="s">
        <v>137</v>
      </c>
    </row>
    <row r="1207" s="13" customFormat="1">
      <c r="A1207" s="13"/>
      <c r="B1207" s="241"/>
      <c r="C1207" s="242"/>
      <c r="D1207" s="220" t="s">
        <v>569</v>
      </c>
      <c r="E1207" s="243" t="s">
        <v>32</v>
      </c>
      <c r="F1207" s="244" t="s">
        <v>882</v>
      </c>
      <c r="G1207" s="242"/>
      <c r="H1207" s="245">
        <v>1.26</v>
      </c>
      <c r="I1207" s="246"/>
      <c r="J1207" s="242"/>
      <c r="K1207" s="242"/>
      <c r="L1207" s="247"/>
      <c r="M1207" s="248"/>
      <c r="N1207" s="249"/>
      <c r="O1207" s="249"/>
      <c r="P1207" s="249"/>
      <c r="Q1207" s="249"/>
      <c r="R1207" s="249"/>
      <c r="S1207" s="249"/>
      <c r="T1207" s="250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1" t="s">
        <v>569</v>
      </c>
      <c r="AU1207" s="251" t="s">
        <v>87</v>
      </c>
      <c r="AV1207" s="13" t="s">
        <v>87</v>
      </c>
      <c r="AW1207" s="13" t="s">
        <v>39</v>
      </c>
      <c r="AX1207" s="13" t="s">
        <v>77</v>
      </c>
      <c r="AY1207" s="251" t="s">
        <v>137</v>
      </c>
    </row>
    <row r="1208" s="13" customFormat="1">
      <c r="A1208" s="13"/>
      <c r="B1208" s="241"/>
      <c r="C1208" s="242"/>
      <c r="D1208" s="220" t="s">
        <v>569</v>
      </c>
      <c r="E1208" s="243" t="s">
        <v>32</v>
      </c>
      <c r="F1208" s="244" t="s">
        <v>883</v>
      </c>
      <c r="G1208" s="242"/>
      <c r="H1208" s="245">
        <v>3.7999999999999998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1" t="s">
        <v>569</v>
      </c>
      <c r="AU1208" s="251" t="s">
        <v>87</v>
      </c>
      <c r="AV1208" s="13" t="s">
        <v>87</v>
      </c>
      <c r="AW1208" s="13" t="s">
        <v>39</v>
      </c>
      <c r="AX1208" s="13" t="s">
        <v>77</v>
      </c>
      <c r="AY1208" s="251" t="s">
        <v>137</v>
      </c>
    </row>
    <row r="1209" s="13" customFormat="1">
      <c r="A1209" s="13"/>
      <c r="B1209" s="241"/>
      <c r="C1209" s="242"/>
      <c r="D1209" s="220" t="s">
        <v>569</v>
      </c>
      <c r="E1209" s="243" t="s">
        <v>32</v>
      </c>
      <c r="F1209" s="244" t="s">
        <v>884</v>
      </c>
      <c r="G1209" s="242"/>
      <c r="H1209" s="245">
        <v>1.8899999999999999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1" t="s">
        <v>569</v>
      </c>
      <c r="AU1209" s="251" t="s">
        <v>87</v>
      </c>
      <c r="AV1209" s="13" t="s">
        <v>87</v>
      </c>
      <c r="AW1209" s="13" t="s">
        <v>39</v>
      </c>
      <c r="AX1209" s="13" t="s">
        <v>77</v>
      </c>
      <c r="AY1209" s="251" t="s">
        <v>137</v>
      </c>
    </row>
    <row r="1210" s="13" customFormat="1">
      <c r="A1210" s="13"/>
      <c r="B1210" s="241"/>
      <c r="C1210" s="242"/>
      <c r="D1210" s="220" t="s">
        <v>569</v>
      </c>
      <c r="E1210" s="243" t="s">
        <v>32</v>
      </c>
      <c r="F1210" s="244" t="s">
        <v>890</v>
      </c>
      <c r="G1210" s="242"/>
      <c r="H1210" s="245">
        <v>3.96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1" t="s">
        <v>569</v>
      </c>
      <c r="AU1210" s="251" t="s">
        <v>87</v>
      </c>
      <c r="AV1210" s="13" t="s">
        <v>87</v>
      </c>
      <c r="AW1210" s="13" t="s">
        <v>39</v>
      </c>
      <c r="AX1210" s="13" t="s">
        <v>77</v>
      </c>
      <c r="AY1210" s="251" t="s">
        <v>137</v>
      </c>
    </row>
    <row r="1211" s="13" customFormat="1">
      <c r="A1211" s="13"/>
      <c r="B1211" s="241"/>
      <c r="C1211" s="242"/>
      <c r="D1211" s="220" t="s">
        <v>569</v>
      </c>
      <c r="E1211" s="243" t="s">
        <v>32</v>
      </c>
      <c r="F1211" s="244" t="s">
        <v>892</v>
      </c>
      <c r="G1211" s="242"/>
      <c r="H1211" s="245">
        <v>3.2400000000000002</v>
      </c>
      <c r="I1211" s="246"/>
      <c r="J1211" s="242"/>
      <c r="K1211" s="242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1" t="s">
        <v>569</v>
      </c>
      <c r="AU1211" s="251" t="s">
        <v>87</v>
      </c>
      <c r="AV1211" s="13" t="s">
        <v>87</v>
      </c>
      <c r="AW1211" s="13" t="s">
        <v>39</v>
      </c>
      <c r="AX1211" s="13" t="s">
        <v>77</v>
      </c>
      <c r="AY1211" s="251" t="s">
        <v>137</v>
      </c>
    </row>
    <row r="1212" s="13" customFormat="1">
      <c r="A1212" s="13"/>
      <c r="B1212" s="241"/>
      <c r="C1212" s="242"/>
      <c r="D1212" s="220" t="s">
        <v>569</v>
      </c>
      <c r="E1212" s="243" t="s">
        <v>32</v>
      </c>
      <c r="F1212" s="244" t="s">
        <v>897</v>
      </c>
      <c r="G1212" s="242"/>
      <c r="H1212" s="245">
        <v>13.09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1" t="s">
        <v>569</v>
      </c>
      <c r="AU1212" s="251" t="s">
        <v>87</v>
      </c>
      <c r="AV1212" s="13" t="s">
        <v>87</v>
      </c>
      <c r="AW1212" s="13" t="s">
        <v>39</v>
      </c>
      <c r="AX1212" s="13" t="s">
        <v>77</v>
      </c>
      <c r="AY1212" s="251" t="s">
        <v>137</v>
      </c>
    </row>
    <row r="1213" s="13" customFormat="1">
      <c r="A1213" s="13"/>
      <c r="B1213" s="241"/>
      <c r="C1213" s="242"/>
      <c r="D1213" s="220" t="s">
        <v>569</v>
      </c>
      <c r="E1213" s="243" t="s">
        <v>32</v>
      </c>
      <c r="F1213" s="244" t="s">
        <v>899</v>
      </c>
      <c r="G1213" s="242"/>
      <c r="H1213" s="245">
        <v>1.6499999999999999</v>
      </c>
      <c r="I1213" s="246"/>
      <c r="J1213" s="242"/>
      <c r="K1213" s="242"/>
      <c r="L1213" s="247"/>
      <c r="M1213" s="248"/>
      <c r="N1213" s="249"/>
      <c r="O1213" s="249"/>
      <c r="P1213" s="249"/>
      <c r="Q1213" s="249"/>
      <c r="R1213" s="249"/>
      <c r="S1213" s="249"/>
      <c r="T1213" s="25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1" t="s">
        <v>569</v>
      </c>
      <c r="AU1213" s="251" t="s">
        <v>87</v>
      </c>
      <c r="AV1213" s="13" t="s">
        <v>87</v>
      </c>
      <c r="AW1213" s="13" t="s">
        <v>39</v>
      </c>
      <c r="AX1213" s="13" t="s">
        <v>77</v>
      </c>
      <c r="AY1213" s="251" t="s">
        <v>137</v>
      </c>
    </row>
    <row r="1214" s="13" customFormat="1">
      <c r="A1214" s="13"/>
      <c r="B1214" s="241"/>
      <c r="C1214" s="242"/>
      <c r="D1214" s="220" t="s">
        <v>569</v>
      </c>
      <c r="E1214" s="243" t="s">
        <v>32</v>
      </c>
      <c r="F1214" s="244" t="s">
        <v>902</v>
      </c>
      <c r="G1214" s="242"/>
      <c r="H1214" s="245">
        <v>2.04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1" t="s">
        <v>569</v>
      </c>
      <c r="AU1214" s="251" t="s">
        <v>87</v>
      </c>
      <c r="AV1214" s="13" t="s">
        <v>87</v>
      </c>
      <c r="AW1214" s="13" t="s">
        <v>39</v>
      </c>
      <c r="AX1214" s="13" t="s">
        <v>77</v>
      </c>
      <c r="AY1214" s="251" t="s">
        <v>137</v>
      </c>
    </row>
    <row r="1215" s="13" customFormat="1">
      <c r="A1215" s="13"/>
      <c r="B1215" s="241"/>
      <c r="C1215" s="242"/>
      <c r="D1215" s="220" t="s">
        <v>569</v>
      </c>
      <c r="E1215" s="243" t="s">
        <v>32</v>
      </c>
      <c r="F1215" s="244" t="s">
        <v>903</v>
      </c>
      <c r="G1215" s="242"/>
      <c r="H1215" s="245">
        <v>11.199999999999999</v>
      </c>
      <c r="I1215" s="246"/>
      <c r="J1215" s="242"/>
      <c r="K1215" s="242"/>
      <c r="L1215" s="247"/>
      <c r="M1215" s="248"/>
      <c r="N1215" s="249"/>
      <c r="O1215" s="249"/>
      <c r="P1215" s="249"/>
      <c r="Q1215" s="249"/>
      <c r="R1215" s="249"/>
      <c r="S1215" s="249"/>
      <c r="T1215" s="25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1" t="s">
        <v>569</v>
      </c>
      <c r="AU1215" s="251" t="s">
        <v>87</v>
      </c>
      <c r="AV1215" s="13" t="s">
        <v>87</v>
      </c>
      <c r="AW1215" s="13" t="s">
        <v>39</v>
      </c>
      <c r="AX1215" s="13" t="s">
        <v>77</v>
      </c>
      <c r="AY1215" s="251" t="s">
        <v>137</v>
      </c>
    </row>
    <row r="1216" s="13" customFormat="1">
      <c r="A1216" s="13"/>
      <c r="B1216" s="241"/>
      <c r="C1216" s="242"/>
      <c r="D1216" s="220" t="s">
        <v>569</v>
      </c>
      <c r="E1216" s="243" t="s">
        <v>32</v>
      </c>
      <c r="F1216" s="244" t="s">
        <v>905</v>
      </c>
      <c r="G1216" s="242"/>
      <c r="H1216" s="245">
        <v>1.6499999999999999</v>
      </c>
      <c r="I1216" s="246"/>
      <c r="J1216" s="242"/>
      <c r="K1216" s="242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1" t="s">
        <v>569</v>
      </c>
      <c r="AU1216" s="251" t="s">
        <v>87</v>
      </c>
      <c r="AV1216" s="13" t="s">
        <v>87</v>
      </c>
      <c r="AW1216" s="13" t="s">
        <v>39</v>
      </c>
      <c r="AX1216" s="13" t="s">
        <v>77</v>
      </c>
      <c r="AY1216" s="251" t="s">
        <v>137</v>
      </c>
    </row>
    <row r="1217" s="14" customFormat="1">
      <c r="A1217" s="14"/>
      <c r="B1217" s="252"/>
      <c r="C1217" s="253"/>
      <c r="D1217" s="220" t="s">
        <v>569</v>
      </c>
      <c r="E1217" s="254" t="s">
        <v>32</v>
      </c>
      <c r="F1217" s="255" t="s">
        <v>571</v>
      </c>
      <c r="G1217" s="253"/>
      <c r="H1217" s="256">
        <v>51.000000000000007</v>
      </c>
      <c r="I1217" s="257"/>
      <c r="J1217" s="253"/>
      <c r="K1217" s="253"/>
      <c r="L1217" s="258"/>
      <c r="M1217" s="259"/>
      <c r="N1217" s="260"/>
      <c r="O1217" s="260"/>
      <c r="P1217" s="260"/>
      <c r="Q1217" s="260"/>
      <c r="R1217" s="260"/>
      <c r="S1217" s="260"/>
      <c r="T1217" s="261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2" t="s">
        <v>569</v>
      </c>
      <c r="AU1217" s="262" t="s">
        <v>87</v>
      </c>
      <c r="AV1217" s="14" t="s">
        <v>164</v>
      </c>
      <c r="AW1217" s="14" t="s">
        <v>39</v>
      </c>
      <c r="AX1217" s="14" t="s">
        <v>85</v>
      </c>
      <c r="AY1217" s="262" t="s">
        <v>137</v>
      </c>
    </row>
    <row r="1218" s="2" customFormat="1" ht="16.5" customHeight="1">
      <c r="A1218" s="41"/>
      <c r="B1218" s="42"/>
      <c r="C1218" s="207" t="s">
        <v>1521</v>
      </c>
      <c r="D1218" s="207" t="s">
        <v>140</v>
      </c>
      <c r="E1218" s="208" t="s">
        <v>1522</v>
      </c>
      <c r="F1218" s="209" t="s">
        <v>1523</v>
      </c>
      <c r="G1218" s="210" t="s">
        <v>565</v>
      </c>
      <c r="H1218" s="211">
        <v>164.06999999999999</v>
      </c>
      <c r="I1218" s="212"/>
      <c r="J1218" s="213">
        <f>ROUND(I1218*H1218,2)</f>
        <v>0</v>
      </c>
      <c r="K1218" s="209" t="s">
        <v>144</v>
      </c>
      <c r="L1218" s="47"/>
      <c r="M1218" s="214" t="s">
        <v>32</v>
      </c>
      <c r="N1218" s="215" t="s">
        <v>49</v>
      </c>
      <c r="O1218" s="87"/>
      <c r="P1218" s="216">
        <f>O1218*H1218</f>
        <v>0</v>
      </c>
      <c r="Q1218" s="216">
        <v>0</v>
      </c>
      <c r="R1218" s="216">
        <f>Q1218*H1218</f>
        <v>0</v>
      </c>
      <c r="S1218" s="216">
        <v>0.050999999999999997</v>
      </c>
      <c r="T1218" s="217">
        <f>S1218*H1218</f>
        <v>8.3675699999999988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18" t="s">
        <v>164</v>
      </c>
      <c r="AT1218" s="218" t="s">
        <v>140</v>
      </c>
      <c r="AU1218" s="218" t="s">
        <v>87</v>
      </c>
      <c r="AY1218" s="19" t="s">
        <v>137</v>
      </c>
      <c r="BE1218" s="219">
        <f>IF(N1218="základní",J1218,0)</f>
        <v>0</v>
      </c>
      <c r="BF1218" s="219">
        <f>IF(N1218="snížená",J1218,0)</f>
        <v>0</v>
      </c>
      <c r="BG1218" s="219">
        <f>IF(N1218="zákl. přenesená",J1218,0)</f>
        <v>0</v>
      </c>
      <c r="BH1218" s="219">
        <f>IF(N1218="sníž. přenesená",J1218,0)</f>
        <v>0</v>
      </c>
      <c r="BI1218" s="219">
        <f>IF(N1218="nulová",J1218,0)</f>
        <v>0</v>
      </c>
      <c r="BJ1218" s="19" t="s">
        <v>87</v>
      </c>
      <c r="BK1218" s="219">
        <f>ROUND(I1218*H1218,2)</f>
        <v>0</v>
      </c>
      <c r="BL1218" s="19" t="s">
        <v>164</v>
      </c>
      <c r="BM1218" s="218" t="s">
        <v>1524</v>
      </c>
    </row>
    <row r="1219" s="2" customFormat="1">
      <c r="A1219" s="41"/>
      <c r="B1219" s="42"/>
      <c r="C1219" s="43"/>
      <c r="D1219" s="220" t="s">
        <v>147</v>
      </c>
      <c r="E1219" s="43"/>
      <c r="F1219" s="221" t="s">
        <v>1525</v>
      </c>
      <c r="G1219" s="43"/>
      <c r="H1219" s="43"/>
      <c r="I1219" s="222"/>
      <c r="J1219" s="43"/>
      <c r="K1219" s="43"/>
      <c r="L1219" s="47"/>
      <c r="M1219" s="223"/>
      <c r="N1219" s="224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19" t="s">
        <v>147</v>
      </c>
      <c r="AU1219" s="19" t="s">
        <v>87</v>
      </c>
    </row>
    <row r="1220" s="2" customFormat="1">
      <c r="A1220" s="41"/>
      <c r="B1220" s="42"/>
      <c r="C1220" s="43"/>
      <c r="D1220" s="225" t="s">
        <v>149</v>
      </c>
      <c r="E1220" s="43"/>
      <c r="F1220" s="226" t="s">
        <v>1526</v>
      </c>
      <c r="G1220" s="43"/>
      <c r="H1220" s="43"/>
      <c r="I1220" s="222"/>
      <c r="J1220" s="43"/>
      <c r="K1220" s="43"/>
      <c r="L1220" s="47"/>
      <c r="M1220" s="223"/>
      <c r="N1220" s="224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19" t="s">
        <v>149</v>
      </c>
      <c r="AU1220" s="19" t="s">
        <v>87</v>
      </c>
    </row>
    <row r="1221" s="15" customFormat="1">
      <c r="A1221" s="15"/>
      <c r="B1221" s="263"/>
      <c r="C1221" s="264"/>
      <c r="D1221" s="220" t="s">
        <v>569</v>
      </c>
      <c r="E1221" s="265" t="s">
        <v>32</v>
      </c>
      <c r="F1221" s="266" t="s">
        <v>1527</v>
      </c>
      <c r="G1221" s="264"/>
      <c r="H1221" s="265" t="s">
        <v>32</v>
      </c>
      <c r="I1221" s="267"/>
      <c r="J1221" s="264"/>
      <c r="K1221" s="264"/>
      <c r="L1221" s="268"/>
      <c r="M1221" s="269"/>
      <c r="N1221" s="270"/>
      <c r="O1221" s="270"/>
      <c r="P1221" s="270"/>
      <c r="Q1221" s="270"/>
      <c r="R1221" s="270"/>
      <c r="S1221" s="270"/>
      <c r="T1221" s="271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72" t="s">
        <v>569</v>
      </c>
      <c r="AU1221" s="272" t="s">
        <v>87</v>
      </c>
      <c r="AV1221" s="15" t="s">
        <v>85</v>
      </c>
      <c r="AW1221" s="15" t="s">
        <v>39</v>
      </c>
      <c r="AX1221" s="15" t="s">
        <v>77</v>
      </c>
      <c r="AY1221" s="272" t="s">
        <v>137</v>
      </c>
    </row>
    <row r="1222" s="13" customFormat="1">
      <c r="A1222" s="13"/>
      <c r="B1222" s="241"/>
      <c r="C1222" s="242"/>
      <c r="D1222" s="220" t="s">
        <v>569</v>
      </c>
      <c r="E1222" s="243" t="s">
        <v>32</v>
      </c>
      <c r="F1222" s="244" t="s">
        <v>1528</v>
      </c>
      <c r="G1222" s="242"/>
      <c r="H1222" s="245">
        <v>2.0699999999999998</v>
      </c>
      <c r="I1222" s="246"/>
      <c r="J1222" s="242"/>
      <c r="K1222" s="242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1" t="s">
        <v>569</v>
      </c>
      <c r="AU1222" s="251" t="s">
        <v>87</v>
      </c>
      <c r="AV1222" s="13" t="s">
        <v>87</v>
      </c>
      <c r="AW1222" s="13" t="s">
        <v>39</v>
      </c>
      <c r="AX1222" s="13" t="s">
        <v>77</v>
      </c>
      <c r="AY1222" s="251" t="s">
        <v>137</v>
      </c>
    </row>
    <row r="1223" s="15" customFormat="1">
      <c r="A1223" s="15"/>
      <c r="B1223" s="263"/>
      <c r="C1223" s="264"/>
      <c r="D1223" s="220" t="s">
        <v>569</v>
      </c>
      <c r="E1223" s="265" t="s">
        <v>32</v>
      </c>
      <c r="F1223" s="266" t="s">
        <v>1529</v>
      </c>
      <c r="G1223" s="264"/>
      <c r="H1223" s="265" t="s">
        <v>32</v>
      </c>
      <c r="I1223" s="267"/>
      <c r="J1223" s="264"/>
      <c r="K1223" s="264"/>
      <c r="L1223" s="268"/>
      <c r="M1223" s="269"/>
      <c r="N1223" s="270"/>
      <c r="O1223" s="270"/>
      <c r="P1223" s="270"/>
      <c r="Q1223" s="270"/>
      <c r="R1223" s="270"/>
      <c r="S1223" s="270"/>
      <c r="T1223" s="271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72" t="s">
        <v>569</v>
      </c>
      <c r="AU1223" s="272" t="s">
        <v>87</v>
      </c>
      <c r="AV1223" s="15" t="s">
        <v>85</v>
      </c>
      <c r="AW1223" s="15" t="s">
        <v>39</v>
      </c>
      <c r="AX1223" s="15" t="s">
        <v>77</v>
      </c>
      <c r="AY1223" s="272" t="s">
        <v>137</v>
      </c>
    </row>
    <row r="1224" s="13" customFormat="1">
      <c r="A1224" s="13"/>
      <c r="B1224" s="241"/>
      <c r="C1224" s="242"/>
      <c r="D1224" s="220" t="s">
        <v>569</v>
      </c>
      <c r="E1224" s="243" t="s">
        <v>32</v>
      </c>
      <c r="F1224" s="244" t="s">
        <v>1530</v>
      </c>
      <c r="G1224" s="242"/>
      <c r="H1224" s="245">
        <v>2.9700000000000002</v>
      </c>
      <c r="I1224" s="246"/>
      <c r="J1224" s="242"/>
      <c r="K1224" s="242"/>
      <c r="L1224" s="247"/>
      <c r="M1224" s="248"/>
      <c r="N1224" s="249"/>
      <c r="O1224" s="249"/>
      <c r="P1224" s="249"/>
      <c r="Q1224" s="249"/>
      <c r="R1224" s="249"/>
      <c r="S1224" s="249"/>
      <c r="T1224" s="25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1" t="s">
        <v>569</v>
      </c>
      <c r="AU1224" s="251" t="s">
        <v>87</v>
      </c>
      <c r="AV1224" s="13" t="s">
        <v>87</v>
      </c>
      <c r="AW1224" s="13" t="s">
        <v>39</v>
      </c>
      <c r="AX1224" s="13" t="s">
        <v>77</v>
      </c>
      <c r="AY1224" s="251" t="s">
        <v>137</v>
      </c>
    </row>
    <row r="1225" s="15" customFormat="1">
      <c r="A1225" s="15"/>
      <c r="B1225" s="263"/>
      <c r="C1225" s="264"/>
      <c r="D1225" s="220" t="s">
        <v>569</v>
      </c>
      <c r="E1225" s="265" t="s">
        <v>32</v>
      </c>
      <c r="F1225" s="266" t="s">
        <v>1505</v>
      </c>
      <c r="G1225" s="264"/>
      <c r="H1225" s="265" t="s">
        <v>32</v>
      </c>
      <c r="I1225" s="267"/>
      <c r="J1225" s="264"/>
      <c r="K1225" s="264"/>
      <c r="L1225" s="268"/>
      <c r="M1225" s="269"/>
      <c r="N1225" s="270"/>
      <c r="O1225" s="270"/>
      <c r="P1225" s="270"/>
      <c r="Q1225" s="270"/>
      <c r="R1225" s="270"/>
      <c r="S1225" s="270"/>
      <c r="T1225" s="271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72" t="s">
        <v>569</v>
      </c>
      <c r="AU1225" s="272" t="s">
        <v>87</v>
      </c>
      <c r="AV1225" s="15" t="s">
        <v>85</v>
      </c>
      <c r="AW1225" s="15" t="s">
        <v>39</v>
      </c>
      <c r="AX1225" s="15" t="s">
        <v>77</v>
      </c>
      <c r="AY1225" s="272" t="s">
        <v>137</v>
      </c>
    </row>
    <row r="1226" s="13" customFormat="1">
      <c r="A1226" s="13"/>
      <c r="B1226" s="241"/>
      <c r="C1226" s="242"/>
      <c r="D1226" s="220" t="s">
        <v>569</v>
      </c>
      <c r="E1226" s="243" t="s">
        <v>32</v>
      </c>
      <c r="F1226" s="244" t="s">
        <v>885</v>
      </c>
      <c r="G1226" s="242"/>
      <c r="H1226" s="245">
        <v>42.75</v>
      </c>
      <c r="I1226" s="246"/>
      <c r="J1226" s="242"/>
      <c r="K1226" s="242"/>
      <c r="L1226" s="247"/>
      <c r="M1226" s="248"/>
      <c r="N1226" s="249"/>
      <c r="O1226" s="249"/>
      <c r="P1226" s="249"/>
      <c r="Q1226" s="249"/>
      <c r="R1226" s="249"/>
      <c r="S1226" s="249"/>
      <c r="T1226" s="25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1" t="s">
        <v>569</v>
      </c>
      <c r="AU1226" s="251" t="s">
        <v>87</v>
      </c>
      <c r="AV1226" s="13" t="s">
        <v>87</v>
      </c>
      <c r="AW1226" s="13" t="s">
        <v>39</v>
      </c>
      <c r="AX1226" s="13" t="s">
        <v>77</v>
      </c>
      <c r="AY1226" s="251" t="s">
        <v>137</v>
      </c>
    </row>
    <row r="1227" s="13" customFormat="1">
      <c r="A1227" s="13"/>
      <c r="B1227" s="241"/>
      <c r="C1227" s="242"/>
      <c r="D1227" s="220" t="s">
        <v>569</v>
      </c>
      <c r="E1227" s="243" t="s">
        <v>32</v>
      </c>
      <c r="F1227" s="244" t="s">
        <v>886</v>
      </c>
      <c r="G1227" s="242"/>
      <c r="H1227" s="245">
        <v>28.215</v>
      </c>
      <c r="I1227" s="246"/>
      <c r="J1227" s="242"/>
      <c r="K1227" s="242"/>
      <c r="L1227" s="247"/>
      <c r="M1227" s="248"/>
      <c r="N1227" s="249"/>
      <c r="O1227" s="249"/>
      <c r="P1227" s="249"/>
      <c r="Q1227" s="249"/>
      <c r="R1227" s="249"/>
      <c r="S1227" s="249"/>
      <c r="T1227" s="25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1" t="s">
        <v>569</v>
      </c>
      <c r="AU1227" s="251" t="s">
        <v>87</v>
      </c>
      <c r="AV1227" s="13" t="s">
        <v>87</v>
      </c>
      <c r="AW1227" s="13" t="s">
        <v>39</v>
      </c>
      <c r="AX1227" s="13" t="s">
        <v>77</v>
      </c>
      <c r="AY1227" s="251" t="s">
        <v>137</v>
      </c>
    </row>
    <row r="1228" s="13" customFormat="1">
      <c r="A1228" s="13"/>
      <c r="B1228" s="241"/>
      <c r="C1228" s="242"/>
      <c r="D1228" s="220" t="s">
        <v>569</v>
      </c>
      <c r="E1228" s="243" t="s">
        <v>32</v>
      </c>
      <c r="F1228" s="244" t="s">
        <v>887</v>
      </c>
      <c r="G1228" s="242"/>
      <c r="H1228" s="245">
        <v>9.4049999999999994</v>
      </c>
      <c r="I1228" s="246"/>
      <c r="J1228" s="242"/>
      <c r="K1228" s="242"/>
      <c r="L1228" s="247"/>
      <c r="M1228" s="248"/>
      <c r="N1228" s="249"/>
      <c r="O1228" s="249"/>
      <c r="P1228" s="249"/>
      <c r="Q1228" s="249"/>
      <c r="R1228" s="249"/>
      <c r="S1228" s="249"/>
      <c r="T1228" s="250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1" t="s">
        <v>569</v>
      </c>
      <c r="AU1228" s="251" t="s">
        <v>87</v>
      </c>
      <c r="AV1228" s="13" t="s">
        <v>87</v>
      </c>
      <c r="AW1228" s="13" t="s">
        <v>39</v>
      </c>
      <c r="AX1228" s="13" t="s">
        <v>77</v>
      </c>
      <c r="AY1228" s="251" t="s">
        <v>137</v>
      </c>
    </row>
    <row r="1229" s="13" customFormat="1">
      <c r="A1229" s="13"/>
      <c r="B1229" s="241"/>
      <c r="C1229" s="242"/>
      <c r="D1229" s="220" t="s">
        <v>569</v>
      </c>
      <c r="E1229" s="243" t="s">
        <v>32</v>
      </c>
      <c r="F1229" s="244" t="s">
        <v>888</v>
      </c>
      <c r="G1229" s="242"/>
      <c r="H1229" s="245">
        <v>18.809999999999999</v>
      </c>
      <c r="I1229" s="246"/>
      <c r="J1229" s="242"/>
      <c r="K1229" s="242"/>
      <c r="L1229" s="247"/>
      <c r="M1229" s="248"/>
      <c r="N1229" s="249"/>
      <c r="O1229" s="249"/>
      <c r="P1229" s="249"/>
      <c r="Q1229" s="249"/>
      <c r="R1229" s="249"/>
      <c r="S1229" s="249"/>
      <c r="T1229" s="25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1" t="s">
        <v>569</v>
      </c>
      <c r="AU1229" s="251" t="s">
        <v>87</v>
      </c>
      <c r="AV1229" s="13" t="s">
        <v>87</v>
      </c>
      <c r="AW1229" s="13" t="s">
        <v>39</v>
      </c>
      <c r="AX1229" s="13" t="s">
        <v>77</v>
      </c>
      <c r="AY1229" s="251" t="s">
        <v>137</v>
      </c>
    </row>
    <row r="1230" s="13" customFormat="1">
      <c r="A1230" s="13"/>
      <c r="B1230" s="241"/>
      <c r="C1230" s="242"/>
      <c r="D1230" s="220" t="s">
        <v>569</v>
      </c>
      <c r="E1230" s="243" t="s">
        <v>32</v>
      </c>
      <c r="F1230" s="244" t="s">
        <v>889</v>
      </c>
      <c r="G1230" s="242"/>
      <c r="H1230" s="245">
        <v>3.1349999999999998</v>
      </c>
      <c r="I1230" s="246"/>
      <c r="J1230" s="242"/>
      <c r="K1230" s="242"/>
      <c r="L1230" s="247"/>
      <c r="M1230" s="248"/>
      <c r="N1230" s="249"/>
      <c r="O1230" s="249"/>
      <c r="P1230" s="249"/>
      <c r="Q1230" s="249"/>
      <c r="R1230" s="249"/>
      <c r="S1230" s="249"/>
      <c r="T1230" s="250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1" t="s">
        <v>569</v>
      </c>
      <c r="AU1230" s="251" t="s">
        <v>87</v>
      </c>
      <c r="AV1230" s="13" t="s">
        <v>87</v>
      </c>
      <c r="AW1230" s="13" t="s">
        <v>39</v>
      </c>
      <c r="AX1230" s="13" t="s">
        <v>77</v>
      </c>
      <c r="AY1230" s="251" t="s">
        <v>137</v>
      </c>
    </row>
    <row r="1231" s="13" customFormat="1">
      <c r="A1231" s="13"/>
      <c r="B1231" s="241"/>
      <c r="C1231" s="242"/>
      <c r="D1231" s="220" t="s">
        <v>569</v>
      </c>
      <c r="E1231" s="243" t="s">
        <v>32</v>
      </c>
      <c r="F1231" s="244" t="s">
        <v>891</v>
      </c>
      <c r="G1231" s="242"/>
      <c r="H1231" s="245">
        <v>5.04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1" t="s">
        <v>569</v>
      </c>
      <c r="AU1231" s="251" t="s">
        <v>87</v>
      </c>
      <c r="AV1231" s="13" t="s">
        <v>87</v>
      </c>
      <c r="AW1231" s="13" t="s">
        <v>39</v>
      </c>
      <c r="AX1231" s="13" t="s">
        <v>77</v>
      </c>
      <c r="AY1231" s="251" t="s">
        <v>137</v>
      </c>
    </row>
    <row r="1232" s="13" customFormat="1">
      <c r="A1232" s="13"/>
      <c r="B1232" s="241"/>
      <c r="C1232" s="242"/>
      <c r="D1232" s="220" t="s">
        <v>569</v>
      </c>
      <c r="E1232" s="243" t="s">
        <v>32</v>
      </c>
      <c r="F1232" s="244" t="s">
        <v>893</v>
      </c>
      <c r="G1232" s="242"/>
      <c r="H1232" s="245">
        <v>2.9700000000000002</v>
      </c>
      <c r="I1232" s="246"/>
      <c r="J1232" s="242"/>
      <c r="K1232" s="242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1" t="s">
        <v>569</v>
      </c>
      <c r="AU1232" s="251" t="s">
        <v>87</v>
      </c>
      <c r="AV1232" s="13" t="s">
        <v>87</v>
      </c>
      <c r="AW1232" s="13" t="s">
        <v>39</v>
      </c>
      <c r="AX1232" s="13" t="s">
        <v>77</v>
      </c>
      <c r="AY1232" s="251" t="s">
        <v>137</v>
      </c>
    </row>
    <row r="1233" s="13" customFormat="1">
      <c r="A1233" s="13"/>
      <c r="B1233" s="241"/>
      <c r="C1233" s="242"/>
      <c r="D1233" s="220" t="s">
        <v>569</v>
      </c>
      <c r="E1233" s="243" t="s">
        <v>32</v>
      </c>
      <c r="F1233" s="244" t="s">
        <v>895</v>
      </c>
      <c r="G1233" s="242"/>
      <c r="H1233" s="245">
        <v>34</v>
      </c>
      <c r="I1233" s="246"/>
      <c r="J1233" s="242"/>
      <c r="K1233" s="242"/>
      <c r="L1233" s="247"/>
      <c r="M1233" s="248"/>
      <c r="N1233" s="249"/>
      <c r="O1233" s="249"/>
      <c r="P1233" s="249"/>
      <c r="Q1233" s="249"/>
      <c r="R1233" s="249"/>
      <c r="S1233" s="249"/>
      <c r="T1233" s="25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1" t="s">
        <v>569</v>
      </c>
      <c r="AU1233" s="251" t="s">
        <v>87</v>
      </c>
      <c r="AV1233" s="13" t="s">
        <v>87</v>
      </c>
      <c r="AW1233" s="13" t="s">
        <v>39</v>
      </c>
      <c r="AX1233" s="13" t="s">
        <v>77</v>
      </c>
      <c r="AY1233" s="251" t="s">
        <v>137</v>
      </c>
    </row>
    <row r="1234" s="13" customFormat="1">
      <c r="A1234" s="13"/>
      <c r="B1234" s="241"/>
      <c r="C1234" s="242"/>
      <c r="D1234" s="220" t="s">
        <v>569</v>
      </c>
      <c r="E1234" s="243" t="s">
        <v>32</v>
      </c>
      <c r="F1234" s="244" t="s">
        <v>896</v>
      </c>
      <c r="G1234" s="242"/>
      <c r="H1234" s="245">
        <v>2.8050000000000002</v>
      </c>
      <c r="I1234" s="246"/>
      <c r="J1234" s="242"/>
      <c r="K1234" s="242"/>
      <c r="L1234" s="247"/>
      <c r="M1234" s="248"/>
      <c r="N1234" s="249"/>
      <c r="O1234" s="249"/>
      <c r="P1234" s="249"/>
      <c r="Q1234" s="249"/>
      <c r="R1234" s="249"/>
      <c r="S1234" s="249"/>
      <c r="T1234" s="250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1" t="s">
        <v>569</v>
      </c>
      <c r="AU1234" s="251" t="s">
        <v>87</v>
      </c>
      <c r="AV1234" s="13" t="s">
        <v>87</v>
      </c>
      <c r="AW1234" s="13" t="s">
        <v>39</v>
      </c>
      <c r="AX1234" s="13" t="s">
        <v>77</v>
      </c>
      <c r="AY1234" s="251" t="s">
        <v>137</v>
      </c>
    </row>
    <row r="1235" s="13" customFormat="1">
      <c r="A1235" s="13"/>
      <c r="B1235" s="241"/>
      <c r="C1235" s="242"/>
      <c r="D1235" s="220" t="s">
        <v>569</v>
      </c>
      <c r="E1235" s="243" t="s">
        <v>32</v>
      </c>
      <c r="F1235" s="244" t="s">
        <v>1531</v>
      </c>
      <c r="G1235" s="242"/>
      <c r="H1235" s="245">
        <v>9.5199999999999996</v>
      </c>
      <c r="I1235" s="246"/>
      <c r="J1235" s="242"/>
      <c r="K1235" s="242"/>
      <c r="L1235" s="247"/>
      <c r="M1235" s="248"/>
      <c r="N1235" s="249"/>
      <c r="O1235" s="249"/>
      <c r="P1235" s="249"/>
      <c r="Q1235" s="249"/>
      <c r="R1235" s="249"/>
      <c r="S1235" s="249"/>
      <c r="T1235" s="25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1" t="s">
        <v>569</v>
      </c>
      <c r="AU1235" s="251" t="s">
        <v>87</v>
      </c>
      <c r="AV1235" s="13" t="s">
        <v>87</v>
      </c>
      <c r="AW1235" s="13" t="s">
        <v>39</v>
      </c>
      <c r="AX1235" s="13" t="s">
        <v>77</v>
      </c>
      <c r="AY1235" s="251" t="s">
        <v>137</v>
      </c>
    </row>
    <row r="1236" s="13" customFormat="1">
      <c r="A1236" s="13"/>
      <c r="B1236" s="241"/>
      <c r="C1236" s="242"/>
      <c r="D1236" s="220" t="s">
        <v>569</v>
      </c>
      <c r="E1236" s="243" t="s">
        <v>32</v>
      </c>
      <c r="F1236" s="244" t="s">
        <v>901</v>
      </c>
      <c r="G1236" s="242"/>
      <c r="H1236" s="245">
        <v>2.3799999999999999</v>
      </c>
      <c r="I1236" s="246"/>
      <c r="J1236" s="242"/>
      <c r="K1236" s="242"/>
      <c r="L1236" s="247"/>
      <c r="M1236" s="248"/>
      <c r="N1236" s="249"/>
      <c r="O1236" s="249"/>
      <c r="P1236" s="249"/>
      <c r="Q1236" s="249"/>
      <c r="R1236" s="249"/>
      <c r="S1236" s="249"/>
      <c r="T1236" s="25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1" t="s">
        <v>569</v>
      </c>
      <c r="AU1236" s="251" t="s">
        <v>87</v>
      </c>
      <c r="AV1236" s="13" t="s">
        <v>87</v>
      </c>
      <c r="AW1236" s="13" t="s">
        <v>39</v>
      </c>
      <c r="AX1236" s="13" t="s">
        <v>77</v>
      </c>
      <c r="AY1236" s="251" t="s">
        <v>137</v>
      </c>
    </row>
    <row r="1237" s="14" customFormat="1">
      <c r="A1237" s="14"/>
      <c r="B1237" s="252"/>
      <c r="C1237" s="253"/>
      <c r="D1237" s="220" t="s">
        <v>569</v>
      </c>
      <c r="E1237" s="254" t="s">
        <v>32</v>
      </c>
      <c r="F1237" s="255" t="s">
        <v>571</v>
      </c>
      <c r="G1237" s="253"/>
      <c r="H1237" s="256">
        <v>164.07000000000002</v>
      </c>
      <c r="I1237" s="257"/>
      <c r="J1237" s="253"/>
      <c r="K1237" s="253"/>
      <c r="L1237" s="258"/>
      <c r="M1237" s="259"/>
      <c r="N1237" s="260"/>
      <c r="O1237" s="260"/>
      <c r="P1237" s="260"/>
      <c r="Q1237" s="260"/>
      <c r="R1237" s="260"/>
      <c r="S1237" s="260"/>
      <c r="T1237" s="261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2" t="s">
        <v>569</v>
      </c>
      <c r="AU1237" s="262" t="s">
        <v>87</v>
      </c>
      <c r="AV1237" s="14" t="s">
        <v>164</v>
      </c>
      <c r="AW1237" s="14" t="s">
        <v>39</v>
      </c>
      <c r="AX1237" s="14" t="s">
        <v>85</v>
      </c>
      <c r="AY1237" s="262" t="s">
        <v>137</v>
      </c>
    </row>
    <row r="1238" s="2" customFormat="1" ht="16.5" customHeight="1">
      <c r="A1238" s="41"/>
      <c r="B1238" s="42"/>
      <c r="C1238" s="207" t="s">
        <v>1532</v>
      </c>
      <c r="D1238" s="207" t="s">
        <v>140</v>
      </c>
      <c r="E1238" s="208" t="s">
        <v>1533</v>
      </c>
      <c r="F1238" s="209" t="s">
        <v>1534</v>
      </c>
      <c r="G1238" s="210" t="s">
        <v>565</v>
      </c>
      <c r="H1238" s="211">
        <v>3.6899999999999999</v>
      </c>
      <c r="I1238" s="212"/>
      <c r="J1238" s="213">
        <f>ROUND(I1238*H1238,2)</f>
        <v>0</v>
      </c>
      <c r="K1238" s="209" t="s">
        <v>144</v>
      </c>
      <c r="L1238" s="47"/>
      <c r="M1238" s="214" t="s">
        <v>32</v>
      </c>
      <c r="N1238" s="215" t="s">
        <v>49</v>
      </c>
      <c r="O1238" s="87"/>
      <c r="P1238" s="216">
        <f>O1238*H1238</f>
        <v>0</v>
      </c>
      <c r="Q1238" s="216">
        <v>0</v>
      </c>
      <c r="R1238" s="216">
        <f>Q1238*H1238</f>
        <v>0</v>
      </c>
      <c r="S1238" s="216">
        <v>0.083000000000000004</v>
      </c>
      <c r="T1238" s="217">
        <f>S1238*H1238</f>
        <v>0.30626999999999999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18" t="s">
        <v>164</v>
      </c>
      <c r="AT1238" s="218" t="s">
        <v>140</v>
      </c>
      <c r="AU1238" s="218" t="s">
        <v>87</v>
      </c>
      <c r="AY1238" s="19" t="s">
        <v>137</v>
      </c>
      <c r="BE1238" s="219">
        <f>IF(N1238="základní",J1238,0)</f>
        <v>0</v>
      </c>
      <c r="BF1238" s="219">
        <f>IF(N1238="snížená",J1238,0)</f>
        <v>0</v>
      </c>
      <c r="BG1238" s="219">
        <f>IF(N1238="zákl. přenesená",J1238,0)</f>
        <v>0</v>
      </c>
      <c r="BH1238" s="219">
        <f>IF(N1238="sníž. přenesená",J1238,0)</f>
        <v>0</v>
      </c>
      <c r="BI1238" s="219">
        <f>IF(N1238="nulová",J1238,0)</f>
        <v>0</v>
      </c>
      <c r="BJ1238" s="19" t="s">
        <v>87</v>
      </c>
      <c r="BK1238" s="219">
        <f>ROUND(I1238*H1238,2)</f>
        <v>0</v>
      </c>
      <c r="BL1238" s="19" t="s">
        <v>164</v>
      </c>
      <c r="BM1238" s="218" t="s">
        <v>1535</v>
      </c>
    </row>
    <row r="1239" s="2" customFormat="1">
      <c r="A1239" s="41"/>
      <c r="B1239" s="42"/>
      <c r="C1239" s="43"/>
      <c r="D1239" s="220" t="s">
        <v>147</v>
      </c>
      <c r="E1239" s="43"/>
      <c r="F1239" s="221" t="s">
        <v>1536</v>
      </c>
      <c r="G1239" s="43"/>
      <c r="H1239" s="43"/>
      <c r="I1239" s="222"/>
      <c r="J1239" s="43"/>
      <c r="K1239" s="43"/>
      <c r="L1239" s="47"/>
      <c r="M1239" s="223"/>
      <c r="N1239" s="224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19" t="s">
        <v>147</v>
      </c>
      <c r="AU1239" s="19" t="s">
        <v>87</v>
      </c>
    </row>
    <row r="1240" s="2" customFormat="1">
      <c r="A1240" s="41"/>
      <c r="B1240" s="42"/>
      <c r="C1240" s="43"/>
      <c r="D1240" s="225" t="s">
        <v>149</v>
      </c>
      <c r="E1240" s="43"/>
      <c r="F1240" s="226" t="s">
        <v>1537</v>
      </c>
      <c r="G1240" s="43"/>
      <c r="H1240" s="43"/>
      <c r="I1240" s="222"/>
      <c r="J1240" s="43"/>
      <c r="K1240" s="43"/>
      <c r="L1240" s="47"/>
      <c r="M1240" s="223"/>
      <c r="N1240" s="22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19" t="s">
        <v>149</v>
      </c>
      <c r="AU1240" s="19" t="s">
        <v>87</v>
      </c>
    </row>
    <row r="1241" s="15" customFormat="1">
      <c r="A1241" s="15"/>
      <c r="B1241" s="263"/>
      <c r="C1241" s="264"/>
      <c r="D1241" s="220" t="s">
        <v>569</v>
      </c>
      <c r="E1241" s="265" t="s">
        <v>32</v>
      </c>
      <c r="F1241" s="266" t="s">
        <v>1538</v>
      </c>
      <c r="G1241" s="264"/>
      <c r="H1241" s="265" t="s">
        <v>32</v>
      </c>
      <c r="I1241" s="267"/>
      <c r="J1241" s="264"/>
      <c r="K1241" s="264"/>
      <c r="L1241" s="268"/>
      <c r="M1241" s="269"/>
      <c r="N1241" s="270"/>
      <c r="O1241" s="270"/>
      <c r="P1241" s="270"/>
      <c r="Q1241" s="270"/>
      <c r="R1241" s="270"/>
      <c r="S1241" s="270"/>
      <c r="T1241" s="271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2" t="s">
        <v>569</v>
      </c>
      <c r="AU1241" s="272" t="s">
        <v>87</v>
      </c>
      <c r="AV1241" s="15" t="s">
        <v>85</v>
      </c>
      <c r="AW1241" s="15" t="s">
        <v>39</v>
      </c>
      <c r="AX1241" s="15" t="s">
        <v>77</v>
      </c>
      <c r="AY1241" s="272" t="s">
        <v>137</v>
      </c>
    </row>
    <row r="1242" s="13" customFormat="1">
      <c r="A1242" s="13"/>
      <c r="B1242" s="241"/>
      <c r="C1242" s="242"/>
      <c r="D1242" s="220" t="s">
        <v>569</v>
      </c>
      <c r="E1242" s="243" t="s">
        <v>32</v>
      </c>
      <c r="F1242" s="244" t="s">
        <v>869</v>
      </c>
      <c r="G1242" s="242"/>
      <c r="H1242" s="245">
        <v>3.6899999999999999</v>
      </c>
      <c r="I1242" s="246"/>
      <c r="J1242" s="242"/>
      <c r="K1242" s="242"/>
      <c r="L1242" s="247"/>
      <c r="M1242" s="248"/>
      <c r="N1242" s="249"/>
      <c r="O1242" s="249"/>
      <c r="P1242" s="249"/>
      <c r="Q1242" s="249"/>
      <c r="R1242" s="249"/>
      <c r="S1242" s="249"/>
      <c r="T1242" s="250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1" t="s">
        <v>569</v>
      </c>
      <c r="AU1242" s="251" t="s">
        <v>87</v>
      </c>
      <c r="AV1242" s="13" t="s">
        <v>87</v>
      </c>
      <c r="AW1242" s="13" t="s">
        <v>39</v>
      </c>
      <c r="AX1242" s="13" t="s">
        <v>77</v>
      </c>
      <c r="AY1242" s="251" t="s">
        <v>137</v>
      </c>
    </row>
    <row r="1243" s="14" customFormat="1">
      <c r="A1243" s="14"/>
      <c r="B1243" s="252"/>
      <c r="C1243" s="253"/>
      <c r="D1243" s="220" t="s">
        <v>569</v>
      </c>
      <c r="E1243" s="254" t="s">
        <v>32</v>
      </c>
      <c r="F1243" s="255" t="s">
        <v>571</v>
      </c>
      <c r="G1243" s="253"/>
      <c r="H1243" s="256">
        <v>3.6899999999999999</v>
      </c>
      <c r="I1243" s="257"/>
      <c r="J1243" s="253"/>
      <c r="K1243" s="253"/>
      <c r="L1243" s="258"/>
      <c r="M1243" s="259"/>
      <c r="N1243" s="260"/>
      <c r="O1243" s="260"/>
      <c r="P1243" s="260"/>
      <c r="Q1243" s="260"/>
      <c r="R1243" s="260"/>
      <c r="S1243" s="260"/>
      <c r="T1243" s="261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2" t="s">
        <v>569</v>
      </c>
      <c r="AU1243" s="262" t="s">
        <v>87</v>
      </c>
      <c r="AV1243" s="14" t="s">
        <v>164</v>
      </c>
      <c r="AW1243" s="14" t="s">
        <v>39</v>
      </c>
      <c r="AX1243" s="14" t="s">
        <v>85</v>
      </c>
      <c r="AY1243" s="262" t="s">
        <v>137</v>
      </c>
    </row>
    <row r="1244" s="2" customFormat="1" ht="16.5" customHeight="1">
      <c r="A1244" s="41"/>
      <c r="B1244" s="42"/>
      <c r="C1244" s="207" t="s">
        <v>1539</v>
      </c>
      <c r="D1244" s="207" t="s">
        <v>140</v>
      </c>
      <c r="E1244" s="208" t="s">
        <v>1540</v>
      </c>
      <c r="F1244" s="209" t="s">
        <v>1541</v>
      </c>
      <c r="G1244" s="210" t="s">
        <v>565</v>
      </c>
      <c r="H1244" s="211">
        <v>6.9699999999999998</v>
      </c>
      <c r="I1244" s="212"/>
      <c r="J1244" s="213">
        <f>ROUND(I1244*H1244,2)</f>
        <v>0</v>
      </c>
      <c r="K1244" s="209" t="s">
        <v>144</v>
      </c>
      <c r="L1244" s="47"/>
      <c r="M1244" s="214" t="s">
        <v>32</v>
      </c>
      <c r="N1244" s="215" t="s">
        <v>49</v>
      </c>
      <c r="O1244" s="87"/>
      <c r="P1244" s="216">
        <f>O1244*H1244</f>
        <v>0</v>
      </c>
      <c r="Q1244" s="216">
        <v>0</v>
      </c>
      <c r="R1244" s="216">
        <f>Q1244*H1244</f>
        <v>0</v>
      </c>
      <c r="S1244" s="216">
        <v>0.062</v>
      </c>
      <c r="T1244" s="217">
        <f>S1244*H1244</f>
        <v>0.43213999999999997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18" t="s">
        <v>164</v>
      </c>
      <c r="AT1244" s="218" t="s">
        <v>140</v>
      </c>
      <c r="AU1244" s="218" t="s">
        <v>87</v>
      </c>
      <c r="AY1244" s="19" t="s">
        <v>137</v>
      </c>
      <c r="BE1244" s="219">
        <f>IF(N1244="základní",J1244,0)</f>
        <v>0</v>
      </c>
      <c r="BF1244" s="219">
        <f>IF(N1244="snížená",J1244,0)</f>
        <v>0</v>
      </c>
      <c r="BG1244" s="219">
        <f>IF(N1244="zákl. přenesená",J1244,0)</f>
        <v>0</v>
      </c>
      <c r="BH1244" s="219">
        <f>IF(N1244="sníž. přenesená",J1244,0)</f>
        <v>0</v>
      </c>
      <c r="BI1244" s="219">
        <f>IF(N1244="nulová",J1244,0)</f>
        <v>0</v>
      </c>
      <c r="BJ1244" s="19" t="s">
        <v>87</v>
      </c>
      <c r="BK1244" s="219">
        <f>ROUND(I1244*H1244,2)</f>
        <v>0</v>
      </c>
      <c r="BL1244" s="19" t="s">
        <v>164</v>
      </c>
      <c r="BM1244" s="218" t="s">
        <v>1542</v>
      </c>
    </row>
    <row r="1245" s="2" customFormat="1">
      <c r="A1245" s="41"/>
      <c r="B1245" s="42"/>
      <c r="C1245" s="43"/>
      <c r="D1245" s="220" t="s">
        <v>147</v>
      </c>
      <c r="E1245" s="43"/>
      <c r="F1245" s="221" t="s">
        <v>1543</v>
      </c>
      <c r="G1245" s="43"/>
      <c r="H1245" s="43"/>
      <c r="I1245" s="222"/>
      <c r="J1245" s="43"/>
      <c r="K1245" s="43"/>
      <c r="L1245" s="47"/>
      <c r="M1245" s="223"/>
      <c r="N1245" s="224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19" t="s">
        <v>147</v>
      </c>
      <c r="AU1245" s="19" t="s">
        <v>87</v>
      </c>
    </row>
    <row r="1246" s="2" customFormat="1">
      <c r="A1246" s="41"/>
      <c r="B1246" s="42"/>
      <c r="C1246" s="43"/>
      <c r="D1246" s="225" t="s">
        <v>149</v>
      </c>
      <c r="E1246" s="43"/>
      <c r="F1246" s="226" t="s">
        <v>1544</v>
      </c>
      <c r="G1246" s="43"/>
      <c r="H1246" s="43"/>
      <c r="I1246" s="222"/>
      <c r="J1246" s="43"/>
      <c r="K1246" s="43"/>
      <c r="L1246" s="47"/>
      <c r="M1246" s="223"/>
      <c r="N1246" s="224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19" t="s">
        <v>149</v>
      </c>
      <c r="AU1246" s="19" t="s">
        <v>87</v>
      </c>
    </row>
    <row r="1247" s="13" customFormat="1">
      <c r="A1247" s="13"/>
      <c r="B1247" s="241"/>
      <c r="C1247" s="242"/>
      <c r="D1247" s="220" t="s">
        <v>569</v>
      </c>
      <c r="E1247" s="243" t="s">
        <v>32</v>
      </c>
      <c r="F1247" s="244" t="s">
        <v>870</v>
      </c>
      <c r="G1247" s="242"/>
      <c r="H1247" s="245">
        <v>2.0499999999999998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1" t="s">
        <v>569</v>
      </c>
      <c r="AU1247" s="251" t="s">
        <v>87</v>
      </c>
      <c r="AV1247" s="13" t="s">
        <v>87</v>
      </c>
      <c r="AW1247" s="13" t="s">
        <v>39</v>
      </c>
      <c r="AX1247" s="13" t="s">
        <v>77</v>
      </c>
      <c r="AY1247" s="251" t="s">
        <v>137</v>
      </c>
    </row>
    <row r="1248" s="13" customFormat="1">
      <c r="A1248" s="13"/>
      <c r="B1248" s="241"/>
      <c r="C1248" s="242"/>
      <c r="D1248" s="220" t="s">
        <v>569</v>
      </c>
      <c r="E1248" s="243" t="s">
        <v>32</v>
      </c>
      <c r="F1248" s="244" t="s">
        <v>871</v>
      </c>
      <c r="G1248" s="242"/>
      <c r="H1248" s="245">
        <v>2.0499999999999998</v>
      </c>
      <c r="I1248" s="246"/>
      <c r="J1248" s="242"/>
      <c r="K1248" s="242"/>
      <c r="L1248" s="247"/>
      <c r="M1248" s="248"/>
      <c r="N1248" s="249"/>
      <c r="O1248" s="249"/>
      <c r="P1248" s="249"/>
      <c r="Q1248" s="249"/>
      <c r="R1248" s="249"/>
      <c r="S1248" s="249"/>
      <c r="T1248" s="25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1" t="s">
        <v>569</v>
      </c>
      <c r="AU1248" s="251" t="s">
        <v>87</v>
      </c>
      <c r="AV1248" s="13" t="s">
        <v>87</v>
      </c>
      <c r="AW1248" s="13" t="s">
        <v>39</v>
      </c>
      <c r="AX1248" s="13" t="s">
        <v>77</v>
      </c>
      <c r="AY1248" s="251" t="s">
        <v>137</v>
      </c>
    </row>
    <row r="1249" s="13" customFormat="1">
      <c r="A1249" s="13"/>
      <c r="B1249" s="241"/>
      <c r="C1249" s="242"/>
      <c r="D1249" s="220" t="s">
        <v>569</v>
      </c>
      <c r="E1249" s="243" t="s">
        <v>32</v>
      </c>
      <c r="F1249" s="244" t="s">
        <v>872</v>
      </c>
      <c r="G1249" s="242"/>
      <c r="H1249" s="245">
        <v>2.8700000000000001</v>
      </c>
      <c r="I1249" s="246"/>
      <c r="J1249" s="242"/>
      <c r="K1249" s="242"/>
      <c r="L1249" s="247"/>
      <c r="M1249" s="248"/>
      <c r="N1249" s="249"/>
      <c r="O1249" s="249"/>
      <c r="P1249" s="249"/>
      <c r="Q1249" s="249"/>
      <c r="R1249" s="249"/>
      <c r="S1249" s="249"/>
      <c r="T1249" s="25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1" t="s">
        <v>569</v>
      </c>
      <c r="AU1249" s="251" t="s">
        <v>87</v>
      </c>
      <c r="AV1249" s="13" t="s">
        <v>87</v>
      </c>
      <c r="AW1249" s="13" t="s">
        <v>39</v>
      </c>
      <c r="AX1249" s="13" t="s">
        <v>77</v>
      </c>
      <c r="AY1249" s="251" t="s">
        <v>137</v>
      </c>
    </row>
    <row r="1250" s="14" customFormat="1">
      <c r="A1250" s="14"/>
      <c r="B1250" s="252"/>
      <c r="C1250" s="253"/>
      <c r="D1250" s="220" t="s">
        <v>569</v>
      </c>
      <c r="E1250" s="254" t="s">
        <v>32</v>
      </c>
      <c r="F1250" s="255" t="s">
        <v>571</v>
      </c>
      <c r="G1250" s="253"/>
      <c r="H1250" s="256">
        <v>6.9699999999999998</v>
      </c>
      <c r="I1250" s="257"/>
      <c r="J1250" s="253"/>
      <c r="K1250" s="253"/>
      <c r="L1250" s="258"/>
      <c r="M1250" s="259"/>
      <c r="N1250" s="260"/>
      <c r="O1250" s="260"/>
      <c r="P1250" s="260"/>
      <c r="Q1250" s="260"/>
      <c r="R1250" s="260"/>
      <c r="S1250" s="260"/>
      <c r="T1250" s="26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2" t="s">
        <v>569</v>
      </c>
      <c r="AU1250" s="262" t="s">
        <v>87</v>
      </c>
      <c r="AV1250" s="14" t="s">
        <v>164</v>
      </c>
      <c r="AW1250" s="14" t="s">
        <v>39</v>
      </c>
      <c r="AX1250" s="14" t="s">
        <v>85</v>
      </c>
      <c r="AY1250" s="262" t="s">
        <v>137</v>
      </c>
    </row>
    <row r="1251" s="2" customFormat="1" ht="16.5" customHeight="1">
      <c r="A1251" s="41"/>
      <c r="B1251" s="42"/>
      <c r="C1251" s="207" t="s">
        <v>1545</v>
      </c>
      <c r="D1251" s="207" t="s">
        <v>140</v>
      </c>
      <c r="E1251" s="208" t="s">
        <v>1546</v>
      </c>
      <c r="F1251" s="209" t="s">
        <v>1547</v>
      </c>
      <c r="G1251" s="210" t="s">
        <v>565</v>
      </c>
      <c r="H1251" s="211">
        <v>6.21</v>
      </c>
      <c r="I1251" s="212"/>
      <c r="J1251" s="213">
        <f>ROUND(I1251*H1251,2)</f>
        <v>0</v>
      </c>
      <c r="K1251" s="209" t="s">
        <v>144</v>
      </c>
      <c r="L1251" s="47"/>
      <c r="M1251" s="214" t="s">
        <v>32</v>
      </c>
      <c r="N1251" s="215" t="s">
        <v>49</v>
      </c>
      <c r="O1251" s="87"/>
      <c r="P1251" s="216">
        <f>O1251*H1251</f>
        <v>0</v>
      </c>
      <c r="Q1251" s="216">
        <v>0</v>
      </c>
      <c r="R1251" s="216">
        <f>Q1251*H1251</f>
        <v>0</v>
      </c>
      <c r="S1251" s="216">
        <v>0.088999999999999996</v>
      </c>
      <c r="T1251" s="217">
        <f>S1251*H1251</f>
        <v>0.55269000000000001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18" t="s">
        <v>164</v>
      </c>
      <c r="AT1251" s="218" t="s">
        <v>140</v>
      </c>
      <c r="AU1251" s="218" t="s">
        <v>87</v>
      </c>
      <c r="AY1251" s="19" t="s">
        <v>137</v>
      </c>
      <c r="BE1251" s="219">
        <f>IF(N1251="základní",J1251,0)</f>
        <v>0</v>
      </c>
      <c r="BF1251" s="219">
        <f>IF(N1251="snížená",J1251,0)</f>
        <v>0</v>
      </c>
      <c r="BG1251" s="219">
        <f>IF(N1251="zákl. přenesená",J1251,0)</f>
        <v>0</v>
      </c>
      <c r="BH1251" s="219">
        <f>IF(N1251="sníž. přenesená",J1251,0)</f>
        <v>0</v>
      </c>
      <c r="BI1251" s="219">
        <f>IF(N1251="nulová",J1251,0)</f>
        <v>0</v>
      </c>
      <c r="BJ1251" s="19" t="s">
        <v>87</v>
      </c>
      <c r="BK1251" s="219">
        <f>ROUND(I1251*H1251,2)</f>
        <v>0</v>
      </c>
      <c r="BL1251" s="19" t="s">
        <v>164</v>
      </c>
      <c r="BM1251" s="218" t="s">
        <v>1548</v>
      </c>
    </row>
    <row r="1252" s="2" customFormat="1">
      <c r="A1252" s="41"/>
      <c r="B1252" s="42"/>
      <c r="C1252" s="43"/>
      <c r="D1252" s="220" t="s">
        <v>147</v>
      </c>
      <c r="E1252" s="43"/>
      <c r="F1252" s="221" t="s">
        <v>1549</v>
      </c>
      <c r="G1252" s="43"/>
      <c r="H1252" s="43"/>
      <c r="I1252" s="222"/>
      <c r="J1252" s="43"/>
      <c r="K1252" s="43"/>
      <c r="L1252" s="47"/>
      <c r="M1252" s="223"/>
      <c r="N1252" s="224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19" t="s">
        <v>147</v>
      </c>
      <c r="AU1252" s="19" t="s">
        <v>87</v>
      </c>
    </row>
    <row r="1253" s="2" customFormat="1">
      <c r="A1253" s="41"/>
      <c r="B1253" s="42"/>
      <c r="C1253" s="43"/>
      <c r="D1253" s="225" t="s">
        <v>149</v>
      </c>
      <c r="E1253" s="43"/>
      <c r="F1253" s="226" t="s">
        <v>1550</v>
      </c>
      <c r="G1253" s="43"/>
      <c r="H1253" s="43"/>
      <c r="I1253" s="222"/>
      <c r="J1253" s="43"/>
      <c r="K1253" s="43"/>
      <c r="L1253" s="47"/>
      <c r="M1253" s="223"/>
      <c r="N1253" s="224"/>
      <c r="O1253" s="87"/>
      <c r="P1253" s="87"/>
      <c r="Q1253" s="87"/>
      <c r="R1253" s="87"/>
      <c r="S1253" s="87"/>
      <c r="T1253" s="88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T1253" s="19" t="s">
        <v>149</v>
      </c>
      <c r="AU1253" s="19" t="s">
        <v>87</v>
      </c>
    </row>
    <row r="1254" s="13" customFormat="1">
      <c r="A1254" s="13"/>
      <c r="B1254" s="241"/>
      <c r="C1254" s="242"/>
      <c r="D1254" s="220" t="s">
        <v>569</v>
      </c>
      <c r="E1254" s="243" t="s">
        <v>32</v>
      </c>
      <c r="F1254" s="244" t="s">
        <v>1551</v>
      </c>
      <c r="G1254" s="242"/>
      <c r="H1254" s="245">
        <v>6.21</v>
      </c>
      <c r="I1254" s="246"/>
      <c r="J1254" s="242"/>
      <c r="K1254" s="242"/>
      <c r="L1254" s="247"/>
      <c r="M1254" s="248"/>
      <c r="N1254" s="249"/>
      <c r="O1254" s="249"/>
      <c r="P1254" s="249"/>
      <c r="Q1254" s="249"/>
      <c r="R1254" s="249"/>
      <c r="S1254" s="249"/>
      <c r="T1254" s="250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1" t="s">
        <v>569</v>
      </c>
      <c r="AU1254" s="251" t="s">
        <v>87</v>
      </c>
      <c r="AV1254" s="13" t="s">
        <v>87</v>
      </c>
      <c r="AW1254" s="13" t="s">
        <v>39</v>
      </c>
      <c r="AX1254" s="13" t="s">
        <v>77</v>
      </c>
      <c r="AY1254" s="251" t="s">
        <v>137</v>
      </c>
    </row>
    <row r="1255" s="14" customFormat="1">
      <c r="A1255" s="14"/>
      <c r="B1255" s="252"/>
      <c r="C1255" s="253"/>
      <c r="D1255" s="220" t="s">
        <v>569</v>
      </c>
      <c r="E1255" s="254" t="s">
        <v>32</v>
      </c>
      <c r="F1255" s="255" t="s">
        <v>571</v>
      </c>
      <c r="G1255" s="253"/>
      <c r="H1255" s="256">
        <v>6.21</v>
      </c>
      <c r="I1255" s="257"/>
      <c r="J1255" s="253"/>
      <c r="K1255" s="253"/>
      <c r="L1255" s="258"/>
      <c r="M1255" s="259"/>
      <c r="N1255" s="260"/>
      <c r="O1255" s="260"/>
      <c r="P1255" s="260"/>
      <c r="Q1255" s="260"/>
      <c r="R1255" s="260"/>
      <c r="S1255" s="260"/>
      <c r="T1255" s="261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2" t="s">
        <v>569</v>
      </c>
      <c r="AU1255" s="262" t="s">
        <v>87</v>
      </c>
      <c r="AV1255" s="14" t="s">
        <v>164</v>
      </c>
      <c r="AW1255" s="14" t="s">
        <v>39</v>
      </c>
      <c r="AX1255" s="14" t="s">
        <v>85</v>
      </c>
      <c r="AY1255" s="262" t="s">
        <v>137</v>
      </c>
    </row>
    <row r="1256" s="12" customFormat="1" ht="22.8" customHeight="1">
      <c r="A1256" s="12"/>
      <c r="B1256" s="191"/>
      <c r="C1256" s="192"/>
      <c r="D1256" s="193" t="s">
        <v>76</v>
      </c>
      <c r="E1256" s="205" t="s">
        <v>1552</v>
      </c>
      <c r="F1256" s="205" t="s">
        <v>1553</v>
      </c>
      <c r="G1256" s="192"/>
      <c r="H1256" s="192"/>
      <c r="I1256" s="195"/>
      <c r="J1256" s="206">
        <f>BK1256</f>
        <v>0</v>
      </c>
      <c r="K1256" s="192"/>
      <c r="L1256" s="197"/>
      <c r="M1256" s="198"/>
      <c r="N1256" s="199"/>
      <c r="O1256" s="199"/>
      <c r="P1256" s="200">
        <f>SUM(P1257:P1297)</f>
        <v>0</v>
      </c>
      <c r="Q1256" s="199"/>
      <c r="R1256" s="200">
        <f>SUM(R1257:R1297)</f>
        <v>0</v>
      </c>
      <c r="S1256" s="199"/>
      <c r="T1256" s="201">
        <f>SUM(T1257:T1297)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02" t="s">
        <v>85</v>
      </c>
      <c r="AT1256" s="203" t="s">
        <v>76</v>
      </c>
      <c r="AU1256" s="203" t="s">
        <v>85</v>
      </c>
      <c r="AY1256" s="202" t="s">
        <v>137</v>
      </c>
      <c r="BK1256" s="204">
        <f>SUM(BK1257:BK1297)</f>
        <v>0</v>
      </c>
    </row>
    <row r="1257" s="2" customFormat="1" ht="16.5" customHeight="1">
      <c r="A1257" s="41"/>
      <c r="B1257" s="42"/>
      <c r="C1257" s="207" t="s">
        <v>1554</v>
      </c>
      <c r="D1257" s="207" t="s">
        <v>140</v>
      </c>
      <c r="E1257" s="208" t="s">
        <v>1555</v>
      </c>
      <c r="F1257" s="209" t="s">
        <v>1556</v>
      </c>
      <c r="G1257" s="210" t="s">
        <v>665</v>
      </c>
      <c r="H1257" s="211">
        <v>117.83499999999999</v>
      </c>
      <c r="I1257" s="212"/>
      <c r="J1257" s="213">
        <f>ROUND(I1257*H1257,2)</f>
        <v>0</v>
      </c>
      <c r="K1257" s="209" t="s">
        <v>144</v>
      </c>
      <c r="L1257" s="47"/>
      <c r="M1257" s="214" t="s">
        <v>32</v>
      </c>
      <c r="N1257" s="215" t="s">
        <v>49</v>
      </c>
      <c r="O1257" s="87"/>
      <c r="P1257" s="216">
        <f>O1257*H1257</f>
        <v>0</v>
      </c>
      <c r="Q1257" s="216">
        <v>0</v>
      </c>
      <c r="R1257" s="216">
        <f>Q1257*H1257</f>
        <v>0</v>
      </c>
      <c r="S1257" s="216">
        <v>0</v>
      </c>
      <c r="T1257" s="217">
        <f>S1257*H1257</f>
        <v>0</v>
      </c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R1257" s="218" t="s">
        <v>164</v>
      </c>
      <c r="AT1257" s="218" t="s">
        <v>140</v>
      </c>
      <c r="AU1257" s="218" t="s">
        <v>87</v>
      </c>
      <c r="AY1257" s="19" t="s">
        <v>137</v>
      </c>
      <c r="BE1257" s="219">
        <f>IF(N1257="základní",J1257,0)</f>
        <v>0</v>
      </c>
      <c r="BF1257" s="219">
        <f>IF(N1257="snížená",J1257,0)</f>
        <v>0</v>
      </c>
      <c r="BG1257" s="219">
        <f>IF(N1257="zákl. přenesená",J1257,0)</f>
        <v>0</v>
      </c>
      <c r="BH1257" s="219">
        <f>IF(N1257="sníž. přenesená",J1257,0)</f>
        <v>0</v>
      </c>
      <c r="BI1257" s="219">
        <f>IF(N1257="nulová",J1257,0)</f>
        <v>0</v>
      </c>
      <c r="BJ1257" s="19" t="s">
        <v>87</v>
      </c>
      <c r="BK1257" s="219">
        <f>ROUND(I1257*H1257,2)</f>
        <v>0</v>
      </c>
      <c r="BL1257" s="19" t="s">
        <v>164</v>
      </c>
      <c r="BM1257" s="218" t="s">
        <v>1557</v>
      </c>
    </row>
    <row r="1258" s="2" customFormat="1">
      <c r="A1258" s="41"/>
      <c r="B1258" s="42"/>
      <c r="C1258" s="43"/>
      <c r="D1258" s="220" t="s">
        <v>147</v>
      </c>
      <c r="E1258" s="43"/>
      <c r="F1258" s="221" t="s">
        <v>1558</v>
      </c>
      <c r="G1258" s="43"/>
      <c r="H1258" s="43"/>
      <c r="I1258" s="222"/>
      <c r="J1258" s="43"/>
      <c r="K1258" s="43"/>
      <c r="L1258" s="47"/>
      <c r="M1258" s="223"/>
      <c r="N1258" s="224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T1258" s="19" t="s">
        <v>147</v>
      </c>
      <c r="AU1258" s="19" t="s">
        <v>87</v>
      </c>
    </row>
    <row r="1259" s="2" customFormat="1">
      <c r="A1259" s="41"/>
      <c r="B1259" s="42"/>
      <c r="C1259" s="43"/>
      <c r="D1259" s="225" t="s">
        <v>149</v>
      </c>
      <c r="E1259" s="43"/>
      <c r="F1259" s="226" t="s">
        <v>1559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19" t="s">
        <v>149</v>
      </c>
      <c r="AU1259" s="19" t="s">
        <v>87</v>
      </c>
    </row>
    <row r="1260" s="2" customFormat="1" ht="16.5" customHeight="1">
      <c r="A1260" s="41"/>
      <c r="B1260" s="42"/>
      <c r="C1260" s="207" t="s">
        <v>1560</v>
      </c>
      <c r="D1260" s="207" t="s">
        <v>140</v>
      </c>
      <c r="E1260" s="208" t="s">
        <v>1561</v>
      </c>
      <c r="F1260" s="209" t="s">
        <v>1562</v>
      </c>
      <c r="G1260" s="210" t="s">
        <v>665</v>
      </c>
      <c r="H1260" s="211">
        <v>78.066999999999993</v>
      </c>
      <c r="I1260" s="212"/>
      <c r="J1260" s="213">
        <f>ROUND(I1260*H1260,2)</f>
        <v>0</v>
      </c>
      <c r="K1260" s="209" t="s">
        <v>144</v>
      </c>
      <c r="L1260" s="47"/>
      <c r="M1260" s="214" t="s">
        <v>32</v>
      </c>
      <c r="N1260" s="215" t="s">
        <v>49</v>
      </c>
      <c r="O1260" s="87"/>
      <c r="P1260" s="216">
        <f>O1260*H1260</f>
        <v>0</v>
      </c>
      <c r="Q1260" s="216">
        <v>0</v>
      </c>
      <c r="R1260" s="216">
        <f>Q1260*H1260</f>
        <v>0</v>
      </c>
      <c r="S1260" s="216">
        <v>0</v>
      </c>
      <c r="T1260" s="217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18" t="s">
        <v>164</v>
      </c>
      <c r="AT1260" s="218" t="s">
        <v>140</v>
      </c>
      <c r="AU1260" s="218" t="s">
        <v>87</v>
      </c>
      <c r="AY1260" s="19" t="s">
        <v>137</v>
      </c>
      <c r="BE1260" s="219">
        <f>IF(N1260="základní",J1260,0)</f>
        <v>0</v>
      </c>
      <c r="BF1260" s="219">
        <f>IF(N1260="snížená",J1260,0)</f>
        <v>0</v>
      </c>
      <c r="BG1260" s="219">
        <f>IF(N1260="zákl. přenesená",J1260,0)</f>
        <v>0</v>
      </c>
      <c r="BH1260" s="219">
        <f>IF(N1260="sníž. přenesená",J1260,0)</f>
        <v>0</v>
      </c>
      <c r="BI1260" s="219">
        <f>IF(N1260="nulová",J1260,0)</f>
        <v>0</v>
      </c>
      <c r="BJ1260" s="19" t="s">
        <v>87</v>
      </c>
      <c r="BK1260" s="219">
        <f>ROUND(I1260*H1260,2)</f>
        <v>0</v>
      </c>
      <c r="BL1260" s="19" t="s">
        <v>164</v>
      </c>
      <c r="BM1260" s="218" t="s">
        <v>1563</v>
      </c>
    </row>
    <row r="1261" s="2" customFormat="1">
      <c r="A1261" s="41"/>
      <c r="B1261" s="42"/>
      <c r="C1261" s="43"/>
      <c r="D1261" s="220" t="s">
        <v>147</v>
      </c>
      <c r="E1261" s="43"/>
      <c r="F1261" s="221" t="s">
        <v>1564</v>
      </c>
      <c r="G1261" s="43"/>
      <c r="H1261" s="43"/>
      <c r="I1261" s="222"/>
      <c r="J1261" s="43"/>
      <c r="K1261" s="43"/>
      <c r="L1261" s="47"/>
      <c r="M1261" s="223"/>
      <c r="N1261" s="224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19" t="s">
        <v>147</v>
      </c>
      <c r="AU1261" s="19" t="s">
        <v>87</v>
      </c>
    </row>
    <row r="1262" s="2" customFormat="1">
      <c r="A1262" s="41"/>
      <c r="B1262" s="42"/>
      <c r="C1262" s="43"/>
      <c r="D1262" s="225" t="s">
        <v>149</v>
      </c>
      <c r="E1262" s="43"/>
      <c r="F1262" s="226" t="s">
        <v>1565</v>
      </c>
      <c r="G1262" s="43"/>
      <c r="H1262" s="43"/>
      <c r="I1262" s="222"/>
      <c r="J1262" s="43"/>
      <c r="K1262" s="43"/>
      <c r="L1262" s="47"/>
      <c r="M1262" s="223"/>
      <c r="N1262" s="224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19" t="s">
        <v>149</v>
      </c>
      <c r="AU1262" s="19" t="s">
        <v>87</v>
      </c>
    </row>
    <row r="1263" s="13" customFormat="1">
      <c r="A1263" s="13"/>
      <c r="B1263" s="241"/>
      <c r="C1263" s="242"/>
      <c r="D1263" s="220" t="s">
        <v>569</v>
      </c>
      <c r="E1263" s="243" t="s">
        <v>32</v>
      </c>
      <c r="F1263" s="244" t="s">
        <v>1566</v>
      </c>
      <c r="G1263" s="242"/>
      <c r="H1263" s="245">
        <v>109.235</v>
      </c>
      <c r="I1263" s="246"/>
      <c r="J1263" s="242"/>
      <c r="K1263" s="242"/>
      <c r="L1263" s="247"/>
      <c r="M1263" s="248"/>
      <c r="N1263" s="249"/>
      <c r="O1263" s="249"/>
      <c r="P1263" s="249"/>
      <c r="Q1263" s="249"/>
      <c r="R1263" s="249"/>
      <c r="S1263" s="249"/>
      <c r="T1263" s="25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1" t="s">
        <v>569</v>
      </c>
      <c r="AU1263" s="251" t="s">
        <v>87</v>
      </c>
      <c r="AV1263" s="13" t="s">
        <v>87</v>
      </c>
      <c r="AW1263" s="13" t="s">
        <v>39</v>
      </c>
      <c r="AX1263" s="13" t="s">
        <v>77</v>
      </c>
      <c r="AY1263" s="251" t="s">
        <v>137</v>
      </c>
    </row>
    <row r="1264" s="13" customFormat="1">
      <c r="A1264" s="13"/>
      <c r="B1264" s="241"/>
      <c r="C1264" s="242"/>
      <c r="D1264" s="220" t="s">
        <v>569</v>
      </c>
      <c r="E1264" s="243" t="s">
        <v>32</v>
      </c>
      <c r="F1264" s="244" t="s">
        <v>1567</v>
      </c>
      <c r="G1264" s="242"/>
      <c r="H1264" s="245">
        <v>-30.966999999999999</v>
      </c>
      <c r="I1264" s="246"/>
      <c r="J1264" s="242"/>
      <c r="K1264" s="242"/>
      <c r="L1264" s="247"/>
      <c r="M1264" s="248"/>
      <c r="N1264" s="249"/>
      <c r="O1264" s="249"/>
      <c r="P1264" s="249"/>
      <c r="Q1264" s="249"/>
      <c r="R1264" s="249"/>
      <c r="S1264" s="249"/>
      <c r="T1264" s="25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1" t="s">
        <v>569</v>
      </c>
      <c r="AU1264" s="251" t="s">
        <v>87</v>
      </c>
      <c r="AV1264" s="13" t="s">
        <v>87</v>
      </c>
      <c r="AW1264" s="13" t="s">
        <v>39</v>
      </c>
      <c r="AX1264" s="13" t="s">
        <v>77</v>
      </c>
      <c r="AY1264" s="251" t="s">
        <v>137</v>
      </c>
    </row>
    <row r="1265" s="13" customFormat="1">
      <c r="A1265" s="13"/>
      <c r="B1265" s="241"/>
      <c r="C1265" s="242"/>
      <c r="D1265" s="220" t="s">
        <v>569</v>
      </c>
      <c r="E1265" s="243" t="s">
        <v>32</v>
      </c>
      <c r="F1265" s="244" t="s">
        <v>1568</v>
      </c>
      <c r="G1265" s="242"/>
      <c r="H1265" s="245">
        <v>-0.20100000000000001</v>
      </c>
      <c r="I1265" s="246"/>
      <c r="J1265" s="242"/>
      <c r="K1265" s="242"/>
      <c r="L1265" s="247"/>
      <c r="M1265" s="248"/>
      <c r="N1265" s="249"/>
      <c r="O1265" s="249"/>
      <c r="P1265" s="249"/>
      <c r="Q1265" s="249"/>
      <c r="R1265" s="249"/>
      <c r="S1265" s="249"/>
      <c r="T1265" s="25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1" t="s">
        <v>569</v>
      </c>
      <c r="AU1265" s="251" t="s">
        <v>87</v>
      </c>
      <c r="AV1265" s="13" t="s">
        <v>87</v>
      </c>
      <c r="AW1265" s="13" t="s">
        <v>39</v>
      </c>
      <c r="AX1265" s="13" t="s">
        <v>77</v>
      </c>
      <c r="AY1265" s="251" t="s">
        <v>137</v>
      </c>
    </row>
    <row r="1266" s="14" customFormat="1">
      <c r="A1266" s="14"/>
      <c r="B1266" s="252"/>
      <c r="C1266" s="253"/>
      <c r="D1266" s="220" t="s">
        <v>569</v>
      </c>
      <c r="E1266" s="254" t="s">
        <v>32</v>
      </c>
      <c r="F1266" s="255" t="s">
        <v>571</v>
      </c>
      <c r="G1266" s="253"/>
      <c r="H1266" s="256">
        <v>78.067000000000007</v>
      </c>
      <c r="I1266" s="257"/>
      <c r="J1266" s="253"/>
      <c r="K1266" s="253"/>
      <c r="L1266" s="258"/>
      <c r="M1266" s="259"/>
      <c r="N1266" s="260"/>
      <c r="O1266" s="260"/>
      <c r="P1266" s="260"/>
      <c r="Q1266" s="260"/>
      <c r="R1266" s="260"/>
      <c r="S1266" s="260"/>
      <c r="T1266" s="261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2" t="s">
        <v>569</v>
      </c>
      <c r="AU1266" s="262" t="s">
        <v>87</v>
      </c>
      <c r="AV1266" s="14" t="s">
        <v>164</v>
      </c>
      <c r="AW1266" s="14" t="s">
        <v>39</v>
      </c>
      <c r="AX1266" s="14" t="s">
        <v>85</v>
      </c>
      <c r="AY1266" s="262" t="s">
        <v>137</v>
      </c>
    </row>
    <row r="1267" s="2" customFormat="1" ht="16.5" customHeight="1">
      <c r="A1267" s="41"/>
      <c r="B1267" s="42"/>
      <c r="C1267" s="207" t="s">
        <v>1569</v>
      </c>
      <c r="D1267" s="207" t="s">
        <v>140</v>
      </c>
      <c r="E1267" s="208" t="s">
        <v>1570</v>
      </c>
      <c r="F1267" s="209" t="s">
        <v>1571</v>
      </c>
      <c r="G1267" s="210" t="s">
        <v>665</v>
      </c>
      <c r="H1267" s="211">
        <v>624.53599999999994</v>
      </c>
      <c r="I1267" s="212"/>
      <c r="J1267" s="213">
        <f>ROUND(I1267*H1267,2)</f>
        <v>0</v>
      </c>
      <c r="K1267" s="209" t="s">
        <v>144</v>
      </c>
      <c r="L1267" s="47"/>
      <c r="M1267" s="214" t="s">
        <v>32</v>
      </c>
      <c r="N1267" s="215" t="s">
        <v>49</v>
      </c>
      <c r="O1267" s="87"/>
      <c r="P1267" s="216">
        <f>O1267*H1267</f>
        <v>0</v>
      </c>
      <c r="Q1267" s="216">
        <v>0</v>
      </c>
      <c r="R1267" s="216">
        <f>Q1267*H1267</f>
        <v>0</v>
      </c>
      <c r="S1267" s="216">
        <v>0</v>
      </c>
      <c r="T1267" s="217">
        <f>S1267*H1267</f>
        <v>0</v>
      </c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R1267" s="218" t="s">
        <v>164</v>
      </c>
      <c r="AT1267" s="218" t="s">
        <v>140</v>
      </c>
      <c r="AU1267" s="218" t="s">
        <v>87</v>
      </c>
      <c r="AY1267" s="19" t="s">
        <v>137</v>
      </c>
      <c r="BE1267" s="219">
        <f>IF(N1267="základní",J1267,0)</f>
        <v>0</v>
      </c>
      <c r="BF1267" s="219">
        <f>IF(N1267="snížená",J1267,0)</f>
        <v>0</v>
      </c>
      <c r="BG1267" s="219">
        <f>IF(N1267="zákl. přenesená",J1267,0)</f>
        <v>0</v>
      </c>
      <c r="BH1267" s="219">
        <f>IF(N1267="sníž. přenesená",J1267,0)</f>
        <v>0</v>
      </c>
      <c r="BI1267" s="219">
        <f>IF(N1267="nulová",J1267,0)</f>
        <v>0</v>
      </c>
      <c r="BJ1267" s="19" t="s">
        <v>87</v>
      </c>
      <c r="BK1267" s="219">
        <f>ROUND(I1267*H1267,2)</f>
        <v>0</v>
      </c>
      <c r="BL1267" s="19" t="s">
        <v>164</v>
      </c>
      <c r="BM1267" s="218" t="s">
        <v>1572</v>
      </c>
    </row>
    <row r="1268" s="2" customFormat="1">
      <c r="A1268" s="41"/>
      <c r="B1268" s="42"/>
      <c r="C1268" s="43"/>
      <c r="D1268" s="220" t="s">
        <v>147</v>
      </c>
      <c r="E1268" s="43"/>
      <c r="F1268" s="221" t="s">
        <v>1573</v>
      </c>
      <c r="G1268" s="43"/>
      <c r="H1268" s="43"/>
      <c r="I1268" s="222"/>
      <c r="J1268" s="43"/>
      <c r="K1268" s="43"/>
      <c r="L1268" s="47"/>
      <c r="M1268" s="223"/>
      <c r="N1268" s="224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19" t="s">
        <v>147</v>
      </c>
      <c r="AU1268" s="19" t="s">
        <v>87</v>
      </c>
    </row>
    <row r="1269" s="2" customFormat="1">
      <c r="A1269" s="41"/>
      <c r="B1269" s="42"/>
      <c r="C1269" s="43"/>
      <c r="D1269" s="225" t="s">
        <v>149</v>
      </c>
      <c r="E1269" s="43"/>
      <c r="F1269" s="226" t="s">
        <v>1574</v>
      </c>
      <c r="G1269" s="43"/>
      <c r="H1269" s="43"/>
      <c r="I1269" s="222"/>
      <c r="J1269" s="43"/>
      <c r="K1269" s="43"/>
      <c r="L1269" s="47"/>
      <c r="M1269" s="223"/>
      <c r="N1269" s="224"/>
      <c r="O1269" s="87"/>
      <c r="P1269" s="87"/>
      <c r="Q1269" s="87"/>
      <c r="R1269" s="87"/>
      <c r="S1269" s="87"/>
      <c r="T1269" s="88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T1269" s="19" t="s">
        <v>149</v>
      </c>
      <c r="AU1269" s="19" t="s">
        <v>87</v>
      </c>
    </row>
    <row r="1270" s="13" customFormat="1">
      <c r="A1270" s="13"/>
      <c r="B1270" s="241"/>
      <c r="C1270" s="242"/>
      <c r="D1270" s="220" t="s">
        <v>569</v>
      </c>
      <c r="E1270" s="243" t="s">
        <v>32</v>
      </c>
      <c r="F1270" s="244" t="s">
        <v>1575</v>
      </c>
      <c r="G1270" s="242"/>
      <c r="H1270" s="245">
        <v>624.53599999999994</v>
      </c>
      <c r="I1270" s="246"/>
      <c r="J1270" s="242"/>
      <c r="K1270" s="242"/>
      <c r="L1270" s="247"/>
      <c r="M1270" s="248"/>
      <c r="N1270" s="249"/>
      <c r="O1270" s="249"/>
      <c r="P1270" s="249"/>
      <c r="Q1270" s="249"/>
      <c r="R1270" s="249"/>
      <c r="S1270" s="249"/>
      <c r="T1270" s="250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1" t="s">
        <v>569</v>
      </c>
      <c r="AU1270" s="251" t="s">
        <v>87</v>
      </c>
      <c r="AV1270" s="13" t="s">
        <v>87</v>
      </c>
      <c r="AW1270" s="13" t="s">
        <v>39</v>
      </c>
      <c r="AX1270" s="13" t="s">
        <v>77</v>
      </c>
      <c r="AY1270" s="251" t="s">
        <v>137</v>
      </c>
    </row>
    <row r="1271" s="14" customFormat="1">
      <c r="A1271" s="14"/>
      <c r="B1271" s="252"/>
      <c r="C1271" s="253"/>
      <c r="D1271" s="220" t="s">
        <v>569</v>
      </c>
      <c r="E1271" s="254" t="s">
        <v>32</v>
      </c>
      <c r="F1271" s="255" t="s">
        <v>571</v>
      </c>
      <c r="G1271" s="253"/>
      <c r="H1271" s="256">
        <v>624.53599999999994</v>
      </c>
      <c r="I1271" s="257"/>
      <c r="J1271" s="253"/>
      <c r="K1271" s="253"/>
      <c r="L1271" s="258"/>
      <c r="M1271" s="259"/>
      <c r="N1271" s="260"/>
      <c r="O1271" s="260"/>
      <c r="P1271" s="260"/>
      <c r="Q1271" s="260"/>
      <c r="R1271" s="260"/>
      <c r="S1271" s="260"/>
      <c r="T1271" s="261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2" t="s">
        <v>569</v>
      </c>
      <c r="AU1271" s="262" t="s">
        <v>87</v>
      </c>
      <c r="AV1271" s="14" t="s">
        <v>164</v>
      </c>
      <c r="AW1271" s="14" t="s">
        <v>39</v>
      </c>
      <c r="AX1271" s="14" t="s">
        <v>85</v>
      </c>
      <c r="AY1271" s="262" t="s">
        <v>137</v>
      </c>
    </row>
    <row r="1272" s="2" customFormat="1" ht="21.75" customHeight="1">
      <c r="A1272" s="41"/>
      <c r="B1272" s="42"/>
      <c r="C1272" s="207" t="s">
        <v>1576</v>
      </c>
      <c r="D1272" s="207" t="s">
        <v>140</v>
      </c>
      <c r="E1272" s="208" t="s">
        <v>1577</v>
      </c>
      <c r="F1272" s="209" t="s">
        <v>1578</v>
      </c>
      <c r="G1272" s="210" t="s">
        <v>665</v>
      </c>
      <c r="H1272" s="211">
        <v>13.542999999999999</v>
      </c>
      <c r="I1272" s="212"/>
      <c r="J1272" s="213">
        <f>ROUND(I1272*H1272,2)</f>
        <v>0</v>
      </c>
      <c r="K1272" s="209" t="s">
        <v>144</v>
      </c>
      <c r="L1272" s="47"/>
      <c r="M1272" s="214" t="s">
        <v>32</v>
      </c>
      <c r="N1272" s="215" t="s">
        <v>49</v>
      </c>
      <c r="O1272" s="87"/>
      <c r="P1272" s="216">
        <f>O1272*H1272</f>
        <v>0</v>
      </c>
      <c r="Q1272" s="216">
        <v>0</v>
      </c>
      <c r="R1272" s="216">
        <f>Q1272*H1272</f>
        <v>0</v>
      </c>
      <c r="S1272" s="216">
        <v>0</v>
      </c>
      <c r="T1272" s="217">
        <f>S1272*H1272</f>
        <v>0</v>
      </c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R1272" s="218" t="s">
        <v>164</v>
      </c>
      <c r="AT1272" s="218" t="s">
        <v>140</v>
      </c>
      <c r="AU1272" s="218" t="s">
        <v>87</v>
      </c>
      <c r="AY1272" s="19" t="s">
        <v>137</v>
      </c>
      <c r="BE1272" s="219">
        <f>IF(N1272="základní",J1272,0)</f>
        <v>0</v>
      </c>
      <c r="BF1272" s="219">
        <f>IF(N1272="snížená",J1272,0)</f>
        <v>0</v>
      </c>
      <c r="BG1272" s="219">
        <f>IF(N1272="zákl. přenesená",J1272,0)</f>
        <v>0</v>
      </c>
      <c r="BH1272" s="219">
        <f>IF(N1272="sníž. přenesená",J1272,0)</f>
        <v>0</v>
      </c>
      <c r="BI1272" s="219">
        <f>IF(N1272="nulová",J1272,0)</f>
        <v>0</v>
      </c>
      <c r="BJ1272" s="19" t="s">
        <v>87</v>
      </c>
      <c r="BK1272" s="219">
        <f>ROUND(I1272*H1272,2)</f>
        <v>0</v>
      </c>
      <c r="BL1272" s="19" t="s">
        <v>164</v>
      </c>
      <c r="BM1272" s="218" t="s">
        <v>1579</v>
      </c>
    </row>
    <row r="1273" s="2" customFormat="1">
      <c r="A1273" s="41"/>
      <c r="B1273" s="42"/>
      <c r="C1273" s="43"/>
      <c r="D1273" s="220" t="s">
        <v>147</v>
      </c>
      <c r="E1273" s="43"/>
      <c r="F1273" s="221" t="s">
        <v>1580</v>
      </c>
      <c r="G1273" s="43"/>
      <c r="H1273" s="43"/>
      <c r="I1273" s="222"/>
      <c r="J1273" s="43"/>
      <c r="K1273" s="43"/>
      <c r="L1273" s="47"/>
      <c r="M1273" s="223"/>
      <c r="N1273" s="224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19" t="s">
        <v>147</v>
      </c>
      <c r="AU1273" s="19" t="s">
        <v>87</v>
      </c>
    </row>
    <row r="1274" s="2" customFormat="1">
      <c r="A1274" s="41"/>
      <c r="B1274" s="42"/>
      <c r="C1274" s="43"/>
      <c r="D1274" s="225" t="s">
        <v>149</v>
      </c>
      <c r="E1274" s="43"/>
      <c r="F1274" s="226" t="s">
        <v>1581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19" t="s">
        <v>149</v>
      </c>
      <c r="AU1274" s="19" t="s">
        <v>87</v>
      </c>
    </row>
    <row r="1275" s="13" customFormat="1">
      <c r="A1275" s="13"/>
      <c r="B1275" s="241"/>
      <c r="C1275" s="242"/>
      <c r="D1275" s="220" t="s">
        <v>569</v>
      </c>
      <c r="E1275" s="243" t="s">
        <v>32</v>
      </c>
      <c r="F1275" s="244" t="s">
        <v>1582</v>
      </c>
      <c r="G1275" s="242"/>
      <c r="H1275" s="245">
        <v>13.542999999999999</v>
      </c>
      <c r="I1275" s="246"/>
      <c r="J1275" s="242"/>
      <c r="K1275" s="242"/>
      <c r="L1275" s="247"/>
      <c r="M1275" s="248"/>
      <c r="N1275" s="249"/>
      <c r="O1275" s="249"/>
      <c r="P1275" s="249"/>
      <c r="Q1275" s="249"/>
      <c r="R1275" s="249"/>
      <c r="S1275" s="249"/>
      <c r="T1275" s="25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1" t="s">
        <v>569</v>
      </c>
      <c r="AU1275" s="251" t="s">
        <v>87</v>
      </c>
      <c r="AV1275" s="13" t="s">
        <v>87</v>
      </c>
      <c r="AW1275" s="13" t="s">
        <v>39</v>
      </c>
      <c r="AX1275" s="13" t="s">
        <v>77</v>
      </c>
      <c r="AY1275" s="251" t="s">
        <v>137</v>
      </c>
    </row>
    <row r="1276" s="14" customFormat="1">
      <c r="A1276" s="14"/>
      <c r="B1276" s="252"/>
      <c r="C1276" s="253"/>
      <c r="D1276" s="220" t="s">
        <v>569</v>
      </c>
      <c r="E1276" s="254" t="s">
        <v>32</v>
      </c>
      <c r="F1276" s="255" t="s">
        <v>571</v>
      </c>
      <c r="G1276" s="253"/>
      <c r="H1276" s="256">
        <v>13.542999999999999</v>
      </c>
      <c r="I1276" s="257"/>
      <c r="J1276" s="253"/>
      <c r="K1276" s="253"/>
      <c r="L1276" s="258"/>
      <c r="M1276" s="259"/>
      <c r="N1276" s="260"/>
      <c r="O1276" s="260"/>
      <c r="P1276" s="260"/>
      <c r="Q1276" s="260"/>
      <c r="R1276" s="260"/>
      <c r="S1276" s="260"/>
      <c r="T1276" s="26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2" t="s">
        <v>569</v>
      </c>
      <c r="AU1276" s="262" t="s">
        <v>87</v>
      </c>
      <c r="AV1276" s="14" t="s">
        <v>164</v>
      </c>
      <c r="AW1276" s="14" t="s">
        <v>39</v>
      </c>
      <c r="AX1276" s="14" t="s">
        <v>85</v>
      </c>
      <c r="AY1276" s="262" t="s">
        <v>137</v>
      </c>
    </row>
    <row r="1277" s="2" customFormat="1" ht="24.15" customHeight="1">
      <c r="A1277" s="41"/>
      <c r="B1277" s="42"/>
      <c r="C1277" s="207" t="s">
        <v>1583</v>
      </c>
      <c r="D1277" s="207" t="s">
        <v>140</v>
      </c>
      <c r="E1277" s="208" t="s">
        <v>1584</v>
      </c>
      <c r="F1277" s="209" t="s">
        <v>1585</v>
      </c>
      <c r="G1277" s="210" t="s">
        <v>665</v>
      </c>
      <c r="H1277" s="211">
        <v>21.379999999999999</v>
      </c>
      <c r="I1277" s="212"/>
      <c r="J1277" s="213">
        <f>ROUND(I1277*H1277,2)</f>
        <v>0</v>
      </c>
      <c r="K1277" s="209" t="s">
        <v>144</v>
      </c>
      <c r="L1277" s="47"/>
      <c r="M1277" s="214" t="s">
        <v>32</v>
      </c>
      <c r="N1277" s="215" t="s">
        <v>49</v>
      </c>
      <c r="O1277" s="87"/>
      <c r="P1277" s="216">
        <f>O1277*H1277</f>
        <v>0</v>
      </c>
      <c r="Q1277" s="216">
        <v>0</v>
      </c>
      <c r="R1277" s="216">
        <f>Q1277*H1277</f>
        <v>0</v>
      </c>
      <c r="S1277" s="216">
        <v>0</v>
      </c>
      <c r="T1277" s="217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18" t="s">
        <v>164</v>
      </c>
      <c r="AT1277" s="218" t="s">
        <v>140</v>
      </c>
      <c r="AU1277" s="218" t="s">
        <v>87</v>
      </c>
      <c r="AY1277" s="19" t="s">
        <v>137</v>
      </c>
      <c r="BE1277" s="219">
        <f>IF(N1277="základní",J1277,0)</f>
        <v>0</v>
      </c>
      <c r="BF1277" s="219">
        <f>IF(N1277="snížená",J1277,0)</f>
        <v>0</v>
      </c>
      <c r="BG1277" s="219">
        <f>IF(N1277="zákl. přenesená",J1277,0)</f>
        <v>0</v>
      </c>
      <c r="BH1277" s="219">
        <f>IF(N1277="sníž. přenesená",J1277,0)</f>
        <v>0</v>
      </c>
      <c r="BI1277" s="219">
        <f>IF(N1277="nulová",J1277,0)</f>
        <v>0</v>
      </c>
      <c r="BJ1277" s="19" t="s">
        <v>87</v>
      </c>
      <c r="BK1277" s="219">
        <f>ROUND(I1277*H1277,2)</f>
        <v>0</v>
      </c>
      <c r="BL1277" s="19" t="s">
        <v>164</v>
      </c>
      <c r="BM1277" s="218" t="s">
        <v>1586</v>
      </c>
    </row>
    <row r="1278" s="2" customFormat="1">
      <c r="A1278" s="41"/>
      <c r="B1278" s="42"/>
      <c r="C1278" s="43"/>
      <c r="D1278" s="220" t="s">
        <v>147</v>
      </c>
      <c r="E1278" s="43"/>
      <c r="F1278" s="221" t="s">
        <v>1587</v>
      </c>
      <c r="G1278" s="43"/>
      <c r="H1278" s="43"/>
      <c r="I1278" s="222"/>
      <c r="J1278" s="43"/>
      <c r="K1278" s="43"/>
      <c r="L1278" s="47"/>
      <c r="M1278" s="223"/>
      <c r="N1278" s="224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19" t="s">
        <v>147</v>
      </c>
      <c r="AU1278" s="19" t="s">
        <v>87</v>
      </c>
    </row>
    <row r="1279" s="2" customFormat="1">
      <c r="A1279" s="41"/>
      <c r="B1279" s="42"/>
      <c r="C1279" s="43"/>
      <c r="D1279" s="225" t="s">
        <v>149</v>
      </c>
      <c r="E1279" s="43"/>
      <c r="F1279" s="226" t="s">
        <v>1588</v>
      </c>
      <c r="G1279" s="43"/>
      <c r="H1279" s="43"/>
      <c r="I1279" s="222"/>
      <c r="J1279" s="43"/>
      <c r="K1279" s="43"/>
      <c r="L1279" s="47"/>
      <c r="M1279" s="223"/>
      <c r="N1279" s="224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19" t="s">
        <v>149</v>
      </c>
      <c r="AU1279" s="19" t="s">
        <v>87</v>
      </c>
    </row>
    <row r="1280" s="15" customFormat="1">
      <c r="A1280" s="15"/>
      <c r="B1280" s="263"/>
      <c r="C1280" s="264"/>
      <c r="D1280" s="220" t="s">
        <v>569</v>
      </c>
      <c r="E1280" s="265" t="s">
        <v>32</v>
      </c>
      <c r="F1280" s="266" t="s">
        <v>1589</v>
      </c>
      <c r="G1280" s="264"/>
      <c r="H1280" s="265" t="s">
        <v>32</v>
      </c>
      <c r="I1280" s="267"/>
      <c r="J1280" s="264"/>
      <c r="K1280" s="264"/>
      <c r="L1280" s="268"/>
      <c r="M1280" s="269"/>
      <c r="N1280" s="270"/>
      <c r="O1280" s="270"/>
      <c r="P1280" s="270"/>
      <c r="Q1280" s="270"/>
      <c r="R1280" s="270"/>
      <c r="S1280" s="270"/>
      <c r="T1280" s="271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72" t="s">
        <v>569</v>
      </c>
      <c r="AU1280" s="272" t="s">
        <v>87</v>
      </c>
      <c r="AV1280" s="15" t="s">
        <v>85</v>
      </c>
      <c r="AW1280" s="15" t="s">
        <v>39</v>
      </c>
      <c r="AX1280" s="15" t="s">
        <v>77</v>
      </c>
      <c r="AY1280" s="272" t="s">
        <v>137</v>
      </c>
    </row>
    <row r="1281" s="13" customFormat="1">
      <c r="A1281" s="13"/>
      <c r="B1281" s="241"/>
      <c r="C1281" s="242"/>
      <c r="D1281" s="220" t="s">
        <v>569</v>
      </c>
      <c r="E1281" s="243" t="s">
        <v>32</v>
      </c>
      <c r="F1281" s="244" t="s">
        <v>1590</v>
      </c>
      <c r="G1281" s="242"/>
      <c r="H1281" s="245">
        <v>9.0250000000000004</v>
      </c>
      <c r="I1281" s="246"/>
      <c r="J1281" s="242"/>
      <c r="K1281" s="242"/>
      <c r="L1281" s="247"/>
      <c r="M1281" s="248"/>
      <c r="N1281" s="249"/>
      <c r="O1281" s="249"/>
      <c r="P1281" s="249"/>
      <c r="Q1281" s="249"/>
      <c r="R1281" s="249"/>
      <c r="S1281" s="249"/>
      <c r="T1281" s="25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1" t="s">
        <v>569</v>
      </c>
      <c r="AU1281" s="251" t="s">
        <v>87</v>
      </c>
      <c r="AV1281" s="13" t="s">
        <v>87</v>
      </c>
      <c r="AW1281" s="13" t="s">
        <v>39</v>
      </c>
      <c r="AX1281" s="13" t="s">
        <v>77</v>
      </c>
      <c r="AY1281" s="251" t="s">
        <v>137</v>
      </c>
    </row>
    <row r="1282" s="13" customFormat="1">
      <c r="A1282" s="13"/>
      <c r="B1282" s="241"/>
      <c r="C1282" s="242"/>
      <c r="D1282" s="220" t="s">
        <v>569</v>
      </c>
      <c r="E1282" s="243" t="s">
        <v>32</v>
      </c>
      <c r="F1282" s="244" t="s">
        <v>1591</v>
      </c>
      <c r="G1282" s="242"/>
      <c r="H1282" s="245">
        <v>12.355</v>
      </c>
      <c r="I1282" s="246"/>
      <c r="J1282" s="242"/>
      <c r="K1282" s="242"/>
      <c r="L1282" s="247"/>
      <c r="M1282" s="248"/>
      <c r="N1282" s="249"/>
      <c r="O1282" s="249"/>
      <c r="P1282" s="249"/>
      <c r="Q1282" s="249"/>
      <c r="R1282" s="249"/>
      <c r="S1282" s="249"/>
      <c r="T1282" s="25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1" t="s">
        <v>569</v>
      </c>
      <c r="AU1282" s="251" t="s">
        <v>87</v>
      </c>
      <c r="AV1282" s="13" t="s">
        <v>87</v>
      </c>
      <c r="AW1282" s="13" t="s">
        <v>39</v>
      </c>
      <c r="AX1282" s="13" t="s">
        <v>77</v>
      </c>
      <c r="AY1282" s="251" t="s">
        <v>137</v>
      </c>
    </row>
    <row r="1283" s="14" customFormat="1">
      <c r="A1283" s="14"/>
      <c r="B1283" s="252"/>
      <c r="C1283" s="253"/>
      <c r="D1283" s="220" t="s">
        <v>569</v>
      </c>
      <c r="E1283" s="254" t="s">
        <v>32</v>
      </c>
      <c r="F1283" s="255" t="s">
        <v>571</v>
      </c>
      <c r="G1283" s="253"/>
      <c r="H1283" s="256">
        <v>21.380000000000003</v>
      </c>
      <c r="I1283" s="257"/>
      <c r="J1283" s="253"/>
      <c r="K1283" s="253"/>
      <c r="L1283" s="258"/>
      <c r="M1283" s="259"/>
      <c r="N1283" s="260"/>
      <c r="O1283" s="260"/>
      <c r="P1283" s="260"/>
      <c r="Q1283" s="260"/>
      <c r="R1283" s="260"/>
      <c r="S1283" s="260"/>
      <c r="T1283" s="261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2" t="s">
        <v>569</v>
      </c>
      <c r="AU1283" s="262" t="s">
        <v>87</v>
      </c>
      <c r="AV1283" s="14" t="s">
        <v>164</v>
      </c>
      <c r="AW1283" s="14" t="s">
        <v>39</v>
      </c>
      <c r="AX1283" s="14" t="s">
        <v>85</v>
      </c>
      <c r="AY1283" s="262" t="s">
        <v>137</v>
      </c>
    </row>
    <row r="1284" s="2" customFormat="1" ht="24.15" customHeight="1">
      <c r="A1284" s="41"/>
      <c r="B1284" s="42"/>
      <c r="C1284" s="207" t="s">
        <v>1592</v>
      </c>
      <c r="D1284" s="207" t="s">
        <v>140</v>
      </c>
      <c r="E1284" s="208" t="s">
        <v>1593</v>
      </c>
      <c r="F1284" s="209" t="s">
        <v>667</v>
      </c>
      <c r="G1284" s="210" t="s">
        <v>665</v>
      </c>
      <c r="H1284" s="211">
        <v>36.469000000000001</v>
      </c>
      <c r="I1284" s="212"/>
      <c r="J1284" s="213">
        <f>ROUND(I1284*H1284,2)</f>
        <v>0</v>
      </c>
      <c r="K1284" s="209" t="s">
        <v>144</v>
      </c>
      <c r="L1284" s="47"/>
      <c r="M1284" s="214" t="s">
        <v>32</v>
      </c>
      <c r="N1284" s="215" t="s">
        <v>49</v>
      </c>
      <c r="O1284" s="87"/>
      <c r="P1284" s="216">
        <f>O1284*H1284</f>
        <v>0</v>
      </c>
      <c r="Q1284" s="216">
        <v>0</v>
      </c>
      <c r="R1284" s="216">
        <f>Q1284*H1284</f>
        <v>0</v>
      </c>
      <c r="S1284" s="216">
        <v>0</v>
      </c>
      <c r="T1284" s="217">
        <f>S1284*H1284</f>
        <v>0</v>
      </c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R1284" s="218" t="s">
        <v>164</v>
      </c>
      <c r="AT1284" s="218" t="s">
        <v>140</v>
      </c>
      <c r="AU1284" s="218" t="s">
        <v>87</v>
      </c>
      <c r="AY1284" s="19" t="s">
        <v>137</v>
      </c>
      <c r="BE1284" s="219">
        <f>IF(N1284="základní",J1284,0)</f>
        <v>0</v>
      </c>
      <c r="BF1284" s="219">
        <f>IF(N1284="snížená",J1284,0)</f>
        <v>0</v>
      </c>
      <c r="BG1284" s="219">
        <f>IF(N1284="zákl. přenesená",J1284,0)</f>
        <v>0</v>
      </c>
      <c r="BH1284" s="219">
        <f>IF(N1284="sníž. přenesená",J1284,0)</f>
        <v>0</v>
      </c>
      <c r="BI1284" s="219">
        <f>IF(N1284="nulová",J1284,0)</f>
        <v>0</v>
      </c>
      <c r="BJ1284" s="19" t="s">
        <v>87</v>
      </c>
      <c r="BK1284" s="219">
        <f>ROUND(I1284*H1284,2)</f>
        <v>0</v>
      </c>
      <c r="BL1284" s="19" t="s">
        <v>164</v>
      </c>
      <c r="BM1284" s="218" t="s">
        <v>1594</v>
      </c>
    </row>
    <row r="1285" s="2" customFormat="1">
      <c r="A1285" s="41"/>
      <c r="B1285" s="42"/>
      <c r="C1285" s="43"/>
      <c r="D1285" s="220" t="s">
        <v>147</v>
      </c>
      <c r="E1285" s="43"/>
      <c r="F1285" s="221" t="s">
        <v>667</v>
      </c>
      <c r="G1285" s="43"/>
      <c r="H1285" s="43"/>
      <c r="I1285" s="222"/>
      <c r="J1285" s="43"/>
      <c r="K1285" s="43"/>
      <c r="L1285" s="47"/>
      <c r="M1285" s="223"/>
      <c r="N1285" s="224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T1285" s="19" t="s">
        <v>147</v>
      </c>
      <c r="AU1285" s="19" t="s">
        <v>87</v>
      </c>
    </row>
    <row r="1286" s="2" customFormat="1">
      <c r="A1286" s="41"/>
      <c r="B1286" s="42"/>
      <c r="C1286" s="43"/>
      <c r="D1286" s="225" t="s">
        <v>149</v>
      </c>
      <c r="E1286" s="43"/>
      <c r="F1286" s="226" t="s">
        <v>1595</v>
      </c>
      <c r="G1286" s="43"/>
      <c r="H1286" s="43"/>
      <c r="I1286" s="222"/>
      <c r="J1286" s="43"/>
      <c r="K1286" s="43"/>
      <c r="L1286" s="47"/>
      <c r="M1286" s="223"/>
      <c r="N1286" s="224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19" t="s">
        <v>149</v>
      </c>
      <c r="AU1286" s="19" t="s">
        <v>87</v>
      </c>
    </row>
    <row r="1287" s="13" customFormat="1">
      <c r="A1287" s="13"/>
      <c r="B1287" s="241"/>
      <c r="C1287" s="242"/>
      <c r="D1287" s="220" t="s">
        <v>569</v>
      </c>
      <c r="E1287" s="243" t="s">
        <v>32</v>
      </c>
      <c r="F1287" s="244" t="s">
        <v>1596</v>
      </c>
      <c r="G1287" s="242"/>
      <c r="H1287" s="245">
        <v>36.469000000000001</v>
      </c>
      <c r="I1287" s="246"/>
      <c r="J1287" s="242"/>
      <c r="K1287" s="242"/>
      <c r="L1287" s="247"/>
      <c r="M1287" s="248"/>
      <c r="N1287" s="249"/>
      <c r="O1287" s="249"/>
      <c r="P1287" s="249"/>
      <c r="Q1287" s="249"/>
      <c r="R1287" s="249"/>
      <c r="S1287" s="249"/>
      <c r="T1287" s="25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1" t="s">
        <v>569</v>
      </c>
      <c r="AU1287" s="251" t="s">
        <v>87</v>
      </c>
      <c r="AV1287" s="13" t="s">
        <v>87</v>
      </c>
      <c r="AW1287" s="13" t="s">
        <v>39</v>
      </c>
      <c r="AX1287" s="13" t="s">
        <v>77</v>
      </c>
      <c r="AY1287" s="251" t="s">
        <v>137</v>
      </c>
    </row>
    <row r="1288" s="14" customFormat="1">
      <c r="A1288" s="14"/>
      <c r="B1288" s="252"/>
      <c r="C1288" s="253"/>
      <c r="D1288" s="220" t="s">
        <v>569</v>
      </c>
      <c r="E1288" s="254" t="s">
        <v>32</v>
      </c>
      <c r="F1288" s="255" t="s">
        <v>571</v>
      </c>
      <c r="G1288" s="253"/>
      <c r="H1288" s="256">
        <v>36.469000000000001</v>
      </c>
      <c r="I1288" s="257"/>
      <c r="J1288" s="253"/>
      <c r="K1288" s="253"/>
      <c r="L1288" s="258"/>
      <c r="M1288" s="259"/>
      <c r="N1288" s="260"/>
      <c r="O1288" s="260"/>
      <c r="P1288" s="260"/>
      <c r="Q1288" s="260"/>
      <c r="R1288" s="260"/>
      <c r="S1288" s="260"/>
      <c r="T1288" s="261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2" t="s">
        <v>569</v>
      </c>
      <c r="AU1288" s="262" t="s">
        <v>87</v>
      </c>
      <c r="AV1288" s="14" t="s">
        <v>164</v>
      </c>
      <c r="AW1288" s="14" t="s">
        <v>39</v>
      </c>
      <c r="AX1288" s="14" t="s">
        <v>85</v>
      </c>
      <c r="AY1288" s="262" t="s">
        <v>137</v>
      </c>
    </row>
    <row r="1289" s="2" customFormat="1" ht="24.15" customHeight="1">
      <c r="A1289" s="41"/>
      <c r="B1289" s="42"/>
      <c r="C1289" s="207" t="s">
        <v>1597</v>
      </c>
      <c r="D1289" s="207" t="s">
        <v>140</v>
      </c>
      <c r="E1289" s="208" t="s">
        <v>1598</v>
      </c>
      <c r="F1289" s="209" t="s">
        <v>1599</v>
      </c>
      <c r="G1289" s="210" t="s">
        <v>665</v>
      </c>
      <c r="H1289" s="211">
        <v>0.56299999999999994</v>
      </c>
      <c r="I1289" s="212"/>
      <c r="J1289" s="213">
        <f>ROUND(I1289*H1289,2)</f>
        <v>0</v>
      </c>
      <c r="K1289" s="209" t="s">
        <v>144</v>
      </c>
      <c r="L1289" s="47"/>
      <c r="M1289" s="214" t="s">
        <v>32</v>
      </c>
      <c r="N1289" s="215" t="s">
        <v>49</v>
      </c>
      <c r="O1289" s="87"/>
      <c r="P1289" s="216">
        <f>O1289*H1289</f>
        <v>0</v>
      </c>
      <c r="Q1289" s="216">
        <v>0</v>
      </c>
      <c r="R1289" s="216">
        <f>Q1289*H1289</f>
        <v>0</v>
      </c>
      <c r="S1289" s="216">
        <v>0</v>
      </c>
      <c r="T1289" s="217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18" t="s">
        <v>164</v>
      </c>
      <c r="AT1289" s="218" t="s">
        <v>140</v>
      </c>
      <c r="AU1289" s="218" t="s">
        <v>87</v>
      </c>
      <c r="AY1289" s="19" t="s">
        <v>137</v>
      </c>
      <c r="BE1289" s="219">
        <f>IF(N1289="základní",J1289,0)</f>
        <v>0</v>
      </c>
      <c r="BF1289" s="219">
        <f>IF(N1289="snížená",J1289,0)</f>
        <v>0</v>
      </c>
      <c r="BG1289" s="219">
        <f>IF(N1289="zákl. přenesená",J1289,0)</f>
        <v>0</v>
      </c>
      <c r="BH1289" s="219">
        <f>IF(N1289="sníž. přenesená",J1289,0)</f>
        <v>0</v>
      </c>
      <c r="BI1289" s="219">
        <f>IF(N1289="nulová",J1289,0)</f>
        <v>0</v>
      </c>
      <c r="BJ1289" s="19" t="s">
        <v>87</v>
      </c>
      <c r="BK1289" s="219">
        <f>ROUND(I1289*H1289,2)</f>
        <v>0</v>
      </c>
      <c r="BL1289" s="19" t="s">
        <v>164</v>
      </c>
      <c r="BM1289" s="218" t="s">
        <v>1600</v>
      </c>
    </row>
    <row r="1290" s="2" customFormat="1">
      <c r="A1290" s="41"/>
      <c r="B1290" s="42"/>
      <c r="C1290" s="43"/>
      <c r="D1290" s="220" t="s">
        <v>147</v>
      </c>
      <c r="E1290" s="43"/>
      <c r="F1290" s="221" t="s">
        <v>1599</v>
      </c>
      <c r="G1290" s="43"/>
      <c r="H1290" s="43"/>
      <c r="I1290" s="222"/>
      <c r="J1290" s="43"/>
      <c r="K1290" s="43"/>
      <c r="L1290" s="47"/>
      <c r="M1290" s="223"/>
      <c r="N1290" s="224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19" t="s">
        <v>147</v>
      </c>
      <c r="AU1290" s="19" t="s">
        <v>87</v>
      </c>
    </row>
    <row r="1291" s="2" customFormat="1">
      <c r="A1291" s="41"/>
      <c r="B1291" s="42"/>
      <c r="C1291" s="43"/>
      <c r="D1291" s="225" t="s">
        <v>149</v>
      </c>
      <c r="E1291" s="43"/>
      <c r="F1291" s="226" t="s">
        <v>1601</v>
      </c>
      <c r="G1291" s="43"/>
      <c r="H1291" s="43"/>
      <c r="I1291" s="222"/>
      <c r="J1291" s="43"/>
      <c r="K1291" s="43"/>
      <c r="L1291" s="47"/>
      <c r="M1291" s="223"/>
      <c r="N1291" s="224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19" t="s">
        <v>149</v>
      </c>
      <c r="AU1291" s="19" t="s">
        <v>87</v>
      </c>
    </row>
    <row r="1292" s="13" customFormat="1">
      <c r="A1292" s="13"/>
      <c r="B1292" s="241"/>
      <c r="C1292" s="242"/>
      <c r="D1292" s="220" t="s">
        <v>569</v>
      </c>
      <c r="E1292" s="243" t="s">
        <v>32</v>
      </c>
      <c r="F1292" s="244" t="s">
        <v>1602</v>
      </c>
      <c r="G1292" s="242"/>
      <c r="H1292" s="245">
        <v>0.56299999999999994</v>
      </c>
      <c r="I1292" s="246"/>
      <c r="J1292" s="242"/>
      <c r="K1292" s="242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1" t="s">
        <v>569</v>
      </c>
      <c r="AU1292" s="251" t="s">
        <v>87</v>
      </c>
      <c r="AV1292" s="13" t="s">
        <v>87</v>
      </c>
      <c r="AW1292" s="13" t="s">
        <v>39</v>
      </c>
      <c r="AX1292" s="13" t="s">
        <v>77</v>
      </c>
      <c r="AY1292" s="251" t="s">
        <v>137</v>
      </c>
    </row>
    <row r="1293" s="14" customFormat="1">
      <c r="A1293" s="14"/>
      <c r="B1293" s="252"/>
      <c r="C1293" s="253"/>
      <c r="D1293" s="220" t="s">
        <v>569</v>
      </c>
      <c r="E1293" s="254" t="s">
        <v>32</v>
      </c>
      <c r="F1293" s="255" t="s">
        <v>571</v>
      </c>
      <c r="G1293" s="253"/>
      <c r="H1293" s="256">
        <v>0.56299999999999994</v>
      </c>
      <c r="I1293" s="257"/>
      <c r="J1293" s="253"/>
      <c r="K1293" s="253"/>
      <c r="L1293" s="258"/>
      <c r="M1293" s="259"/>
      <c r="N1293" s="260"/>
      <c r="O1293" s="260"/>
      <c r="P1293" s="260"/>
      <c r="Q1293" s="260"/>
      <c r="R1293" s="260"/>
      <c r="S1293" s="260"/>
      <c r="T1293" s="261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2" t="s">
        <v>569</v>
      </c>
      <c r="AU1293" s="262" t="s">
        <v>87</v>
      </c>
      <c r="AV1293" s="14" t="s">
        <v>164</v>
      </c>
      <c r="AW1293" s="14" t="s">
        <v>39</v>
      </c>
      <c r="AX1293" s="14" t="s">
        <v>85</v>
      </c>
      <c r="AY1293" s="262" t="s">
        <v>137</v>
      </c>
    </row>
    <row r="1294" s="2" customFormat="1" ht="16.5" customHeight="1">
      <c r="A1294" s="41"/>
      <c r="B1294" s="42"/>
      <c r="C1294" s="207" t="s">
        <v>1603</v>
      </c>
      <c r="D1294" s="207" t="s">
        <v>140</v>
      </c>
      <c r="E1294" s="208" t="s">
        <v>1604</v>
      </c>
      <c r="F1294" s="209" t="s">
        <v>1605</v>
      </c>
      <c r="G1294" s="210" t="s">
        <v>665</v>
      </c>
      <c r="H1294" s="211">
        <v>6.1109999999999998</v>
      </c>
      <c r="I1294" s="212"/>
      <c r="J1294" s="213">
        <f>ROUND(I1294*H1294,2)</f>
        <v>0</v>
      </c>
      <c r="K1294" s="209" t="s">
        <v>32</v>
      </c>
      <c r="L1294" s="47"/>
      <c r="M1294" s="214" t="s">
        <v>32</v>
      </c>
      <c r="N1294" s="215" t="s">
        <v>49</v>
      </c>
      <c r="O1294" s="87"/>
      <c r="P1294" s="216">
        <f>O1294*H1294</f>
        <v>0</v>
      </c>
      <c r="Q1294" s="216">
        <v>0</v>
      </c>
      <c r="R1294" s="216">
        <f>Q1294*H1294</f>
        <v>0</v>
      </c>
      <c r="S1294" s="216">
        <v>0</v>
      </c>
      <c r="T1294" s="217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18" t="s">
        <v>164</v>
      </c>
      <c r="AT1294" s="218" t="s">
        <v>140</v>
      </c>
      <c r="AU1294" s="218" t="s">
        <v>87</v>
      </c>
      <c r="AY1294" s="19" t="s">
        <v>137</v>
      </c>
      <c r="BE1294" s="219">
        <f>IF(N1294="základní",J1294,0)</f>
        <v>0</v>
      </c>
      <c r="BF1294" s="219">
        <f>IF(N1294="snížená",J1294,0)</f>
        <v>0</v>
      </c>
      <c r="BG1294" s="219">
        <f>IF(N1294="zákl. přenesená",J1294,0)</f>
        <v>0</v>
      </c>
      <c r="BH1294" s="219">
        <f>IF(N1294="sníž. přenesená",J1294,0)</f>
        <v>0</v>
      </c>
      <c r="BI1294" s="219">
        <f>IF(N1294="nulová",J1294,0)</f>
        <v>0</v>
      </c>
      <c r="BJ1294" s="19" t="s">
        <v>87</v>
      </c>
      <c r="BK1294" s="219">
        <f>ROUND(I1294*H1294,2)</f>
        <v>0</v>
      </c>
      <c r="BL1294" s="19" t="s">
        <v>164</v>
      </c>
      <c r="BM1294" s="218" t="s">
        <v>1606</v>
      </c>
    </row>
    <row r="1295" s="2" customFormat="1">
      <c r="A1295" s="41"/>
      <c r="B1295" s="42"/>
      <c r="C1295" s="43"/>
      <c r="D1295" s="220" t="s">
        <v>147</v>
      </c>
      <c r="E1295" s="43"/>
      <c r="F1295" s="221" t="s">
        <v>1605</v>
      </c>
      <c r="G1295" s="43"/>
      <c r="H1295" s="43"/>
      <c r="I1295" s="222"/>
      <c r="J1295" s="43"/>
      <c r="K1295" s="43"/>
      <c r="L1295" s="47"/>
      <c r="M1295" s="223"/>
      <c r="N1295" s="224"/>
      <c r="O1295" s="87"/>
      <c r="P1295" s="87"/>
      <c r="Q1295" s="87"/>
      <c r="R1295" s="87"/>
      <c r="S1295" s="87"/>
      <c r="T1295" s="88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T1295" s="19" t="s">
        <v>147</v>
      </c>
      <c r="AU1295" s="19" t="s">
        <v>87</v>
      </c>
    </row>
    <row r="1296" s="13" customFormat="1">
      <c r="A1296" s="13"/>
      <c r="B1296" s="241"/>
      <c r="C1296" s="242"/>
      <c r="D1296" s="220" t="s">
        <v>569</v>
      </c>
      <c r="E1296" s="243" t="s">
        <v>32</v>
      </c>
      <c r="F1296" s="244" t="s">
        <v>1607</v>
      </c>
      <c r="G1296" s="242"/>
      <c r="H1296" s="245">
        <v>6.1109999999999998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1" t="s">
        <v>569</v>
      </c>
      <c r="AU1296" s="251" t="s">
        <v>87</v>
      </c>
      <c r="AV1296" s="13" t="s">
        <v>87</v>
      </c>
      <c r="AW1296" s="13" t="s">
        <v>39</v>
      </c>
      <c r="AX1296" s="13" t="s">
        <v>77</v>
      </c>
      <c r="AY1296" s="251" t="s">
        <v>137</v>
      </c>
    </row>
    <row r="1297" s="14" customFormat="1">
      <c r="A1297" s="14"/>
      <c r="B1297" s="252"/>
      <c r="C1297" s="253"/>
      <c r="D1297" s="220" t="s">
        <v>569</v>
      </c>
      <c r="E1297" s="254" t="s">
        <v>32</v>
      </c>
      <c r="F1297" s="255" t="s">
        <v>571</v>
      </c>
      <c r="G1297" s="253"/>
      <c r="H1297" s="256">
        <v>6.1109999999999998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2" t="s">
        <v>569</v>
      </c>
      <c r="AU1297" s="262" t="s">
        <v>87</v>
      </c>
      <c r="AV1297" s="14" t="s">
        <v>164</v>
      </c>
      <c r="AW1297" s="14" t="s">
        <v>39</v>
      </c>
      <c r="AX1297" s="14" t="s">
        <v>85</v>
      </c>
      <c r="AY1297" s="262" t="s">
        <v>137</v>
      </c>
    </row>
    <row r="1298" s="12" customFormat="1" ht="22.8" customHeight="1">
      <c r="A1298" s="12"/>
      <c r="B1298" s="191"/>
      <c r="C1298" s="192"/>
      <c r="D1298" s="193" t="s">
        <v>76</v>
      </c>
      <c r="E1298" s="205" t="s">
        <v>1608</v>
      </c>
      <c r="F1298" s="205" t="s">
        <v>1609</v>
      </c>
      <c r="G1298" s="192"/>
      <c r="H1298" s="192"/>
      <c r="I1298" s="195"/>
      <c r="J1298" s="206">
        <f>BK1298</f>
        <v>0</v>
      </c>
      <c r="K1298" s="192"/>
      <c r="L1298" s="197"/>
      <c r="M1298" s="198"/>
      <c r="N1298" s="199"/>
      <c r="O1298" s="199"/>
      <c r="P1298" s="200">
        <f>SUM(P1299:P1301)</f>
        <v>0</v>
      </c>
      <c r="Q1298" s="199"/>
      <c r="R1298" s="200">
        <f>SUM(R1299:R1301)</f>
        <v>0</v>
      </c>
      <c r="S1298" s="199"/>
      <c r="T1298" s="201">
        <f>SUM(T1299:T1301)</f>
        <v>0</v>
      </c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R1298" s="202" t="s">
        <v>85</v>
      </c>
      <c r="AT1298" s="203" t="s">
        <v>76</v>
      </c>
      <c r="AU1298" s="203" t="s">
        <v>85</v>
      </c>
      <c r="AY1298" s="202" t="s">
        <v>137</v>
      </c>
      <c r="BK1298" s="204">
        <f>SUM(BK1299:BK1301)</f>
        <v>0</v>
      </c>
    </row>
    <row r="1299" s="2" customFormat="1" ht="16.5" customHeight="1">
      <c r="A1299" s="41"/>
      <c r="B1299" s="42"/>
      <c r="C1299" s="207" t="s">
        <v>1610</v>
      </c>
      <c r="D1299" s="207" t="s">
        <v>140</v>
      </c>
      <c r="E1299" s="208" t="s">
        <v>1611</v>
      </c>
      <c r="F1299" s="209" t="s">
        <v>1612</v>
      </c>
      <c r="G1299" s="210" t="s">
        <v>665</v>
      </c>
      <c r="H1299" s="211">
        <v>191.81200000000001</v>
      </c>
      <c r="I1299" s="212"/>
      <c r="J1299" s="213">
        <f>ROUND(I1299*H1299,2)</f>
        <v>0</v>
      </c>
      <c r="K1299" s="209" t="s">
        <v>144</v>
      </c>
      <c r="L1299" s="47"/>
      <c r="M1299" s="214" t="s">
        <v>32</v>
      </c>
      <c r="N1299" s="215" t="s">
        <v>49</v>
      </c>
      <c r="O1299" s="87"/>
      <c r="P1299" s="216">
        <f>O1299*H1299</f>
        <v>0</v>
      </c>
      <c r="Q1299" s="216">
        <v>0</v>
      </c>
      <c r="R1299" s="216">
        <f>Q1299*H1299</f>
        <v>0</v>
      </c>
      <c r="S1299" s="216">
        <v>0</v>
      </c>
      <c r="T1299" s="217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18" t="s">
        <v>164</v>
      </c>
      <c r="AT1299" s="218" t="s">
        <v>140</v>
      </c>
      <c r="AU1299" s="218" t="s">
        <v>87</v>
      </c>
      <c r="AY1299" s="19" t="s">
        <v>137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19" t="s">
        <v>87</v>
      </c>
      <c r="BK1299" s="219">
        <f>ROUND(I1299*H1299,2)</f>
        <v>0</v>
      </c>
      <c r="BL1299" s="19" t="s">
        <v>164</v>
      </c>
      <c r="BM1299" s="218" t="s">
        <v>1613</v>
      </c>
    </row>
    <row r="1300" s="2" customFormat="1">
      <c r="A1300" s="41"/>
      <c r="B1300" s="42"/>
      <c r="C1300" s="43"/>
      <c r="D1300" s="220" t="s">
        <v>147</v>
      </c>
      <c r="E1300" s="43"/>
      <c r="F1300" s="221" t="s">
        <v>1614</v>
      </c>
      <c r="G1300" s="43"/>
      <c r="H1300" s="43"/>
      <c r="I1300" s="222"/>
      <c r="J1300" s="43"/>
      <c r="K1300" s="43"/>
      <c r="L1300" s="47"/>
      <c r="M1300" s="223"/>
      <c r="N1300" s="224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19" t="s">
        <v>147</v>
      </c>
      <c r="AU1300" s="19" t="s">
        <v>87</v>
      </c>
    </row>
    <row r="1301" s="2" customFormat="1">
      <c r="A1301" s="41"/>
      <c r="B1301" s="42"/>
      <c r="C1301" s="43"/>
      <c r="D1301" s="225" t="s">
        <v>149</v>
      </c>
      <c r="E1301" s="43"/>
      <c r="F1301" s="226" t="s">
        <v>1615</v>
      </c>
      <c r="G1301" s="43"/>
      <c r="H1301" s="43"/>
      <c r="I1301" s="222"/>
      <c r="J1301" s="43"/>
      <c r="K1301" s="43"/>
      <c r="L1301" s="47"/>
      <c r="M1301" s="223"/>
      <c r="N1301" s="224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19" t="s">
        <v>149</v>
      </c>
      <c r="AU1301" s="19" t="s">
        <v>87</v>
      </c>
    </row>
    <row r="1302" s="12" customFormat="1" ht="25.92" customHeight="1">
      <c r="A1302" s="12"/>
      <c r="B1302" s="191"/>
      <c r="C1302" s="192"/>
      <c r="D1302" s="193" t="s">
        <v>76</v>
      </c>
      <c r="E1302" s="194" t="s">
        <v>135</v>
      </c>
      <c r="F1302" s="194" t="s">
        <v>136</v>
      </c>
      <c r="G1302" s="192"/>
      <c r="H1302" s="192"/>
      <c r="I1302" s="195"/>
      <c r="J1302" s="196">
        <f>BK1302</f>
        <v>0</v>
      </c>
      <c r="K1302" s="192"/>
      <c r="L1302" s="197"/>
      <c r="M1302" s="198"/>
      <c r="N1302" s="199"/>
      <c r="O1302" s="199"/>
      <c r="P1302" s="200">
        <f>P1303+P1351+P1493+P1598+P1602+P1646+P1660+P1779+P2050+P2326+P2430+P2481+P2529</f>
        <v>0</v>
      </c>
      <c r="Q1302" s="199"/>
      <c r="R1302" s="200">
        <f>R1303+R1351+R1493+R1598+R1602+R1646+R1660+R1779+R2050+R2326+R2430+R2481+R2529</f>
        <v>56.459929915433804</v>
      </c>
      <c r="S1302" s="199"/>
      <c r="T1302" s="201">
        <f>T1303+T1351+T1493+T1598+T1602+T1646+T1660+T1779+T2050+T2326+T2430+T2481+T2529</f>
        <v>16.206291700000001</v>
      </c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R1302" s="202" t="s">
        <v>87</v>
      </c>
      <c r="AT1302" s="203" t="s">
        <v>76</v>
      </c>
      <c r="AU1302" s="203" t="s">
        <v>77</v>
      </c>
      <c r="AY1302" s="202" t="s">
        <v>137</v>
      </c>
      <c r="BK1302" s="204">
        <f>BK1303+BK1351+BK1493+BK1598+BK1602+BK1646+BK1660+BK1779+BK2050+BK2326+BK2430+BK2481+BK2529</f>
        <v>0</v>
      </c>
    </row>
    <row r="1303" s="12" customFormat="1" ht="22.8" customHeight="1">
      <c r="A1303" s="12"/>
      <c r="B1303" s="191"/>
      <c r="C1303" s="192"/>
      <c r="D1303" s="193" t="s">
        <v>76</v>
      </c>
      <c r="E1303" s="205" t="s">
        <v>1616</v>
      </c>
      <c r="F1303" s="205" t="s">
        <v>1617</v>
      </c>
      <c r="G1303" s="192"/>
      <c r="H1303" s="192"/>
      <c r="I1303" s="195"/>
      <c r="J1303" s="206">
        <f>BK1303</f>
        <v>0</v>
      </c>
      <c r="K1303" s="192"/>
      <c r="L1303" s="197"/>
      <c r="M1303" s="198"/>
      <c r="N1303" s="199"/>
      <c r="O1303" s="199"/>
      <c r="P1303" s="200">
        <f>SUM(P1304:P1350)</f>
        <v>0</v>
      </c>
      <c r="Q1303" s="199"/>
      <c r="R1303" s="200">
        <f>SUM(R1304:R1350)</f>
        <v>0.55199403724999996</v>
      </c>
      <c r="S1303" s="199"/>
      <c r="T1303" s="201">
        <f>SUM(T1304:T1350)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02" t="s">
        <v>87</v>
      </c>
      <c r="AT1303" s="203" t="s">
        <v>76</v>
      </c>
      <c r="AU1303" s="203" t="s">
        <v>85</v>
      </c>
      <c r="AY1303" s="202" t="s">
        <v>137</v>
      </c>
      <c r="BK1303" s="204">
        <f>SUM(BK1304:BK1350)</f>
        <v>0</v>
      </c>
    </row>
    <row r="1304" s="2" customFormat="1" ht="16.5" customHeight="1">
      <c r="A1304" s="41"/>
      <c r="B1304" s="42"/>
      <c r="C1304" s="207" t="s">
        <v>1618</v>
      </c>
      <c r="D1304" s="207" t="s">
        <v>140</v>
      </c>
      <c r="E1304" s="208" t="s">
        <v>1619</v>
      </c>
      <c r="F1304" s="209" t="s">
        <v>1620</v>
      </c>
      <c r="G1304" s="210" t="s">
        <v>565</v>
      </c>
      <c r="H1304" s="211">
        <v>37.006999999999998</v>
      </c>
      <c r="I1304" s="212"/>
      <c r="J1304" s="213">
        <f>ROUND(I1304*H1304,2)</f>
        <v>0</v>
      </c>
      <c r="K1304" s="209" t="s">
        <v>144</v>
      </c>
      <c r="L1304" s="47"/>
      <c r="M1304" s="214" t="s">
        <v>32</v>
      </c>
      <c r="N1304" s="215" t="s">
        <v>49</v>
      </c>
      <c r="O1304" s="87"/>
      <c r="P1304" s="216">
        <f>O1304*H1304</f>
        <v>0</v>
      </c>
      <c r="Q1304" s="216">
        <v>0</v>
      </c>
      <c r="R1304" s="216">
        <f>Q1304*H1304</f>
        <v>0</v>
      </c>
      <c r="S1304" s="216">
        <v>0</v>
      </c>
      <c r="T1304" s="217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18" t="s">
        <v>145</v>
      </c>
      <c r="AT1304" s="218" t="s">
        <v>140</v>
      </c>
      <c r="AU1304" s="218" t="s">
        <v>87</v>
      </c>
      <c r="AY1304" s="19" t="s">
        <v>137</v>
      </c>
      <c r="BE1304" s="219">
        <f>IF(N1304="základní",J1304,0)</f>
        <v>0</v>
      </c>
      <c r="BF1304" s="219">
        <f>IF(N1304="snížená",J1304,0)</f>
        <v>0</v>
      </c>
      <c r="BG1304" s="219">
        <f>IF(N1304="zákl. přenesená",J1304,0)</f>
        <v>0</v>
      </c>
      <c r="BH1304" s="219">
        <f>IF(N1304="sníž. přenesená",J1304,0)</f>
        <v>0</v>
      </c>
      <c r="BI1304" s="219">
        <f>IF(N1304="nulová",J1304,0)</f>
        <v>0</v>
      </c>
      <c r="BJ1304" s="19" t="s">
        <v>87</v>
      </c>
      <c r="BK1304" s="219">
        <f>ROUND(I1304*H1304,2)</f>
        <v>0</v>
      </c>
      <c r="BL1304" s="19" t="s">
        <v>145</v>
      </c>
      <c r="BM1304" s="218" t="s">
        <v>1621</v>
      </c>
    </row>
    <row r="1305" s="2" customFormat="1">
      <c r="A1305" s="41"/>
      <c r="B1305" s="42"/>
      <c r="C1305" s="43"/>
      <c r="D1305" s="220" t="s">
        <v>147</v>
      </c>
      <c r="E1305" s="43"/>
      <c r="F1305" s="221" t="s">
        <v>1622</v>
      </c>
      <c r="G1305" s="43"/>
      <c r="H1305" s="43"/>
      <c r="I1305" s="222"/>
      <c r="J1305" s="43"/>
      <c r="K1305" s="43"/>
      <c r="L1305" s="47"/>
      <c r="M1305" s="223"/>
      <c r="N1305" s="224"/>
      <c r="O1305" s="87"/>
      <c r="P1305" s="87"/>
      <c r="Q1305" s="87"/>
      <c r="R1305" s="87"/>
      <c r="S1305" s="87"/>
      <c r="T1305" s="88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T1305" s="19" t="s">
        <v>147</v>
      </c>
      <c r="AU1305" s="19" t="s">
        <v>87</v>
      </c>
    </row>
    <row r="1306" s="2" customFormat="1">
      <c r="A1306" s="41"/>
      <c r="B1306" s="42"/>
      <c r="C1306" s="43"/>
      <c r="D1306" s="225" t="s">
        <v>149</v>
      </c>
      <c r="E1306" s="43"/>
      <c r="F1306" s="226" t="s">
        <v>1623</v>
      </c>
      <c r="G1306" s="43"/>
      <c r="H1306" s="43"/>
      <c r="I1306" s="222"/>
      <c r="J1306" s="43"/>
      <c r="K1306" s="43"/>
      <c r="L1306" s="47"/>
      <c r="M1306" s="223"/>
      <c r="N1306" s="224"/>
      <c r="O1306" s="87"/>
      <c r="P1306" s="87"/>
      <c r="Q1306" s="87"/>
      <c r="R1306" s="87"/>
      <c r="S1306" s="87"/>
      <c r="T1306" s="88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T1306" s="19" t="s">
        <v>149</v>
      </c>
      <c r="AU1306" s="19" t="s">
        <v>87</v>
      </c>
    </row>
    <row r="1307" s="15" customFormat="1">
      <c r="A1307" s="15"/>
      <c r="B1307" s="263"/>
      <c r="C1307" s="264"/>
      <c r="D1307" s="220" t="s">
        <v>569</v>
      </c>
      <c r="E1307" s="265" t="s">
        <v>32</v>
      </c>
      <c r="F1307" s="266" t="s">
        <v>1331</v>
      </c>
      <c r="G1307" s="264"/>
      <c r="H1307" s="265" t="s">
        <v>32</v>
      </c>
      <c r="I1307" s="267"/>
      <c r="J1307" s="264"/>
      <c r="K1307" s="264"/>
      <c r="L1307" s="268"/>
      <c r="M1307" s="269"/>
      <c r="N1307" s="270"/>
      <c r="O1307" s="270"/>
      <c r="P1307" s="270"/>
      <c r="Q1307" s="270"/>
      <c r="R1307" s="270"/>
      <c r="S1307" s="270"/>
      <c r="T1307" s="271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72" t="s">
        <v>569</v>
      </c>
      <c r="AU1307" s="272" t="s">
        <v>87</v>
      </c>
      <c r="AV1307" s="15" t="s">
        <v>85</v>
      </c>
      <c r="AW1307" s="15" t="s">
        <v>39</v>
      </c>
      <c r="AX1307" s="15" t="s">
        <v>77</v>
      </c>
      <c r="AY1307" s="272" t="s">
        <v>137</v>
      </c>
    </row>
    <row r="1308" s="13" customFormat="1">
      <c r="A1308" s="13"/>
      <c r="B1308" s="241"/>
      <c r="C1308" s="242"/>
      <c r="D1308" s="220" t="s">
        <v>569</v>
      </c>
      <c r="E1308" s="243" t="s">
        <v>32</v>
      </c>
      <c r="F1308" s="244" t="s">
        <v>1332</v>
      </c>
      <c r="G1308" s="242"/>
      <c r="H1308" s="245">
        <v>6.4800000000000004</v>
      </c>
      <c r="I1308" s="246"/>
      <c r="J1308" s="242"/>
      <c r="K1308" s="242"/>
      <c r="L1308" s="247"/>
      <c r="M1308" s="248"/>
      <c r="N1308" s="249"/>
      <c r="O1308" s="249"/>
      <c r="P1308" s="249"/>
      <c r="Q1308" s="249"/>
      <c r="R1308" s="249"/>
      <c r="S1308" s="249"/>
      <c r="T1308" s="25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1" t="s">
        <v>569</v>
      </c>
      <c r="AU1308" s="251" t="s">
        <v>87</v>
      </c>
      <c r="AV1308" s="13" t="s">
        <v>87</v>
      </c>
      <c r="AW1308" s="13" t="s">
        <v>39</v>
      </c>
      <c r="AX1308" s="13" t="s">
        <v>77</v>
      </c>
      <c r="AY1308" s="251" t="s">
        <v>137</v>
      </c>
    </row>
    <row r="1309" s="13" customFormat="1">
      <c r="A1309" s="13"/>
      <c r="B1309" s="241"/>
      <c r="C1309" s="242"/>
      <c r="D1309" s="220" t="s">
        <v>569</v>
      </c>
      <c r="E1309" s="243" t="s">
        <v>32</v>
      </c>
      <c r="F1309" s="244" t="s">
        <v>1333</v>
      </c>
      <c r="G1309" s="242"/>
      <c r="H1309" s="245">
        <v>3.706</v>
      </c>
      <c r="I1309" s="246"/>
      <c r="J1309" s="242"/>
      <c r="K1309" s="242"/>
      <c r="L1309" s="247"/>
      <c r="M1309" s="248"/>
      <c r="N1309" s="249"/>
      <c r="O1309" s="249"/>
      <c r="P1309" s="249"/>
      <c r="Q1309" s="249"/>
      <c r="R1309" s="249"/>
      <c r="S1309" s="249"/>
      <c r="T1309" s="25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1" t="s">
        <v>569</v>
      </c>
      <c r="AU1309" s="251" t="s">
        <v>87</v>
      </c>
      <c r="AV1309" s="13" t="s">
        <v>87</v>
      </c>
      <c r="AW1309" s="13" t="s">
        <v>39</v>
      </c>
      <c r="AX1309" s="13" t="s">
        <v>77</v>
      </c>
      <c r="AY1309" s="251" t="s">
        <v>137</v>
      </c>
    </row>
    <row r="1310" s="13" customFormat="1">
      <c r="A1310" s="13"/>
      <c r="B1310" s="241"/>
      <c r="C1310" s="242"/>
      <c r="D1310" s="220" t="s">
        <v>569</v>
      </c>
      <c r="E1310" s="243" t="s">
        <v>32</v>
      </c>
      <c r="F1310" s="244" t="s">
        <v>1334</v>
      </c>
      <c r="G1310" s="242"/>
      <c r="H1310" s="245">
        <v>22.712</v>
      </c>
      <c r="I1310" s="246"/>
      <c r="J1310" s="242"/>
      <c r="K1310" s="242"/>
      <c r="L1310" s="247"/>
      <c r="M1310" s="248"/>
      <c r="N1310" s="249"/>
      <c r="O1310" s="249"/>
      <c r="P1310" s="249"/>
      <c r="Q1310" s="249"/>
      <c r="R1310" s="249"/>
      <c r="S1310" s="249"/>
      <c r="T1310" s="25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1" t="s">
        <v>569</v>
      </c>
      <c r="AU1310" s="251" t="s">
        <v>87</v>
      </c>
      <c r="AV1310" s="13" t="s">
        <v>87</v>
      </c>
      <c r="AW1310" s="13" t="s">
        <v>39</v>
      </c>
      <c r="AX1310" s="13" t="s">
        <v>77</v>
      </c>
      <c r="AY1310" s="251" t="s">
        <v>137</v>
      </c>
    </row>
    <row r="1311" s="13" customFormat="1">
      <c r="A1311" s="13"/>
      <c r="B1311" s="241"/>
      <c r="C1311" s="242"/>
      <c r="D1311" s="220" t="s">
        <v>569</v>
      </c>
      <c r="E1311" s="243" t="s">
        <v>32</v>
      </c>
      <c r="F1311" s="244" t="s">
        <v>1624</v>
      </c>
      <c r="G1311" s="242"/>
      <c r="H1311" s="245">
        <v>4.109</v>
      </c>
      <c r="I1311" s="246"/>
      <c r="J1311" s="242"/>
      <c r="K1311" s="242"/>
      <c r="L1311" s="247"/>
      <c r="M1311" s="248"/>
      <c r="N1311" s="249"/>
      <c r="O1311" s="249"/>
      <c r="P1311" s="249"/>
      <c r="Q1311" s="249"/>
      <c r="R1311" s="249"/>
      <c r="S1311" s="249"/>
      <c r="T1311" s="25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1" t="s">
        <v>569</v>
      </c>
      <c r="AU1311" s="251" t="s">
        <v>87</v>
      </c>
      <c r="AV1311" s="13" t="s">
        <v>87</v>
      </c>
      <c r="AW1311" s="13" t="s">
        <v>39</v>
      </c>
      <c r="AX1311" s="13" t="s">
        <v>77</v>
      </c>
      <c r="AY1311" s="251" t="s">
        <v>137</v>
      </c>
    </row>
    <row r="1312" s="14" customFormat="1">
      <c r="A1312" s="14"/>
      <c r="B1312" s="252"/>
      <c r="C1312" s="253"/>
      <c r="D1312" s="220" t="s">
        <v>569</v>
      </c>
      <c r="E1312" s="254" t="s">
        <v>32</v>
      </c>
      <c r="F1312" s="255" t="s">
        <v>571</v>
      </c>
      <c r="G1312" s="253"/>
      <c r="H1312" s="256">
        <v>37.006999999999998</v>
      </c>
      <c r="I1312" s="257"/>
      <c r="J1312" s="253"/>
      <c r="K1312" s="253"/>
      <c r="L1312" s="258"/>
      <c r="M1312" s="259"/>
      <c r="N1312" s="260"/>
      <c r="O1312" s="260"/>
      <c r="P1312" s="260"/>
      <c r="Q1312" s="260"/>
      <c r="R1312" s="260"/>
      <c r="S1312" s="260"/>
      <c r="T1312" s="261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2" t="s">
        <v>569</v>
      </c>
      <c r="AU1312" s="262" t="s">
        <v>87</v>
      </c>
      <c r="AV1312" s="14" t="s">
        <v>164</v>
      </c>
      <c r="AW1312" s="14" t="s">
        <v>39</v>
      </c>
      <c r="AX1312" s="14" t="s">
        <v>85</v>
      </c>
      <c r="AY1312" s="262" t="s">
        <v>137</v>
      </c>
    </row>
    <row r="1313" s="2" customFormat="1" ht="16.5" customHeight="1">
      <c r="A1313" s="41"/>
      <c r="B1313" s="42"/>
      <c r="C1313" s="227" t="s">
        <v>1625</v>
      </c>
      <c r="D1313" s="227" t="s">
        <v>151</v>
      </c>
      <c r="E1313" s="228" t="s">
        <v>1626</v>
      </c>
      <c r="F1313" s="229" t="s">
        <v>1627</v>
      </c>
      <c r="G1313" s="230" t="s">
        <v>665</v>
      </c>
      <c r="H1313" s="231">
        <v>0.012999999999999999</v>
      </c>
      <c r="I1313" s="232"/>
      <c r="J1313" s="233">
        <f>ROUND(I1313*H1313,2)</f>
        <v>0</v>
      </c>
      <c r="K1313" s="229" t="s">
        <v>144</v>
      </c>
      <c r="L1313" s="234"/>
      <c r="M1313" s="235" t="s">
        <v>32</v>
      </c>
      <c r="N1313" s="236" t="s">
        <v>49</v>
      </c>
      <c r="O1313" s="87"/>
      <c r="P1313" s="216">
        <f>O1313*H1313</f>
        <v>0</v>
      </c>
      <c r="Q1313" s="216">
        <v>1</v>
      </c>
      <c r="R1313" s="216">
        <f>Q1313*H1313</f>
        <v>0.012999999999999999</v>
      </c>
      <c r="S1313" s="216">
        <v>0</v>
      </c>
      <c r="T1313" s="217">
        <f>S1313*H1313</f>
        <v>0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18" t="s">
        <v>155</v>
      </c>
      <c r="AT1313" s="218" t="s">
        <v>151</v>
      </c>
      <c r="AU1313" s="218" t="s">
        <v>87</v>
      </c>
      <c r="AY1313" s="19" t="s">
        <v>137</v>
      </c>
      <c r="BE1313" s="219">
        <f>IF(N1313="základní",J1313,0)</f>
        <v>0</v>
      </c>
      <c r="BF1313" s="219">
        <f>IF(N1313="snížená",J1313,0)</f>
        <v>0</v>
      </c>
      <c r="BG1313" s="219">
        <f>IF(N1313="zákl. přenesená",J1313,0)</f>
        <v>0</v>
      </c>
      <c r="BH1313" s="219">
        <f>IF(N1313="sníž. přenesená",J1313,0)</f>
        <v>0</v>
      </c>
      <c r="BI1313" s="219">
        <f>IF(N1313="nulová",J1313,0)</f>
        <v>0</v>
      </c>
      <c r="BJ1313" s="19" t="s">
        <v>87</v>
      </c>
      <c r="BK1313" s="219">
        <f>ROUND(I1313*H1313,2)</f>
        <v>0</v>
      </c>
      <c r="BL1313" s="19" t="s">
        <v>145</v>
      </c>
      <c r="BM1313" s="218" t="s">
        <v>1628</v>
      </c>
    </row>
    <row r="1314" s="2" customFormat="1">
      <c r="A1314" s="41"/>
      <c r="B1314" s="42"/>
      <c r="C1314" s="43"/>
      <c r="D1314" s="220" t="s">
        <v>147</v>
      </c>
      <c r="E1314" s="43"/>
      <c r="F1314" s="221" t="s">
        <v>1627</v>
      </c>
      <c r="G1314" s="43"/>
      <c r="H1314" s="43"/>
      <c r="I1314" s="222"/>
      <c r="J1314" s="43"/>
      <c r="K1314" s="43"/>
      <c r="L1314" s="47"/>
      <c r="M1314" s="223"/>
      <c r="N1314" s="224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T1314" s="19" t="s">
        <v>147</v>
      </c>
      <c r="AU1314" s="19" t="s">
        <v>87</v>
      </c>
    </row>
    <row r="1315" s="13" customFormat="1">
      <c r="A1315" s="13"/>
      <c r="B1315" s="241"/>
      <c r="C1315" s="242"/>
      <c r="D1315" s="220" t="s">
        <v>569</v>
      </c>
      <c r="E1315" s="243" t="s">
        <v>32</v>
      </c>
      <c r="F1315" s="244" t="s">
        <v>1629</v>
      </c>
      <c r="G1315" s="242"/>
      <c r="H1315" s="245">
        <v>0.012999999999999999</v>
      </c>
      <c r="I1315" s="246"/>
      <c r="J1315" s="242"/>
      <c r="K1315" s="242"/>
      <c r="L1315" s="247"/>
      <c r="M1315" s="248"/>
      <c r="N1315" s="249"/>
      <c r="O1315" s="249"/>
      <c r="P1315" s="249"/>
      <c r="Q1315" s="249"/>
      <c r="R1315" s="249"/>
      <c r="S1315" s="249"/>
      <c r="T1315" s="25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1" t="s">
        <v>569</v>
      </c>
      <c r="AU1315" s="251" t="s">
        <v>87</v>
      </c>
      <c r="AV1315" s="13" t="s">
        <v>87</v>
      </c>
      <c r="AW1315" s="13" t="s">
        <v>39</v>
      </c>
      <c r="AX1315" s="13" t="s">
        <v>77</v>
      </c>
      <c r="AY1315" s="251" t="s">
        <v>137</v>
      </c>
    </row>
    <row r="1316" s="14" customFormat="1">
      <c r="A1316" s="14"/>
      <c r="B1316" s="252"/>
      <c r="C1316" s="253"/>
      <c r="D1316" s="220" t="s">
        <v>569</v>
      </c>
      <c r="E1316" s="254" t="s">
        <v>32</v>
      </c>
      <c r="F1316" s="255" t="s">
        <v>571</v>
      </c>
      <c r="G1316" s="253"/>
      <c r="H1316" s="256">
        <v>0.012999999999999999</v>
      </c>
      <c r="I1316" s="257"/>
      <c r="J1316" s="253"/>
      <c r="K1316" s="253"/>
      <c r="L1316" s="258"/>
      <c r="M1316" s="259"/>
      <c r="N1316" s="260"/>
      <c r="O1316" s="260"/>
      <c r="P1316" s="260"/>
      <c r="Q1316" s="260"/>
      <c r="R1316" s="260"/>
      <c r="S1316" s="260"/>
      <c r="T1316" s="261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2" t="s">
        <v>569</v>
      </c>
      <c r="AU1316" s="262" t="s">
        <v>87</v>
      </c>
      <c r="AV1316" s="14" t="s">
        <v>164</v>
      </c>
      <c r="AW1316" s="14" t="s">
        <v>39</v>
      </c>
      <c r="AX1316" s="14" t="s">
        <v>85</v>
      </c>
      <c r="AY1316" s="262" t="s">
        <v>137</v>
      </c>
    </row>
    <row r="1317" s="2" customFormat="1" ht="16.5" customHeight="1">
      <c r="A1317" s="41"/>
      <c r="B1317" s="42"/>
      <c r="C1317" s="207" t="s">
        <v>1630</v>
      </c>
      <c r="D1317" s="207" t="s">
        <v>140</v>
      </c>
      <c r="E1317" s="208" t="s">
        <v>1631</v>
      </c>
      <c r="F1317" s="209" t="s">
        <v>1632</v>
      </c>
      <c r="G1317" s="210" t="s">
        <v>565</v>
      </c>
      <c r="H1317" s="211">
        <v>74.013000000000005</v>
      </c>
      <c r="I1317" s="212"/>
      <c r="J1317" s="213">
        <f>ROUND(I1317*H1317,2)</f>
        <v>0</v>
      </c>
      <c r="K1317" s="209" t="s">
        <v>144</v>
      </c>
      <c r="L1317" s="47"/>
      <c r="M1317" s="214" t="s">
        <v>32</v>
      </c>
      <c r="N1317" s="215" t="s">
        <v>49</v>
      </c>
      <c r="O1317" s="87"/>
      <c r="P1317" s="216">
        <f>O1317*H1317</f>
        <v>0</v>
      </c>
      <c r="Q1317" s="216">
        <v>0.00039825</v>
      </c>
      <c r="R1317" s="216">
        <f>Q1317*H1317</f>
        <v>0.029475677250000002</v>
      </c>
      <c r="S1317" s="216">
        <v>0</v>
      </c>
      <c r="T1317" s="217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18" t="s">
        <v>145</v>
      </c>
      <c r="AT1317" s="218" t="s">
        <v>140</v>
      </c>
      <c r="AU1317" s="218" t="s">
        <v>87</v>
      </c>
      <c r="AY1317" s="19" t="s">
        <v>137</v>
      </c>
      <c r="BE1317" s="219">
        <f>IF(N1317="základní",J1317,0)</f>
        <v>0</v>
      </c>
      <c r="BF1317" s="219">
        <f>IF(N1317="snížená",J1317,0)</f>
        <v>0</v>
      </c>
      <c r="BG1317" s="219">
        <f>IF(N1317="zákl. přenesená",J1317,0)</f>
        <v>0</v>
      </c>
      <c r="BH1317" s="219">
        <f>IF(N1317="sníž. přenesená",J1317,0)</f>
        <v>0</v>
      </c>
      <c r="BI1317" s="219">
        <f>IF(N1317="nulová",J1317,0)</f>
        <v>0</v>
      </c>
      <c r="BJ1317" s="19" t="s">
        <v>87</v>
      </c>
      <c r="BK1317" s="219">
        <f>ROUND(I1317*H1317,2)</f>
        <v>0</v>
      </c>
      <c r="BL1317" s="19" t="s">
        <v>145</v>
      </c>
      <c r="BM1317" s="218" t="s">
        <v>1633</v>
      </c>
    </row>
    <row r="1318" s="2" customFormat="1">
      <c r="A1318" s="41"/>
      <c r="B1318" s="42"/>
      <c r="C1318" s="43"/>
      <c r="D1318" s="220" t="s">
        <v>147</v>
      </c>
      <c r="E1318" s="43"/>
      <c r="F1318" s="221" t="s">
        <v>1634</v>
      </c>
      <c r="G1318" s="43"/>
      <c r="H1318" s="43"/>
      <c r="I1318" s="222"/>
      <c r="J1318" s="43"/>
      <c r="K1318" s="43"/>
      <c r="L1318" s="47"/>
      <c r="M1318" s="223"/>
      <c r="N1318" s="224"/>
      <c r="O1318" s="87"/>
      <c r="P1318" s="87"/>
      <c r="Q1318" s="87"/>
      <c r="R1318" s="87"/>
      <c r="S1318" s="87"/>
      <c r="T1318" s="88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T1318" s="19" t="s">
        <v>147</v>
      </c>
      <c r="AU1318" s="19" t="s">
        <v>87</v>
      </c>
    </row>
    <row r="1319" s="2" customFormat="1">
      <c r="A1319" s="41"/>
      <c r="B1319" s="42"/>
      <c r="C1319" s="43"/>
      <c r="D1319" s="225" t="s">
        <v>149</v>
      </c>
      <c r="E1319" s="43"/>
      <c r="F1319" s="226" t="s">
        <v>1635</v>
      </c>
      <c r="G1319" s="43"/>
      <c r="H1319" s="43"/>
      <c r="I1319" s="222"/>
      <c r="J1319" s="43"/>
      <c r="K1319" s="43"/>
      <c r="L1319" s="47"/>
      <c r="M1319" s="223"/>
      <c r="N1319" s="224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T1319" s="19" t="s">
        <v>149</v>
      </c>
      <c r="AU1319" s="19" t="s">
        <v>87</v>
      </c>
    </row>
    <row r="1320" s="15" customFormat="1">
      <c r="A1320" s="15"/>
      <c r="B1320" s="263"/>
      <c r="C1320" s="264"/>
      <c r="D1320" s="220" t="s">
        <v>569</v>
      </c>
      <c r="E1320" s="265" t="s">
        <v>32</v>
      </c>
      <c r="F1320" s="266" t="s">
        <v>1636</v>
      </c>
      <c r="G1320" s="264"/>
      <c r="H1320" s="265" t="s">
        <v>32</v>
      </c>
      <c r="I1320" s="267"/>
      <c r="J1320" s="264"/>
      <c r="K1320" s="264"/>
      <c r="L1320" s="268"/>
      <c r="M1320" s="269"/>
      <c r="N1320" s="270"/>
      <c r="O1320" s="270"/>
      <c r="P1320" s="270"/>
      <c r="Q1320" s="270"/>
      <c r="R1320" s="270"/>
      <c r="S1320" s="270"/>
      <c r="T1320" s="271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72" t="s">
        <v>569</v>
      </c>
      <c r="AU1320" s="272" t="s">
        <v>87</v>
      </c>
      <c r="AV1320" s="15" t="s">
        <v>85</v>
      </c>
      <c r="AW1320" s="15" t="s">
        <v>39</v>
      </c>
      <c r="AX1320" s="15" t="s">
        <v>77</v>
      </c>
      <c r="AY1320" s="272" t="s">
        <v>137</v>
      </c>
    </row>
    <row r="1321" s="13" customFormat="1">
      <c r="A1321" s="13"/>
      <c r="B1321" s="241"/>
      <c r="C1321" s="242"/>
      <c r="D1321" s="220" t="s">
        <v>569</v>
      </c>
      <c r="E1321" s="243" t="s">
        <v>32</v>
      </c>
      <c r="F1321" s="244" t="s">
        <v>1637</v>
      </c>
      <c r="G1321" s="242"/>
      <c r="H1321" s="245">
        <v>12.960000000000001</v>
      </c>
      <c r="I1321" s="246"/>
      <c r="J1321" s="242"/>
      <c r="K1321" s="242"/>
      <c r="L1321" s="247"/>
      <c r="M1321" s="248"/>
      <c r="N1321" s="249"/>
      <c r="O1321" s="249"/>
      <c r="P1321" s="249"/>
      <c r="Q1321" s="249"/>
      <c r="R1321" s="249"/>
      <c r="S1321" s="249"/>
      <c r="T1321" s="250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1" t="s">
        <v>569</v>
      </c>
      <c r="AU1321" s="251" t="s">
        <v>87</v>
      </c>
      <c r="AV1321" s="13" t="s">
        <v>87</v>
      </c>
      <c r="AW1321" s="13" t="s">
        <v>39</v>
      </c>
      <c r="AX1321" s="13" t="s">
        <v>77</v>
      </c>
      <c r="AY1321" s="251" t="s">
        <v>137</v>
      </c>
    </row>
    <row r="1322" s="13" customFormat="1">
      <c r="A1322" s="13"/>
      <c r="B1322" s="241"/>
      <c r="C1322" s="242"/>
      <c r="D1322" s="220" t="s">
        <v>569</v>
      </c>
      <c r="E1322" s="243" t="s">
        <v>32</v>
      </c>
      <c r="F1322" s="244" t="s">
        <v>1638</v>
      </c>
      <c r="G1322" s="242"/>
      <c r="H1322" s="245">
        <v>7.4119999999999999</v>
      </c>
      <c r="I1322" s="246"/>
      <c r="J1322" s="242"/>
      <c r="K1322" s="242"/>
      <c r="L1322" s="247"/>
      <c r="M1322" s="248"/>
      <c r="N1322" s="249"/>
      <c r="O1322" s="249"/>
      <c r="P1322" s="249"/>
      <c r="Q1322" s="249"/>
      <c r="R1322" s="249"/>
      <c r="S1322" s="249"/>
      <c r="T1322" s="250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1" t="s">
        <v>569</v>
      </c>
      <c r="AU1322" s="251" t="s">
        <v>87</v>
      </c>
      <c r="AV1322" s="13" t="s">
        <v>87</v>
      </c>
      <c r="AW1322" s="13" t="s">
        <v>39</v>
      </c>
      <c r="AX1322" s="13" t="s">
        <v>77</v>
      </c>
      <c r="AY1322" s="251" t="s">
        <v>137</v>
      </c>
    </row>
    <row r="1323" s="13" customFormat="1">
      <c r="A1323" s="13"/>
      <c r="B1323" s="241"/>
      <c r="C1323" s="242"/>
      <c r="D1323" s="220" t="s">
        <v>569</v>
      </c>
      <c r="E1323" s="243" t="s">
        <v>32</v>
      </c>
      <c r="F1323" s="244" t="s">
        <v>1639</v>
      </c>
      <c r="G1323" s="242"/>
      <c r="H1323" s="245">
        <v>45.423999999999999</v>
      </c>
      <c r="I1323" s="246"/>
      <c r="J1323" s="242"/>
      <c r="K1323" s="242"/>
      <c r="L1323" s="247"/>
      <c r="M1323" s="248"/>
      <c r="N1323" s="249"/>
      <c r="O1323" s="249"/>
      <c r="P1323" s="249"/>
      <c r="Q1323" s="249"/>
      <c r="R1323" s="249"/>
      <c r="S1323" s="249"/>
      <c r="T1323" s="25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1" t="s">
        <v>569</v>
      </c>
      <c r="AU1323" s="251" t="s">
        <v>87</v>
      </c>
      <c r="AV1323" s="13" t="s">
        <v>87</v>
      </c>
      <c r="AW1323" s="13" t="s">
        <v>39</v>
      </c>
      <c r="AX1323" s="13" t="s">
        <v>77</v>
      </c>
      <c r="AY1323" s="251" t="s">
        <v>137</v>
      </c>
    </row>
    <row r="1324" s="13" customFormat="1">
      <c r="A1324" s="13"/>
      <c r="B1324" s="241"/>
      <c r="C1324" s="242"/>
      <c r="D1324" s="220" t="s">
        <v>569</v>
      </c>
      <c r="E1324" s="243" t="s">
        <v>32</v>
      </c>
      <c r="F1324" s="244" t="s">
        <v>1640</v>
      </c>
      <c r="G1324" s="242"/>
      <c r="H1324" s="245">
        <v>8.2170000000000005</v>
      </c>
      <c r="I1324" s="246"/>
      <c r="J1324" s="242"/>
      <c r="K1324" s="242"/>
      <c r="L1324" s="247"/>
      <c r="M1324" s="248"/>
      <c r="N1324" s="249"/>
      <c r="O1324" s="249"/>
      <c r="P1324" s="249"/>
      <c r="Q1324" s="249"/>
      <c r="R1324" s="249"/>
      <c r="S1324" s="249"/>
      <c r="T1324" s="25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1" t="s">
        <v>569</v>
      </c>
      <c r="AU1324" s="251" t="s">
        <v>87</v>
      </c>
      <c r="AV1324" s="13" t="s">
        <v>87</v>
      </c>
      <c r="AW1324" s="13" t="s">
        <v>39</v>
      </c>
      <c r="AX1324" s="13" t="s">
        <v>77</v>
      </c>
      <c r="AY1324" s="251" t="s">
        <v>137</v>
      </c>
    </row>
    <row r="1325" s="14" customFormat="1">
      <c r="A1325" s="14"/>
      <c r="B1325" s="252"/>
      <c r="C1325" s="253"/>
      <c r="D1325" s="220" t="s">
        <v>569</v>
      </c>
      <c r="E1325" s="254" t="s">
        <v>32</v>
      </c>
      <c r="F1325" s="255" t="s">
        <v>571</v>
      </c>
      <c r="G1325" s="253"/>
      <c r="H1325" s="256">
        <v>74.012999999999991</v>
      </c>
      <c r="I1325" s="257"/>
      <c r="J1325" s="253"/>
      <c r="K1325" s="253"/>
      <c r="L1325" s="258"/>
      <c r="M1325" s="259"/>
      <c r="N1325" s="260"/>
      <c r="O1325" s="260"/>
      <c r="P1325" s="260"/>
      <c r="Q1325" s="260"/>
      <c r="R1325" s="260"/>
      <c r="S1325" s="260"/>
      <c r="T1325" s="261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2" t="s">
        <v>569</v>
      </c>
      <c r="AU1325" s="262" t="s">
        <v>87</v>
      </c>
      <c r="AV1325" s="14" t="s">
        <v>164</v>
      </c>
      <c r="AW1325" s="14" t="s">
        <v>39</v>
      </c>
      <c r="AX1325" s="14" t="s">
        <v>85</v>
      </c>
      <c r="AY1325" s="262" t="s">
        <v>137</v>
      </c>
    </row>
    <row r="1326" s="2" customFormat="1" ht="24.15" customHeight="1">
      <c r="A1326" s="41"/>
      <c r="B1326" s="42"/>
      <c r="C1326" s="227" t="s">
        <v>1641</v>
      </c>
      <c r="D1326" s="227" t="s">
        <v>151</v>
      </c>
      <c r="E1326" s="228" t="s">
        <v>1642</v>
      </c>
      <c r="F1326" s="229" t="s">
        <v>1643</v>
      </c>
      <c r="G1326" s="230" t="s">
        <v>565</v>
      </c>
      <c r="H1326" s="231">
        <v>45.186</v>
      </c>
      <c r="I1326" s="232"/>
      <c r="J1326" s="233">
        <f>ROUND(I1326*H1326,2)</f>
        <v>0</v>
      </c>
      <c r="K1326" s="229" t="s">
        <v>144</v>
      </c>
      <c r="L1326" s="234"/>
      <c r="M1326" s="235" t="s">
        <v>32</v>
      </c>
      <c r="N1326" s="236" t="s">
        <v>49</v>
      </c>
      <c r="O1326" s="87"/>
      <c r="P1326" s="216">
        <f>O1326*H1326</f>
        <v>0</v>
      </c>
      <c r="Q1326" s="216">
        <v>0.0053</v>
      </c>
      <c r="R1326" s="216">
        <f>Q1326*H1326</f>
        <v>0.2394858</v>
      </c>
      <c r="S1326" s="216">
        <v>0</v>
      </c>
      <c r="T1326" s="217">
        <f>S1326*H1326</f>
        <v>0</v>
      </c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R1326" s="218" t="s">
        <v>155</v>
      </c>
      <c r="AT1326" s="218" t="s">
        <v>151</v>
      </c>
      <c r="AU1326" s="218" t="s">
        <v>87</v>
      </c>
      <c r="AY1326" s="19" t="s">
        <v>137</v>
      </c>
      <c r="BE1326" s="219">
        <f>IF(N1326="základní",J1326,0)</f>
        <v>0</v>
      </c>
      <c r="BF1326" s="219">
        <f>IF(N1326="snížená",J1326,0)</f>
        <v>0</v>
      </c>
      <c r="BG1326" s="219">
        <f>IF(N1326="zákl. přenesená",J1326,0)</f>
        <v>0</v>
      </c>
      <c r="BH1326" s="219">
        <f>IF(N1326="sníž. přenesená",J1326,0)</f>
        <v>0</v>
      </c>
      <c r="BI1326" s="219">
        <f>IF(N1326="nulová",J1326,0)</f>
        <v>0</v>
      </c>
      <c r="BJ1326" s="19" t="s">
        <v>87</v>
      </c>
      <c r="BK1326" s="219">
        <f>ROUND(I1326*H1326,2)</f>
        <v>0</v>
      </c>
      <c r="BL1326" s="19" t="s">
        <v>145</v>
      </c>
      <c r="BM1326" s="218" t="s">
        <v>1644</v>
      </c>
    </row>
    <row r="1327" s="2" customFormat="1">
      <c r="A1327" s="41"/>
      <c r="B1327" s="42"/>
      <c r="C1327" s="43"/>
      <c r="D1327" s="220" t="s">
        <v>147</v>
      </c>
      <c r="E1327" s="43"/>
      <c r="F1327" s="221" t="s">
        <v>1643</v>
      </c>
      <c r="G1327" s="43"/>
      <c r="H1327" s="43"/>
      <c r="I1327" s="222"/>
      <c r="J1327" s="43"/>
      <c r="K1327" s="43"/>
      <c r="L1327" s="47"/>
      <c r="M1327" s="223"/>
      <c r="N1327" s="224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T1327" s="19" t="s">
        <v>147</v>
      </c>
      <c r="AU1327" s="19" t="s">
        <v>87</v>
      </c>
    </row>
    <row r="1328" s="2" customFormat="1" ht="24.15" customHeight="1">
      <c r="A1328" s="41"/>
      <c r="B1328" s="42"/>
      <c r="C1328" s="227" t="s">
        <v>1645</v>
      </c>
      <c r="D1328" s="227" t="s">
        <v>151</v>
      </c>
      <c r="E1328" s="228" t="s">
        <v>1646</v>
      </c>
      <c r="F1328" s="229" t="s">
        <v>1647</v>
      </c>
      <c r="G1328" s="230" t="s">
        <v>565</v>
      </c>
      <c r="H1328" s="231">
        <v>45.186</v>
      </c>
      <c r="I1328" s="232"/>
      <c r="J1328" s="233">
        <f>ROUND(I1328*H1328,2)</f>
        <v>0</v>
      </c>
      <c r="K1328" s="229" t="s">
        <v>144</v>
      </c>
      <c r="L1328" s="234"/>
      <c r="M1328" s="235" t="s">
        <v>32</v>
      </c>
      <c r="N1328" s="236" t="s">
        <v>49</v>
      </c>
      <c r="O1328" s="87"/>
      <c r="P1328" s="216">
        <f>O1328*H1328</f>
        <v>0</v>
      </c>
      <c r="Q1328" s="216">
        <v>0.0054000000000000003</v>
      </c>
      <c r="R1328" s="216">
        <f>Q1328*H1328</f>
        <v>0.24400440000000001</v>
      </c>
      <c r="S1328" s="216">
        <v>0</v>
      </c>
      <c r="T1328" s="217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18" t="s">
        <v>155</v>
      </c>
      <c r="AT1328" s="218" t="s">
        <v>151</v>
      </c>
      <c r="AU1328" s="218" t="s">
        <v>87</v>
      </c>
      <c r="AY1328" s="19" t="s">
        <v>137</v>
      </c>
      <c r="BE1328" s="219">
        <f>IF(N1328="základní",J1328,0)</f>
        <v>0</v>
      </c>
      <c r="BF1328" s="219">
        <f>IF(N1328="snížená",J1328,0)</f>
        <v>0</v>
      </c>
      <c r="BG1328" s="219">
        <f>IF(N1328="zákl. přenesená",J1328,0)</f>
        <v>0</v>
      </c>
      <c r="BH1328" s="219">
        <f>IF(N1328="sníž. přenesená",J1328,0)</f>
        <v>0</v>
      </c>
      <c r="BI1328" s="219">
        <f>IF(N1328="nulová",J1328,0)</f>
        <v>0</v>
      </c>
      <c r="BJ1328" s="19" t="s">
        <v>87</v>
      </c>
      <c r="BK1328" s="219">
        <f>ROUND(I1328*H1328,2)</f>
        <v>0</v>
      </c>
      <c r="BL1328" s="19" t="s">
        <v>145</v>
      </c>
      <c r="BM1328" s="218" t="s">
        <v>1648</v>
      </c>
    </row>
    <row r="1329" s="2" customFormat="1">
      <c r="A1329" s="41"/>
      <c r="B1329" s="42"/>
      <c r="C1329" s="43"/>
      <c r="D1329" s="220" t="s">
        <v>147</v>
      </c>
      <c r="E1329" s="43"/>
      <c r="F1329" s="221" t="s">
        <v>1647</v>
      </c>
      <c r="G1329" s="43"/>
      <c r="H1329" s="43"/>
      <c r="I1329" s="222"/>
      <c r="J1329" s="43"/>
      <c r="K1329" s="43"/>
      <c r="L1329" s="47"/>
      <c r="M1329" s="223"/>
      <c r="N1329" s="224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19" t="s">
        <v>147</v>
      </c>
      <c r="AU1329" s="19" t="s">
        <v>87</v>
      </c>
    </row>
    <row r="1330" s="2" customFormat="1" ht="16.5" customHeight="1">
      <c r="A1330" s="41"/>
      <c r="B1330" s="42"/>
      <c r="C1330" s="207" t="s">
        <v>1649</v>
      </c>
      <c r="D1330" s="207" t="s">
        <v>140</v>
      </c>
      <c r="E1330" s="208" t="s">
        <v>1650</v>
      </c>
      <c r="F1330" s="209" t="s">
        <v>1651</v>
      </c>
      <c r="G1330" s="210" t="s">
        <v>565</v>
      </c>
      <c r="H1330" s="211">
        <v>37.247999999999998</v>
      </c>
      <c r="I1330" s="212"/>
      <c r="J1330" s="213">
        <f>ROUND(I1330*H1330,2)</f>
        <v>0</v>
      </c>
      <c r="K1330" s="209" t="s">
        <v>144</v>
      </c>
      <c r="L1330" s="47"/>
      <c r="M1330" s="214" t="s">
        <v>32</v>
      </c>
      <c r="N1330" s="215" t="s">
        <v>49</v>
      </c>
      <c r="O1330" s="87"/>
      <c r="P1330" s="216">
        <f>O1330*H1330</f>
        <v>0</v>
      </c>
      <c r="Q1330" s="216">
        <v>0.00039500000000000001</v>
      </c>
      <c r="R1330" s="216">
        <f>Q1330*H1330</f>
        <v>0.014712959999999999</v>
      </c>
      <c r="S1330" s="216">
        <v>0</v>
      </c>
      <c r="T1330" s="217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18" t="s">
        <v>145</v>
      </c>
      <c r="AT1330" s="218" t="s">
        <v>140</v>
      </c>
      <c r="AU1330" s="218" t="s">
        <v>87</v>
      </c>
      <c r="AY1330" s="19" t="s">
        <v>137</v>
      </c>
      <c r="BE1330" s="219">
        <f>IF(N1330="základní",J1330,0)</f>
        <v>0</v>
      </c>
      <c r="BF1330" s="219">
        <f>IF(N1330="snížená",J1330,0)</f>
        <v>0</v>
      </c>
      <c r="BG1330" s="219">
        <f>IF(N1330="zákl. přenesená",J1330,0)</f>
        <v>0</v>
      </c>
      <c r="BH1330" s="219">
        <f>IF(N1330="sníž. přenesená",J1330,0)</f>
        <v>0</v>
      </c>
      <c r="BI1330" s="219">
        <f>IF(N1330="nulová",J1330,0)</f>
        <v>0</v>
      </c>
      <c r="BJ1330" s="19" t="s">
        <v>87</v>
      </c>
      <c r="BK1330" s="219">
        <f>ROUND(I1330*H1330,2)</f>
        <v>0</v>
      </c>
      <c r="BL1330" s="19" t="s">
        <v>145</v>
      </c>
      <c r="BM1330" s="218" t="s">
        <v>1652</v>
      </c>
    </row>
    <row r="1331" s="2" customFormat="1">
      <c r="A1331" s="41"/>
      <c r="B1331" s="42"/>
      <c r="C1331" s="43"/>
      <c r="D1331" s="220" t="s">
        <v>147</v>
      </c>
      <c r="E1331" s="43"/>
      <c r="F1331" s="221" t="s">
        <v>1653</v>
      </c>
      <c r="G1331" s="43"/>
      <c r="H1331" s="43"/>
      <c r="I1331" s="222"/>
      <c r="J1331" s="43"/>
      <c r="K1331" s="43"/>
      <c r="L1331" s="47"/>
      <c r="M1331" s="223"/>
      <c r="N1331" s="224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19" t="s">
        <v>147</v>
      </c>
      <c r="AU1331" s="19" t="s">
        <v>87</v>
      </c>
    </row>
    <row r="1332" s="2" customFormat="1">
      <c r="A1332" s="41"/>
      <c r="B1332" s="42"/>
      <c r="C1332" s="43"/>
      <c r="D1332" s="225" t="s">
        <v>149</v>
      </c>
      <c r="E1332" s="43"/>
      <c r="F1332" s="226" t="s">
        <v>1654</v>
      </c>
      <c r="G1332" s="43"/>
      <c r="H1332" s="43"/>
      <c r="I1332" s="222"/>
      <c r="J1332" s="43"/>
      <c r="K1332" s="43"/>
      <c r="L1332" s="47"/>
      <c r="M1332" s="223"/>
      <c r="N1332" s="224"/>
      <c r="O1332" s="87"/>
      <c r="P1332" s="87"/>
      <c r="Q1332" s="87"/>
      <c r="R1332" s="87"/>
      <c r="S1332" s="87"/>
      <c r="T1332" s="88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T1332" s="19" t="s">
        <v>149</v>
      </c>
      <c r="AU1332" s="19" t="s">
        <v>87</v>
      </c>
    </row>
    <row r="1333" s="15" customFormat="1">
      <c r="A1333" s="15"/>
      <c r="B1333" s="263"/>
      <c r="C1333" s="264"/>
      <c r="D1333" s="220" t="s">
        <v>569</v>
      </c>
      <c r="E1333" s="265" t="s">
        <v>32</v>
      </c>
      <c r="F1333" s="266" t="s">
        <v>1331</v>
      </c>
      <c r="G1333" s="264"/>
      <c r="H1333" s="265" t="s">
        <v>32</v>
      </c>
      <c r="I1333" s="267"/>
      <c r="J1333" s="264"/>
      <c r="K1333" s="264"/>
      <c r="L1333" s="268"/>
      <c r="M1333" s="269"/>
      <c r="N1333" s="270"/>
      <c r="O1333" s="270"/>
      <c r="P1333" s="270"/>
      <c r="Q1333" s="270"/>
      <c r="R1333" s="270"/>
      <c r="S1333" s="270"/>
      <c r="T1333" s="271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72" t="s">
        <v>569</v>
      </c>
      <c r="AU1333" s="272" t="s">
        <v>87</v>
      </c>
      <c r="AV1333" s="15" t="s">
        <v>85</v>
      </c>
      <c r="AW1333" s="15" t="s">
        <v>39</v>
      </c>
      <c r="AX1333" s="15" t="s">
        <v>77</v>
      </c>
      <c r="AY1333" s="272" t="s">
        <v>137</v>
      </c>
    </row>
    <row r="1334" s="13" customFormat="1">
      <c r="A1334" s="13"/>
      <c r="B1334" s="241"/>
      <c r="C1334" s="242"/>
      <c r="D1334" s="220" t="s">
        <v>569</v>
      </c>
      <c r="E1334" s="243" t="s">
        <v>32</v>
      </c>
      <c r="F1334" s="244" t="s">
        <v>1332</v>
      </c>
      <c r="G1334" s="242"/>
      <c r="H1334" s="245">
        <v>6.4800000000000004</v>
      </c>
      <c r="I1334" s="246"/>
      <c r="J1334" s="242"/>
      <c r="K1334" s="242"/>
      <c r="L1334" s="247"/>
      <c r="M1334" s="248"/>
      <c r="N1334" s="249"/>
      <c r="O1334" s="249"/>
      <c r="P1334" s="249"/>
      <c r="Q1334" s="249"/>
      <c r="R1334" s="249"/>
      <c r="S1334" s="249"/>
      <c r="T1334" s="25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1" t="s">
        <v>569</v>
      </c>
      <c r="AU1334" s="251" t="s">
        <v>87</v>
      </c>
      <c r="AV1334" s="13" t="s">
        <v>87</v>
      </c>
      <c r="AW1334" s="13" t="s">
        <v>39</v>
      </c>
      <c r="AX1334" s="13" t="s">
        <v>77</v>
      </c>
      <c r="AY1334" s="251" t="s">
        <v>137</v>
      </c>
    </row>
    <row r="1335" s="13" customFormat="1">
      <c r="A1335" s="13"/>
      <c r="B1335" s="241"/>
      <c r="C1335" s="242"/>
      <c r="D1335" s="220" t="s">
        <v>569</v>
      </c>
      <c r="E1335" s="243" t="s">
        <v>32</v>
      </c>
      <c r="F1335" s="244" t="s">
        <v>1655</v>
      </c>
      <c r="G1335" s="242"/>
      <c r="H1335" s="245">
        <v>3.8149999999999999</v>
      </c>
      <c r="I1335" s="246"/>
      <c r="J1335" s="242"/>
      <c r="K1335" s="242"/>
      <c r="L1335" s="247"/>
      <c r="M1335" s="248"/>
      <c r="N1335" s="249"/>
      <c r="O1335" s="249"/>
      <c r="P1335" s="249"/>
      <c r="Q1335" s="249"/>
      <c r="R1335" s="249"/>
      <c r="S1335" s="249"/>
      <c r="T1335" s="25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1" t="s">
        <v>569</v>
      </c>
      <c r="AU1335" s="251" t="s">
        <v>87</v>
      </c>
      <c r="AV1335" s="13" t="s">
        <v>87</v>
      </c>
      <c r="AW1335" s="13" t="s">
        <v>39</v>
      </c>
      <c r="AX1335" s="13" t="s">
        <v>77</v>
      </c>
      <c r="AY1335" s="251" t="s">
        <v>137</v>
      </c>
    </row>
    <row r="1336" s="13" customFormat="1">
      <c r="A1336" s="13"/>
      <c r="B1336" s="241"/>
      <c r="C1336" s="242"/>
      <c r="D1336" s="220" t="s">
        <v>569</v>
      </c>
      <c r="E1336" s="243" t="s">
        <v>32</v>
      </c>
      <c r="F1336" s="244" t="s">
        <v>1334</v>
      </c>
      <c r="G1336" s="242"/>
      <c r="H1336" s="245">
        <v>22.712</v>
      </c>
      <c r="I1336" s="246"/>
      <c r="J1336" s="242"/>
      <c r="K1336" s="242"/>
      <c r="L1336" s="247"/>
      <c r="M1336" s="248"/>
      <c r="N1336" s="249"/>
      <c r="O1336" s="249"/>
      <c r="P1336" s="249"/>
      <c r="Q1336" s="249"/>
      <c r="R1336" s="249"/>
      <c r="S1336" s="249"/>
      <c r="T1336" s="250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1" t="s">
        <v>569</v>
      </c>
      <c r="AU1336" s="251" t="s">
        <v>87</v>
      </c>
      <c r="AV1336" s="13" t="s">
        <v>87</v>
      </c>
      <c r="AW1336" s="13" t="s">
        <v>39</v>
      </c>
      <c r="AX1336" s="13" t="s">
        <v>77</v>
      </c>
      <c r="AY1336" s="251" t="s">
        <v>137</v>
      </c>
    </row>
    <row r="1337" s="13" customFormat="1">
      <c r="A1337" s="13"/>
      <c r="B1337" s="241"/>
      <c r="C1337" s="242"/>
      <c r="D1337" s="220" t="s">
        <v>569</v>
      </c>
      <c r="E1337" s="243" t="s">
        <v>32</v>
      </c>
      <c r="F1337" s="244" t="s">
        <v>1656</v>
      </c>
      <c r="G1337" s="242"/>
      <c r="H1337" s="245">
        <v>4.2409999999999997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1" t="s">
        <v>569</v>
      </c>
      <c r="AU1337" s="251" t="s">
        <v>87</v>
      </c>
      <c r="AV1337" s="13" t="s">
        <v>87</v>
      </c>
      <c r="AW1337" s="13" t="s">
        <v>39</v>
      </c>
      <c r="AX1337" s="13" t="s">
        <v>77</v>
      </c>
      <c r="AY1337" s="251" t="s">
        <v>137</v>
      </c>
    </row>
    <row r="1338" s="14" customFormat="1">
      <c r="A1338" s="14"/>
      <c r="B1338" s="252"/>
      <c r="C1338" s="253"/>
      <c r="D1338" s="220" t="s">
        <v>569</v>
      </c>
      <c r="E1338" s="254" t="s">
        <v>32</v>
      </c>
      <c r="F1338" s="255" t="s">
        <v>571</v>
      </c>
      <c r="G1338" s="253"/>
      <c r="H1338" s="256">
        <v>37.247999999999998</v>
      </c>
      <c r="I1338" s="257"/>
      <c r="J1338" s="253"/>
      <c r="K1338" s="253"/>
      <c r="L1338" s="258"/>
      <c r="M1338" s="259"/>
      <c r="N1338" s="260"/>
      <c r="O1338" s="260"/>
      <c r="P1338" s="260"/>
      <c r="Q1338" s="260"/>
      <c r="R1338" s="260"/>
      <c r="S1338" s="260"/>
      <c r="T1338" s="26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2" t="s">
        <v>569</v>
      </c>
      <c r="AU1338" s="262" t="s">
        <v>87</v>
      </c>
      <c r="AV1338" s="14" t="s">
        <v>164</v>
      </c>
      <c r="AW1338" s="14" t="s">
        <v>39</v>
      </c>
      <c r="AX1338" s="14" t="s">
        <v>85</v>
      </c>
      <c r="AY1338" s="262" t="s">
        <v>137</v>
      </c>
    </row>
    <row r="1339" s="2" customFormat="1" ht="16.5" customHeight="1">
      <c r="A1339" s="41"/>
      <c r="B1339" s="42"/>
      <c r="C1339" s="207" t="s">
        <v>1657</v>
      </c>
      <c r="D1339" s="207" t="s">
        <v>140</v>
      </c>
      <c r="E1339" s="208" t="s">
        <v>1658</v>
      </c>
      <c r="F1339" s="209" t="s">
        <v>1659</v>
      </c>
      <c r="G1339" s="210" t="s">
        <v>143</v>
      </c>
      <c r="H1339" s="211">
        <v>70.719999999999999</v>
      </c>
      <c r="I1339" s="212"/>
      <c r="J1339" s="213">
        <f>ROUND(I1339*H1339,2)</f>
        <v>0</v>
      </c>
      <c r="K1339" s="209" t="s">
        <v>144</v>
      </c>
      <c r="L1339" s="47"/>
      <c r="M1339" s="214" t="s">
        <v>32</v>
      </c>
      <c r="N1339" s="215" t="s">
        <v>49</v>
      </c>
      <c r="O1339" s="87"/>
      <c r="P1339" s="216">
        <f>O1339*H1339</f>
        <v>0</v>
      </c>
      <c r="Q1339" s="216">
        <v>0.00016000000000000001</v>
      </c>
      <c r="R1339" s="216">
        <f>Q1339*H1339</f>
        <v>0.011315200000000001</v>
      </c>
      <c r="S1339" s="216">
        <v>0</v>
      </c>
      <c r="T1339" s="21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18" t="s">
        <v>145</v>
      </c>
      <c r="AT1339" s="218" t="s">
        <v>140</v>
      </c>
      <c r="AU1339" s="218" t="s">
        <v>87</v>
      </c>
      <c r="AY1339" s="19" t="s">
        <v>137</v>
      </c>
      <c r="BE1339" s="219">
        <f>IF(N1339="základní",J1339,0)</f>
        <v>0</v>
      </c>
      <c r="BF1339" s="219">
        <f>IF(N1339="snížená",J1339,0)</f>
        <v>0</v>
      </c>
      <c r="BG1339" s="219">
        <f>IF(N1339="zákl. přenesená",J1339,0)</f>
        <v>0</v>
      </c>
      <c r="BH1339" s="219">
        <f>IF(N1339="sníž. přenesená",J1339,0)</f>
        <v>0</v>
      </c>
      <c r="BI1339" s="219">
        <f>IF(N1339="nulová",J1339,0)</f>
        <v>0</v>
      </c>
      <c r="BJ1339" s="19" t="s">
        <v>87</v>
      </c>
      <c r="BK1339" s="219">
        <f>ROUND(I1339*H1339,2)</f>
        <v>0</v>
      </c>
      <c r="BL1339" s="19" t="s">
        <v>145</v>
      </c>
      <c r="BM1339" s="218" t="s">
        <v>1660</v>
      </c>
    </row>
    <row r="1340" s="2" customFormat="1">
      <c r="A1340" s="41"/>
      <c r="B1340" s="42"/>
      <c r="C1340" s="43"/>
      <c r="D1340" s="220" t="s">
        <v>147</v>
      </c>
      <c r="E1340" s="43"/>
      <c r="F1340" s="221" t="s">
        <v>1661</v>
      </c>
      <c r="G1340" s="43"/>
      <c r="H1340" s="43"/>
      <c r="I1340" s="222"/>
      <c r="J1340" s="43"/>
      <c r="K1340" s="43"/>
      <c r="L1340" s="47"/>
      <c r="M1340" s="223"/>
      <c r="N1340" s="22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19" t="s">
        <v>147</v>
      </c>
      <c r="AU1340" s="19" t="s">
        <v>87</v>
      </c>
    </row>
    <row r="1341" s="2" customFormat="1">
      <c r="A1341" s="41"/>
      <c r="B1341" s="42"/>
      <c r="C1341" s="43"/>
      <c r="D1341" s="225" t="s">
        <v>149</v>
      </c>
      <c r="E1341" s="43"/>
      <c r="F1341" s="226" t="s">
        <v>1662</v>
      </c>
      <c r="G1341" s="43"/>
      <c r="H1341" s="43"/>
      <c r="I1341" s="222"/>
      <c r="J1341" s="43"/>
      <c r="K1341" s="43"/>
      <c r="L1341" s="47"/>
      <c r="M1341" s="223"/>
      <c r="N1341" s="224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19" t="s">
        <v>149</v>
      </c>
      <c r="AU1341" s="19" t="s">
        <v>87</v>
      </c>
    </row>
    <row r="1342" s="15" customFormat="1">
      <c r="A1342" s="15"/>
      <c r="B1342" s="263"/>
      <c r="C1342" s="264"/>
      <c r="D1342" s="220" t="s">
        <v>569</v>
      </c>
      <c r="E1342" s="265" t="s">
        <v>32</v>
      </c>
      <c r="F1342" s="266" t="s">
        <v>1331</v>
      </c>
      <c r="G1342" s="264"/>
      <c r="H1342" s="265" t="s">
        <v>32</v>
      </c>
      <c r="I1342" s="267"/>
      <c r="J1342" s="264"/>
      <c r="K1342" s="264"/>
      <c r="L1342" s="268"/>
      <c r="M1342" s="269"/>
      <c r="N1342" s="270"/>
      <c r="O1342" s="270"/>
      <c r="P1342" s="270"/>
      <c r="Q1342" s="270"/>
      <c r="R1342" s="270"/>
      <c r="S1342" s="270"/>
      <c r="T1342" s="271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72" t="s">
        <v>569</v>
      </c>
      <c r="AU1342" s="272" t="s">
        <v>87</v>
      </c>
      <c r="AV1342" s="15" t="s">
        <v>85</v>
      </c>
      <c r="AW1342" s="15" t="s">
        <v>39</v>
      </c>
      <c r="AX1342" s="15" t="s">
        <v>77</v>
      </c>
      <c r="AY1342" s="272" t="s">
        <v>137</v>
      </c>
    </row>
    <row r="1343" s="13" customFormat="1">
      <c r="A1343" s="13"/>
      <c r="B1343" s="241"/>
      <c r="C1343" s="242"/>
      <c r="D1343" s="220" t="s">
        <v>569</v>
      </c>
      <c r="E1343" s="243" t="s">
        <v>32</v>
      </c>
      <c r="F1343" s="244" t="s">
        <v>1663</v>
      </c>
      <c r="G1343" s="242"/>
      <c r="H1343" s="245">
        <v>21.760000000000002</v>
      </c>
      <c r="I1343" s="246"/>
      <c r="J1343" s="242"/>
      <c r="K1343" s="242"/>
      <c r="L1343" s="247"/>
      <c r="M1343" s="248"/>
      <c r="N1343" s="249"/>
      <c r="O1343" s="249"/>
      <c r="P1343" s="249"/>
      <c r="Q1343" s="249"/>
      <c r="R1343" s="249"/>
      <c r="S1343" s="249"/>
      <c r="T1343" s="25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1" t="s">
        <v>569</v>
      </c>
      <c r="AU1343" s="251" t="s">
        <v>87</v>
      </c>
      <c r="AV1343" s="13" t="s">
        <v>87</v>
      </c>
      <c r="AW1343" s="13" t="s">
        <v>39</v>
      </c>
      <c r="AX1343" s="13" t="s">
        <v>77</v>
      </c>
      <c r="AY1343" s="251" t="s">
        <v>137</v>
      </c>
    </row>
    <row r="1344" s="13" customFormat="1">
      <c r="A1344" s="13"/>
      <c r="B1344" s="241"/>
      <c r="C1344" s="242"/>
      <c r="D1344" s="220" t="s">
        <v>569</v>
      </c>
      <c r="E1344" s="243" t="s">
        <v>32</v>
      </c>
      <c r="F1344" s="244" t="s">
        <v>1664</v>
      </c>
      <c r="G1344" s="242"/>
      <c r="H1344" s="245">
        <v>11.220000000000001</v>
      </c>
      <c r="I1344" s="246"/>
      <c r="J1344" s="242"/>
      <c r="K1344" s="242"/>
      <c r="L1344" s="247"/>
      <c r="M1344" s="248"/>
      <c r="N1344" s="249"/>
      <c r="O1344" s="249"/>
      <c r="P1344" s="249"/>
      <c r="Q1344" s="249"/>
      <c r="R1344" s="249"/>
      <c r="S1344" s="249"/>
      <c r="T1344" s="25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1" t="s">
        <v>569</v>
      </c>
      <c r="AU1344" s="251" t="s">
        <v>87</v>
      </c>
      <c r="AV1344" s="13" t="s">
        <v>87</v>
      </c>
      <c r="AW1344" s="13" t="s">
        <v>39</v>
      </c>
      <c r="AX1344" s="13" t="s">
        <v>77</v>
      </c>
      <c r="AY1344" s="251" t="s">
        <v>137</v>
      </c>
    </row>
    <row r="1345" s="13" customFormat="1">
      <c r="A1345" s="13"/>
      <c r="B1345" s="241"/>
      <c r="C1345" s="242"/>
      <c r="D1345" s="220" t="s">
        <v>569</v>
      </c>
      <c r="E1345" s="243" t="s">
        <v>32</v>
      </c>
      <c r="F1345" s="244" t="s">
        <v>1665</v>
      </c>
      <c r="G1345" s="242"/>
      <c r="H1345" s="245">
        <v>27.52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1" t="s">
        <v>569</v>
      </c>
      <c r="AU1345" s="251" t="s">
        <v>87</v>
      </c>
      <c r="AV1345" s="13" t="s">
        <v>87</v>
      </c>
      <c r="AW1345" s="13" t="s">
        <v>39</v>
      </c>
      <c r="AX1345" s="13" t="s">
        <v>77</v>
      </c>
      <c r="AY1345" s="251" t="s">
        <v>137</v>
      </c>
    </row>
    <row r="1346" s="13" customFormat="1">
      <c r="A1346" s="13"/>
      <c r="B1346" s="241"/>
      <c r="C1346" s="242"/>
      <c r="D1346" s="220" t="s">
        <v>569</v>
      </c>
      <c r="E1346" s="243" t="s">
        <v>32</v>
      </c>
      <c r="F1346" s="244" t="s">
        <v>1666</v>
      </c>
      <c r="G1346" s="242"/>
      <c r="H1346" s="245">
        <v>10.220000000000001</v>
      </c>
      <c r="I1346" s="246"/>
      <c r="J1346" s="242"/>
      <c r="K1346" s="242"/>
      <c r="L1346" s="247"/>
      <c r="M1346" s="248"/>
      <c r="N1346" s="249"/>
      <c r="O1346" s="249"/>
      <c r="P1346" s="249"/>
      <c r="Q1346" s="249"/>
      <c r="R1346" s="249"/>
      <c r="S1346" s="249"/>
      <c r="T1346" s="250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1" t="s">
        <v>569</v>
      </c>
      <c r="AU1346" s="251" t="s">
        <v>87</v>
      </c>
      <c r="AV1346" s="13" t="s">
        <v>87</v>
      </c>
      <c r="AW1346" s="13" t="s">
        <v>39</v>
      </c>
      <c r="AX1346" s="13" t="s">
        <v>77</v>
      </c>
      <c r="AY1346" s="251" t="s">
        <v>137</v>
      </c>
    </row>
    <row r="1347" s="14" customFormat="1">
      <c r="A1347" s="14"/>
      <c r="B1347" s="252"/>
      <c r="C1347" s="253"/>
      <c r="D1347" s="220" t="s">
        <v>569</v>
      </c>
      <c r="E1347" s="254" t="s">
        <v>32</v>
      </c>
      <c r="F1347" s="255" t="s">
        <v>571</v>
      </c>
      <c r="G1347" s="253"/>
      <c r="H1347" s="256">
        <v>70.719999999999999</v>
      </c>
      <c r="I1347" s="257"/>
      <c r="J1347" s="253"/>
      <c r="K1347" s="253"/>
      <c r="L1347" s="258"/>
      <c r="M1347" s="259"/>
      <c r="N1347" s="260"/>
      <c r="O1347" s="260"/>
      <c r="P1347" s="260"/>
      <c r="Q1347" s="260"/>
      <c r="R1347" s="260"/>
      <c r="S1347" s="260"/>
      <c r="T1347" s="261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2" t="s">
        <v>569</v>
      </c>
      <c r="AU1347" s="262" t="s">
        <v>87</v>
      </c>
      <c r="AV1347" s="14" t="s">
        <v>164</v>
      </c>
      <c r="AW1347" s="14" t="s">
        <v>39</v>
      </c>
      <c r="AX1347" s="14" t="s">
        <v>85</v>
      </c>
      <c r="AY1347" s="262" t="s">
        <v>137</v>
      </c>
    </row>
    <row r="1348" s="2" customFormat="1" ht="21.75" customHeight="1">
      <c r="A1348" s="41"/>
      <c r="B1348" s="42"/>
      <c r="C1348" s="207" t="s">
        <v>1667</v>
      </c>
      <c r="D1348" s="207" t="s">
        <v>140</v>
      </c>
      <c r="E1348" s="208" t="s">
        <v>1668</v>
      </c>
      <c r="F1348" s="209" t="s">
        <v>1669</v>
      </c>
      <c r="G1348" s="210" t="s">
        <v>665</v>
      </c>
      <c r="H1348" s="211">
        <v>0.55200000000000005</v>
      </c>
      <c r="I1348" s="212"/>
      <c r="J1348" s="213">
        <f>ROUND(I1348*H1348,2)</f>
        <v>0</v>
      </c>
      <c r="K1348" s="209" t="s">
        <v>144</v>
      </c>
      <c r="L1348" s="47"/>
      <c r="M1348" s="214" t="s">
        <v>32</v>
      </c>
      <c r="N1348" s="215" t="s">
        <v>49</v>
      </c>
      <c r="O1348" s="87"/>
      <c r="P1348" s="216">
        <f>O1348*H1348</f>
        <v>0</v>
      </c>
      <c r="Q1348" s="216">
        <v>0</v>
      </c>
      <c r="R1348" s="216">
        <f>Q1348*H1348</f>
        <v>0</v>
      </c>
      <c r="S1348" s="216">
        <v>0</v>
      </c>
      <c r="T1348" s="217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18" t="s">
        <v>145</v>
      </c>
      <c r="AT1348" s="218" t="s">
        <v>140</v>
      </c>
      <c r="AU1348" s="218" t="s">
        <v>87</v>
      </c>
      <c r="AY1348" s="19" t="s">
        <v>137</v>
      </c>
      <c r="BE1348" s="219">
        <f>IF(N1348="základní",J1348,0)</f>
        <v>0</v>
      </c>
      <c r="BF1348" s="219">
        <f>IF(N1348="snížená",J1348,0)</f>
        <v>0</v>
      </c>
      <c r="BG1348" s="219">
        <f>IF(N1348="zákl. přenesená",J1348,0)</f>
        <v>0</v>
      </c>
      <c r="BH1348" s="219">
        <f>IF(N1348="sníž. přenesená",J1348,0)</f>
        <v>0</v>
      </c>
      <c r="BI1348" s="219">
        <f>IF(N1348="nulová",J1348,0)</f>
        <v>0</v>
      </c>
      <c r="BJ1348" s="19" t="s">
        <v>87</v>
      </c>
      <c r="BK1348" s="219">
        <f>ROUND(I1348*H1348,2)</f>
        <v>0</v>
      </c>
      <c r="BL1348" s="19" t="s">
        <v>145</v>
      </c>
      <c r="BM1348" s="218" t="s">
        <v>1670</v>
      </c>
    </row>
    <row r="1349" s="2" customFormat="1">
      <c r="A1349" s="41"/>
      <c r="B1349" s="42"/>
      <c r="C1349" s="43"/>
      <c r="D1349" s="220" t="s">
        <v>147</v>
      </c>
      <c r="E1349" s="43"/>
      <c r="F1349" s="221" t="s">
        <v>1671</v>
      </c>
      <c r="G1349" s="43"/>
      <c r="H1349" s="43"/>
      <c r="I1349" s="222"/>
      <c r="J1349" s="43"/>
      <c r="K1349" s="43"/>
      <c r="L1349" s="47"/>
      <c r="M1349" s="223"/>
      <c r="N1349" s="224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19" t="s">
        <v>147</v>
      </c>
      <c r="AU1349" s="19" t="s">
        <v>87</v>
      </c>
    </row>
    <row r="1350" s="2" customFormat="1">
      <c r="A1350" s="41"/>
      <c r="B1350" s="42"/>
      <c r="C1350" s="43"/>
      <c r="D1350" s="225" t="s">
        <v>149</v>
      </c>
      <c r="E1350" s="43"/>
      <c r="F1350" s="226" t="s">
        <v>1672</v>
      </c>
      <c r="G1350" s="43"/>
      <c r="H1350" s="43"/>
      <c r="I1350" s="222"/>
      <c r="J1350" s="43"/>
      <c r="K1350" s="43"/>
      <c r="L1350" s="47"/>
      <c r="M1350" s="223"/>
      <c r="N1350" s="224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19" t="s">
        <v>149</v>
      </c>
      <c r="AU1350" s="19" t="s">
        <v>87</v>
      </c>
    </row>
    <row r="1351" s="12" customFormat="1" ht="22.8" customHeight="1">
      <c r="A1351" s="12"/>
      <c r="B1351" s="191"/>
      <c r="C1351" s="192"/>
      <c r="D1351" s="193" t="s">
        <v>76</v>
      </c>
      <c r="E1351" s="205" t="s">
        <v>1673</v>
      </c>
      <c r="F1351" s="205" t="s">
        <v>1674</v>
      </c>
      <c r="G1351" s="192"/>
      <c r="H1351" s="192"/>
      <c r="I1351" s="195"/>
      <c r="J1351" s="206">
        <f>BK1351</f>
        <v>0</v>
      </c>
      <c r="K1351" s="192"/>
      <c r="L1351" s="197"/>
      <c r="M1351" s="198"/>
      <c r="N1351" s="199"/>
      <c r="O1351" s="199"/>
      <c r="P1351" s="200">
        <f>SUM(P1352:P1492)</f>
        <v>0</v>
      </c>
      <c r="Q1351" s="199"/>
      <c r="R1351" s="200">
        <f>SUM(R1352:R1492)</f>
        <v>2.5343486469999994</v>
      </c>
      <c r="S1351" s="199"/>
      <c r="T1351" s="201">
        <f>SUM(T1352:T1492)</f>
        <v>9.1486999999999998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202" t="s">
        <v>87</v>
      </c>
      <c r="AT1351" s="203" t="s">
        <v>76</v>
      </c>
      <c r="AU1351" s="203" t="s">
        <v>85</v>
      </c>
      <c r="AY1351" s="202" t="s">
        <v>137</v>
      </c>
      <c r="BK1351" s="204">
        <f>SUM(BK1352:BK1492)</f>
        <v>0</v>
      </c>
    </row>
    <row r="1352" s="2" customFormat="1" ht="16.5" customHeight="1">
      <c r="A1352" s="41"/>
      <c r="B1352" s="42"/>
      <c r="C1352" s="207" t="s">
        <v>1675</v>
      </c>
      <c r="D1352" s="207" t="s">
        <v>140</v>
      </c>
      <c r="E1352" s="208" t="s">
        <v>1676</v>
      </c>
      <c r="F1352" s="209" t="s">
        <v>1677</v>
      </c>
      <c r="G1352" s="210" t="s">
        <v>565</v>
      </c>
      <c r="H1352" s="211">
        <v>83.281999999999996</v>
      </c>
      <c r="I1352" s="212"/>
      <c r="J1352" s="213">
        <f>ROUND(I1352*H1352,2)</f>
        <v>0</v>
      </c>
      <c r="K1352" s="209" t="s">
        <v>144</v>
      </c>
      <c r="L1352" s="47"/>
      <c r="M1352" s="214" t="s">
        <v>32</v>
      </c>
      <c r="N1352" s="215" t="s">
        <v>49</v>
      </c>
      <c r="O1352" s="87"/>
      <c r="P1352" s="216">
        <f>O1352*H1352</f>
        <v>0</v>
      </c>
      <c r="Q1352" s="216">
        <v>0</v>
      </c>
      <c r="R1352" s="216">
        <f>Q1352*H1352</f>
        <v>0</v>
      </c>
      <c r="S1352" s="216">
        <v>0.010999999999999999</v>
      </c>
      <c r="T1352" s="217">
        <f>S1352*H1352</f>
        <v>0.91610199999999986</v>
      </c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R1352" s="218" t="s">
        <v>145</v>
      </c>
      <c r="AT1352" s="218" t="s">
        <v>140</v>
      </c>
      <c r="AU1352" s="218" t="s">
        <v>87</v>
      </c>
      <c r="AY1352" s="19" t="s">
        <v>137</v>
      </c>
      <c r="BE1352" s="219">
        <f>IF(N1352="základní",J1352,0)</f>
        <v>0</v>
      </c>
      <c r="BF1352" s="219">
        <f>IF(N1352="snížená",J1352,0)</f>
        <v>0</v>
      </c>
      <c r="BG1352" s="219">
        <f>IF(N1352="zákl. přenesená",J1352,0)</f>
        <v>0</v>
      </c>
      <c r="BH1352" s="219">
        <f>IF(N1352="sníž. přenesená",J1352,0)</f>
        <v>0</v>
      </c>
      <c r="BI1352" s="219">
        <f>IF(N1352="nulová",J1352,0)</f>
        <v>0</v>
      </c>
      <c r="BJ1352" s="19" t="s">
        <v>87</v>
      </c>
      <c r="BK1352" s="219">
        <f>ROUND(I1352*H1352,2)</f>
        <v>0</v>
      </c>
      <c r="BL1352" s="19" t="s">
        <v>145</v>
      </c>
      <c r="BM1352" s="218" t="s">
        <v>1678</v>
      </c>
    </row>
    <row r="1353" s="2" customFormat="1">
      <c r="A1353" s="41"/>
      <c r="B1353" s="42"/>
      <c r="C1353" s="43"/>
      <c r="D1353" s="220" t="s">
        <v>147</v>
      </c>
      <c r="E1353" s="43"/>
      <c r="F1353" s="221" t="s">
        <v>1679</v>
      </c>
      <c r="G1353" s="43"/>
      <c r="H1353" s="43"/>
      <c r="I1353" s="222"/>
      <c r="J1353" s="43"/>
      <c r="K1353" s="43"/>
      <c r="L1353" s="47"/>
      <c r="M1353" s="223"/>
      <c r="N1353" s="224"/>
      <c r="O1353" s="87"/>
      <c r="P1353" s="87"/>
      <c r="Q1353" s="87"/>
      <c r="R1353" s="87"/>
      <c r="S1353" s="87"/>
      <c r="T1353" s="88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T1353" s="19" t="s">
        <v>147</v>
      </c>
      <c r="AU1353" s="19" t="s">
        <v>87</v>
      </c>
    </row>
    <row r="1354" s="2" customFormat="1">
      <c r="A1354" s="41"/>
      <c r="B1354" s="42"/>
      <c r="C1354" s="43"/>
      <c r="D1354" s="225" t="s">
        <v>149</v>
      </c>
      <c r="E1354" s="43"/>
      <c r="F1354" s="226" t="s">
        <v>1680</v>
      </c>
      <c r="G1354" s="43"/>
      <c r="H1354" s="43"/>
      <c r="I1354" s="222"/>
      <c r="J1354" s="43"/>
      <c r="K1354" s="43"/>
      <c r="L1354" s="47"/>
      <c r="M1354" s="223"/>
      <c r="N1354" s="224"/>
      <c r="O1354" s="87"/>
      <c r="P1354" s="87"/>
      <c r="Q1354" s="87"/>
      <c r="R1354" s="87"/>
      <c r="S1354" s="87"/>
      <c r="T1354" s="88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T1354" s="19" t="s">
        <v>149</v>
      </c>
      <c r="AU1354" s="19" t="s">
        <v>87</v>
      </c>
    </row>
    <row r="1355" s="13" customFormat="1">
      <c r="A1355" s="13"/>
      <c r="B1355" s="241"/>
      <c r="C1355" s="242"/>
      <c r="D1355" s="220" t="s">
        <v>569</v>
      </c>
      <c r="E1355" s="243" t="s">
        <v>32</v>
      </c>
      <c r="F1355" s="244" t="s">
        <v>1681</v>
      </c>
      <c r="G1355" s="242"/>
      <c r="H1355" s="245">
        <v>83.281999999999996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1" t="s">
        <v>569</v>
      </c>
      <c r="AU1355" s="251" t="s">
        <v>87</v>
      </c>
      <c r="AV1355" s="13" t="s">
        <v>87</v>
      </c>
      <c r="AW1355" s="13" t="s">
        <v>39</v>
      </c>
      <c r="AX1355" s="13" t="s">
        <v>77</v>
      </c>
      <c r="AY1355" s="251" t="s">
        <v>137</v>
      </c>
    </row>
    <row r="1356" s="14" customFormat="1">
      <c r="A1356" s="14"/>
      <c r="B1356" s="252"/>
      <c r="C1356" s="253"/>
      <c r="D1356" s="220" t="s">
        <v>569</v>
      </c>
      <c r="E1356" s="254" t="s">
        <v>32</v>
      </c>
      <c r="F1356" s="255" t="s">
        <v>571</v>
      </c>
      <c r="G1356" s="253"/>
      <c r="H1356" s="256">
        <v>83.281999999999996</v>
      </c>
      <c r="I1356" s="257"/>
      <c r="J1356" s="253"/>
      <c r="K1356" s="253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2" t="s">
        <v>569</v>
      </c>
      <c r="AU1356" s="262" t="s">
        <v>87</v>
      </c>
      <c r="AV1356" s="14" t="s">
        <v>164</v>
      </c>
      <c r="AW1356" s="14" t="s">
        <v>39</v>
      </c>
      <c r="AX1356" s="14" t="s">
        <v>85</v>
      </c>
      <c r="AY1356" s="262" t="s">
        <v>137</v>
      </c>
    </row>
    <row r="1357" s="2" customFormat="1" ht="21.75" customHeight="1">
      <c r="A1357" s="41"/>
      <c r="B1357" s="42"/>
      <c r="C1357" s="207" t="s">
        <v>1682</v>
      </c>
      <c r="D1357" s="207" t="s">
        <v>140</v>
      </c>
      <c r="E1357" s="208" t="s">
        <v>1683</v>
      </c>
      <c r="F1357" s="209" t="s">
        <v>1684</v>
      </c>
      <c r="G1357" s="210" t="s">
        <v>565</v>
      </c>
      <c r="H1357" s="211">
        <v>170.75999999999999</v>
      </c>
      <c r="I1357" s="212"/>
      <c r="J1357" s="213">
        <f>ROUND(I1357*H1357,2)</f>
        <v>0</v>
      </c>
      <c r="K1357" s="209" t="s">
        <v>144</v>
      </c>
      <c r="L1357" s="47"/>
      <c r="M1357" s="214" t="s">
        <v>32</v>
      </c>
      <c r="N1357" s="215" t="s">
        <v>49</v>
      </c>
      <c r="O1357" s="87"/>
      <c r="P1357" s="216">
        <f>O1357*H1357</f>
        <v>0</v>
      </c>
      <c r="Q1357" s="216">
        <v>0</v>
      </c>
      <c r="R1357" s="216">
        <f>Q1357*H1357</f>
        <v>0</v>
      </c>
      <c r="S1357" s="216">
        <v>0.010999999999999999</v>
      </c>
      <c r="T1357" s="217">
        <f>S1357*H1357</f>
        <v>1.8783599999999998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18" t="s">
        <v>145</v>
      </c>
      <c r="AT1357" s="218" t="s">
        <v>140</v>
      </c>
      <c r="AU1357" s="218" t="s">
        <v>87</v>
      </c>
      <c r="AY1357" s="19" t="s">
        <v>137</v>
      </c>
      <c r="BE1357" s="219">
        <f>IF(N1357="základní",J1357,0)</f>
        <v>0</v>
      </c>
      <c r="BF1357" s="219">
        <f>IF(N1357="snížená",J1357,0)</f>
        <v>0</v>
      </c>
      <c r="BG1357" s="219">
        <f>IF(N1357="zákl. přenesená",J1357,0)</f>
        <v>0</v>
      </c>
      <c r="BH1357" s="219">
        <f>IF(N1357="sníž. přenesená",J1357,0)</f>
        <v>0</v>
      </c>
      <c r="BI1357" s="219">
        <f>IF(N1357="nulová",J1357,0)</f>
        <v>0</v>
      </c>
      <c r="BJ1357" s="19" t="s">
        <v>87</v>
      </c>
      <c r="BK1357" s="219">
        <f>ROUND(I1357*H1357,2)</f>
        <v>0</v>
      </c>
      <c r="BL1357" s="19" t="s">
        <v>145</v>
      </c>
      <c r="BM1357" s="218" t="s">
        <v>1685</v>
      </c>
    </row>
    <row r="1358" s="2" customFormat="1">
      <c r="A1358" s="41"/>
      <c r="B1358" s="42"/>
      <c r="C1358" s="43"/>
      <c r="D1358" s="220" t="s">
        <v>147</v>
      </c>
      <c r="E1358" s="43"/>
      <c r="F1358" s="221" t="s">
        <v>1686</v>
      </c>
      <c r="G1358" s="43"/>
      <c r="H1358" s="43"/>
      <c r="I1358" s="222"/>
      <c r="J1358" s="43"/>
      <c r="K1358" s="43"/>
      <c r="L1358" s="47"/>
      <c r="M1358" s="223"/>
      <c r="N1358" s="224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19" t="s">
        <v>147</v>
      </c>
      <c r="AU1358" s="19" t="s">
        <v>87</v>
      </c>
    </row>
    <row r="1359" s="2" customFormat="1">
      <c r="A1359" s="41"/>
      <c r="B1359" s="42"/>
      <c r="C1359" s="43"/>
      <c r="D1359" s="225" t="s">
        <v>149</v>
      </c>
      <c r="E1359" s="43"/>
      <c r="F1359" s="226" t="s">
        <v>1687</v>
      </c>
      <c r="G1359" s="43"/>
      <c r="H1359" s="43"/>
      <c r="I1359" s="222"/>
      <c r="J1359" s="43"/>
      <c r="K1359" s="43"/>
      <c r="L1359" s="47"/>
      <c r="M1359" s="223"/>
      <c r="N1359" s="224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19" t="s">
        <v>149</v>
      </c>
      <c r="AU1359" s="19" t="s">
        <v>87</v>
      </c>
    </row>
    <row r="1360" s="15" customFormat="1">
      <c r="A1360" s="15"/>
      <c r="B1360" s="263"/>
      <c r="C1360" s="264"/>
      <c r="D1360" s="220" t="s">
        <v>569</v>
      </c>
      <c r="E1360" s="265" t="s">
        <v>32</v>
      </c>
      <c r="F1360" s="266" t="s">
        <v>1688</v>
      </c>
      <c r="G1360" s="264"/>
      <c r="H1360" s="265" t="s">
        <v>32</v>
      </c>
      <c r="I1360" s="267"/>
      <c r="J1360" s="264"/>
      <c r="K1360" s="264"/>
      <c r="L1360" s="268"/>
      <c r="M1360" s="269"/>
      <c r="N1360" s="270"/>
      <c r="O1360" s="270"/>
      <c r="P1360" s="270"/>
      <c r="Q1360" s="270"/>
      <c r="R1360" s="270"/>
      <c r="S1360" s="270"/>
      <c r="T1360" s="271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72" t="s">
        <v>569</v>
      </c>
      <c r="AU1360" s="272" t="s">
        <v>87</v>
      </c>
      <c r="AV1360" s="15" t="s">
        <v>85</v>
      </c>
      <c r="AW1360" s="15" t="s">
        <v>39</v>
      </c>
      <c r="AX1360" s="15" t="s">
        <v>77</v>
      </c>
      <c r="AY1360" s="272" t="s">
        <v>137</v>
      </c>
    </row>
    <row r="1361" s="13" customFormat="1">
      <c r="A1361" s="13"/>
      <c r="B1361" s="241"/>
      <c r="C1361" s="242"/>
      <c r="D1361" s="220" t="s">
        <v>569</v>
      </c>
      <c r="E1361" s="243" t="s">
        <v>32</v>
      </c>
      <c r="F1361" s="244" t="s">
        <v>1689</v>
      </c>
      <c r="G1361" s="242"/>
      <c r="H1361" s="245">
        <v>145.392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1" t="s">
        <v>569</v>
      </c>
      <c r="AU1361" s="251" t="s">
        <v>87</v>
      </c>
      <c r="AV1361" s="13" t="s">
        <v>87</v>
      </c>
      <c r="AW1361" s="13" t="s">
        <v>39</v>
      </c>
      <c r="AX1361" s="13" t="s">
        <v>77</v>
      </c>
      <c r="AY1361" s="251" t="s">
        <v>137</v>
      </c>
    </row>
    <row r="1362" s="13" customFormat="1">
      <c r="A1362" s="13"/>
      <c r="B1362" s="241"/>
      <c r="C1362" s="242"/>
      <c r="D1362" s="220" t="s">
        <v>569</v>
      </c>
      <c r="E1362" s="243" t="s">
        <v>32</v>
      </c>
      <c r="F1362" s="244" t="s">
        <v>1690</v>
      </c>
      <c r="G1362" s="242"/>
      <c r="H1362" s="245">
        <v>25.367999999999999</v>
      </c>
      <c r="I1362" s="246"/>
      <c r="J1362" s="242"/>
      <c r="K1362" s="242"/>
      <c r="L1362" s="247"/>
      <c r="M1362" s="248"/>
      <c r="N1362" s="249"/>
      <c r="O1362" s="249"/>
      <c r="P1362" s="249"/>
      <c r="Q1362" s="249"/>
      <c r="R1362" s="249"/>
      <c r="S1362" s="249"/>
      <c r="T1362" s="250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1" t="s">
        <v>569</v>
      </c>
      <c r="AU1362" s="251" t="s">
        <v>87</v>
      </c>
      <c r="AV1362" s="13" t="s">
        <v>87</v>
      </c>
      <c r="AW1362" s="13" t="s">
        <v>39</v>
      </c>
      <c r="AX1362" s="13" t="s">
        <v>77</v>
      </c>
      <c r="AY1362" s="251" t="s">
        <v>137</v>
      </c>
    </row>
    <row r="1363" s="14" customFormat="1">
      <c r="A1363" s="14"/>
      <c r="B1363" s="252"/>
      <c r="C1363" s="253"/>
      <c r="D1363" s="220" t="s">
        <v>569</v>
      </c>
      <c r="E1363" s="254" t="s">
        <v>32</v>
      </c>
      <c r="F1363" s="255" t="s">
        <v>571</v>
      </c>
      <c r="G1363" s="253"/>
      <c r="H1363" s="256">
        <v>170.75999999999999</v>
      </c>
      <c r="I1363" s="257"/>
      <c r="J1363" s="253"/>
      <c r="K1363" s="253"/>
      <c r="L1363" s="258"/>
      <c r="M1363" s="259"/>
      <c r="N1363" s="260"/>
      <c r="O1363" s="260"/>
      <c r="P1363" s="260"/>
      <c r="Q1363" s="260"/>
      <c r="R1363" s="260"/>
      <c r="S1363" s="260"/>
      <c r="T1363" s="26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2" t="s">
        <v>569</v>
      </c>
      <c r="AU1363" s="262" t="s">
        <v>87</v>
      </c>
      <c r="AV1363" s="14" t="s">
        <v>164</v>
      </c>
      <c r="AW1363" s="14" t="s">
        <v>39</v>
      </c>
      <c r="AX1363" s="14" t="s">
        <v>85</v>
      </c>
      <c r="AY1363" s="262" t="s">
        <v>137</v>
      </c>
    </row>
    <row r="1364" s="2" customFormat="1" ht="21.75" customHeight="1">
      <c r="A1364" s="41"/>
      <c r="B1364" s="42"/>
      <c r="C1364" s="207" t="s">
        <v>1691</v>
      </c>
      <c r="D1364" s="207" t="s">
        <v>140</v>
      </c>
      <c r="E1364" s="208" t="s">
        <v>1692</v>
      </c>
      <c r="F1364" s="209" t="s">
        <v>1693</v>
      </c>
      <c r="G1364" s="210" t="s">
        <v>565</v>
      </c>
      <c r="H1364" s="211">
        <v>577.65800000000002</v>
      </c>
      <c r="I1364" s="212"/>
      <c r="J1364" s="213">
        <f>ROUND(I1364*H1364,2)</f>
        <v>0</v>
      </c>
      <c r="K1364" s="209" t="s">
        <v>144</v>
      </c>
      <c r="L1364" s="47"/>
      <c r="M1364" s="214" t="s">
        <v>32</v>
      </c>
      <c r="N1364" s="215" t="s">
        <v>49</v>
      </c>
      <c r="O1364" s="87"/>
      <c r="P1364" s="216">
        <f>O1364*H1364</f>
        <v>0</v>
      </c>
      <c r="Q1364" s="216">
        <v>0</v>
      </c>
      <c r="R1364" s="216">
        <f>Q1364*H1364</f>
        <v>0</v>
      </c>
      <c r="S1364" s="216">
        <v>0.010999999999999999</v>
      </c>
      <c r="T1364" s="217">
        <f>S1364*H1364</f>
        <v>6.3542379999999996</v>
      </c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R1364" s="218" t="s">
        <v>145</v>
      </c>
      <c r="AT1364" s="218" t="s">
        <v>140</v>
      </c>
      <c r="AU1364" s="218" t="s">
        <v>87</v>
      </c>
      <c r="AY1364" s="19" t="s">
        <v>137</v>
      </c>
      <c r="BE1364" s="219">
        <f>IF(N1364="základní",J1364,0)</f>
        <v>0</v>
      </c>
      <c r="BF1364" s="219">
        <f>IF(N1364="snížená",J1364,0)</f>
        <v>0</v>
      </c>
      <c r="BG1364" s="219">
        <f>IF(N1364="zákl. přenesená",J1364,0)</f>
        <v>0</v>
      </c>
      <c r="BH1364" s="219">
        <f>IF(N1364="sníž. přenesená",J1364,0)</f>
        <v>0</v>
      </c>
      <c r="BI1364" s="219">
        <f>IF(N1364="nulová",J1364,0)</f>
        <v>0</v>
      </c>
      <c r="BJ1364" s="19" t="s">
        <v>87</v>
      </c>
      <c r="BK1364" s="219">
        <f>ROUND(I1364*H1364,2)</f>
        <v>0</v>
      </c>
      <c r="BL1364" s="19" t="s">
        <v>145</v>
      </c>
      <c r="BM1364" s="218" t="s">
        <v>1694</v>
      </c>
    </row>
    <row r="1365" s="2" customFormat="1">
      <c r="A1365" s="41"/>
      <c r="B1365" s="42"/>
      <c r="C1365" s="43"/>
      <c r="D1365" s="220" t="s">
        <v>147</v>
      </c>
      <c r="E1365" s="43"/>
      <c r="F1365" s="221" t="s">
        <v>1695</v>
      </c>
      <c r="G1365" s="43"/>
      <c r="H1365" s="43"/>
      <c r="I1365" s="222"/>
      <c r="J1365" s="43"/>
      <c r="K1365" s="43"/>
      <c r="L1365" s="47"/>
      <c r="M1365" s="223"/>
      <c r="N1365" s="224"/>
      <c r="O1365" s="87"/>
      <c r="P1365" s="87"/>
      <c r="Q1365" s="87"/>
      <c r="R1365" s="87"/>
      <c r="S1365" s="87"/>
      <c r="T1365" s="88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T1365" s="19" t="s">
        <v>147</v>
      </c>
      <c r="AU1365" s="19" t="s">
        <v>87</v>
      </c>
    </row>
    <row r="1366" s="2" customFormat="1">
      <c r="A1366" s="41"/>
      <c r="B1366" s="42"/>
      <c r="C1366" s="43"/>
      <c r="D1366" s="225" t="s">
        <v>149</v>
      </c>
      <c r="E1366" s="43"/>
      <c r="F1366" s="226" t="s">
        <v>1696</v>
      </c>
      <c r="G1366" s="43"/>
      <c r="H1366" s="43"/>
      <c r="I1366" s="222"/>
      <c r="J1366" s="43"/>
      <c r="K1366" s="43"/>
      <c r="L1366" s="47"/>
      <c r="M1366" s="223"/>
      <c r="N1366" s="224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19" t="s">
        <v>149</v>
      </c>
      <c r="AU1366" s="19" t="s">
        <v>87</v>
      </c>
    </row>
    <row r="1367" s="13" customFormat="1">
      <c r="A1367" s="13"/>
      <c r="B1367" s="241"/>
      <c r="C1367" s="242"/>
      <c r="D1367" s="220" t="s">
        <v>569</v>
      </c>
      <c r="E1367" s="243" t="s">
        <v>32</v>
      </c>
      <c r="F1367" s="244" t="s">
        <v>1697</v>
      </c>
      <c r="G1367" s="242"/>
      <c r="H1367" s="245">
        <v>534.56299999999999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1" t="s">
        <v>569</v>
      </c>
      <c r="AU1367" s="251" t="s">
        <v>87</v>
      </c>
      <c r="AV1367" s="13" t="s">
        <v>87</v>
      </c>
      <c r="AW1367" s="13" t="s">
        <v>39</v>
      </c>
      <c r="AX1367" s="13" t="s">
        <v>77</v>
      </c>
      <c r="AY1367" s="251" t="s">
        <v>137</v>
      </c>
    </row>
    <row r="1368" s="13" customFormat="1">
      <c r="A1368" s="13"/>
      <c r="B1368" s="241"/>
      <c r="C1368" s="242"/>
      <c r="D1368" s="220" t="s">
        <v>569</v>
      </c>
      <c r="E1368" s="243" t="s">
        <v>32</v>
      </c>
      <c r="F1368" s="244" t="s">
        <v>1698</v>
      </c>
      <c r="G1368" s="242"/>
      <c r="H1368" s="245">
        <v>-63.600000000000001</v>
      </c>
      <c r="I1368" s="246"/>
      <c r="J1368" s="242"/>
      <c r="K1368" s="242"/>
      <c r="L1368" s="247"/>
      <c r="M1368" s="248"/>
      <c r="N1368" s="249"/>
      <c r="O1368" s="249"/>
      <c r="P1368" s="249"/>
      <c r="Q1368" s="249"/>
      <c r="R1368" s="249"/>
      <c r="S1368" s="249"/>
      <c r="T1368" s="25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1" t="s">
        <v>569</v>
      </c>
      <c r="AU1368" s="251" t="s">
        <v>87</v>
      </c>
      <c r="AV1368" s="13" t="s">
        <v>87</v>
      </c>
      <c r="AW1368" s="13" t="s">
        <v>39</v>
      </c>
      <c r="AX1368" s="13" t="s">
        <v>77</v>
      </c>
      <c r="AY1368" s="251" t="s">
        <v>137</v>
      </c>
    </row>
    <row r="1369" s="13" customFormat="1">
      <c r="A1369" s="13"/>
      <c r="B1369" s="241"/>
      <c r="C1369" s="242"/>
      <c r="D1369" s="220" t="s">
        <v>569</v>
      </c>
      <c r="E1369" s="243" t="s">
        <v>32</v>
      </c>
      <c r="F1369" s="244" t="s">
        <v>1699</v>
      </c>
      <c r="G1369" s="242"/>
      <c r="H1369" s="245">
        <v>91.819999999999993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1" t="s">
        <v>569</v>
      </c>
      <c r="AU1369" s="251" t="s">
        <v>87</v>
      </c>
      <c r="AV1369" s="13" t="s">
        <v>87</v>
      </c>
      <c r="AW1369" s="13" t="s">
        <v>39</v>
      </c>
      <c r="AX1369" s="13" t="s">
        <v>77</v>
      </c>
      <c r="AY1369" s="251" t="s">
        <v>137</v>
      </c>
    </row>
    <row r="1370" s="13" customFormat="1">
      <c r="A1370" s="13"/>
      <c r="B1370" s="241"/>
      <c r="C1370" s="242"/>
      <c r="D1370" s="220" t="s">
        <v>569</v>
      </c>
      <c r="E1370" s="243" t="s">
        <v>32</v>
      </c>
      <c r="F1370" s="244" t="s">
        <v>1700</v>
      </c>
      <c r="G1370" s="242"/>
      <c r="H1370" s="245">
        <v>14.875</v>
      </c>
      <c r="I1370" s="246"/>
      <c r="J1370" s="242"/>
      <c r="K1370" s="242"/>
      <c r="L1370" s="247"/>
      <c r="M1370" s="248"/>
      <c r="N1370" s="249"/>
      <c r="O1370" s="249"/>
      <c r="P1370" s="249"/>
      <c r="Q1370" s="249"/>
      <c r="R1370" s="249"/>
      <c r="S1370" s="249"/>
      <c r="T1370" s="250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1" t="s">
        <v>569</v>
      </c>
      <c r="AU1370" s="251" t="s">
        <v>87</v>
      </c>
      <c r="AV1370" s="13" t="s">
        <v>87</v>
      </c>
      <c r="AW1370" s="13" t="s">
        <v>39</v>
      </c>
      <c r="AX1370" s="13" t="s">
        <v>77</v>
      </c>
      <c r="AY1370" s="251" t="s">
        <v>137</v>
      </c>
    </row>
    <row r="1371" s="14" customFormat="1">
      <c r="A1371" s="14"/>
      <c r="B1371" s="252"/>
      <c r="C1371" s="253"/>
      <c r="D1371" s="220" t="s">
        <v>569</v>
      </c>
      <c r="E1371" s="254" t="s">
        <v>32</v>
      </c>
      <c r="F1371" s="255" t="s">
        <v>571</v>
      </c>
      <c r="G1371" s="253"/>
      <c r="H1371" s="256">
        <v>577.6579999999999</v>
      </c>
      <c r="I1371" s="257"/>
      <c r="J1371" s="253"/>
      <c r="K1371" s="253"/>
      <c r="L1371" s="258"/>
      <c r="M1371" s="259"/>
      <c r="N1371" s="260"/>
      <c r="O1371" s="260"/>
      <c r="P1371" s="260"/>
      <c r="Q1371" s="260"/>
      <c r="R1371" s="260"/>
      <c r="S1371" s="260"/>
      <c r="T1371" s="261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2" t="s">
        <v>569</v>
      </c>
      <c r="AU1371" s="262" t="s">
        <v>87</v>
      </c>
      <c r="AV1371" s="14" t="s">
        <v>164</v>
      </c>
      <c r="AW1371" s="14" t="s">
        <v>39</v>
      </c>
      <c r="AX1371" s="14" t="s">
        <v>85</v>
      </c>
      <c r="AY1371" s="262" t="s">
        <v>137</v>
      </c>
    </row>
    <row r="1372" s="2" customFormat="1" ht="16.5" customHeight="1">
      <c r="A1372" s="41"/>
      <c r="B1372" s="42"/>
      <c r="C1372" s="207" t="s">
        <v>1701</v>
      </c>
      <c r="D1372" s="207" t="s">
        <v>140</v>
      </c>
      <c r="E1372" s="208" t="s">
        <v>1702</v>
      </c>
      <c r="F1372" s="209" t="s">
        <v>1703</v>
      </c>
      <c r="G1372" s="210" t="s">
        <v>565</v>
      </c>
      <c r="H1372" s="211">
        <v>748.41800000000001</v>
      </c>
      <c r="I1372" s="212"/>
      <c r="J1372" s="213">
        <f>ROUND(I1372*H1372,2)</f>
        <v>0</v>
      </c>
      <c r="K1372" s="209" t="s">
        <v>144</v>
      </c>
      <c r="L1372" s="47"/>
      <c r="M1372" s="214" t="s">
        <v>32</v>
      </c>
      <c r="N1372" s="215" t="s">
        <v>49</v>
      </c>
      <c r="O1372" s="87"/>
      <c r="P1372" s="216">
        <f>O1372*H1372</f>
        <v>0</v>
      </c>
      <c r="Q1372" s="216">
        <v>0</v>
      </c>
      <c r="R1372" s="216">
        <f>Q1372*H1372</f>
        <v>0</v>
      </c>
      <c r="S1372" s="216">
        <v>0</v>
      </c>
      <c r="T1372" s="217">
        <f>S1372*H1372</f>
        <v>0</v>
      </c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R1372" s="218" t="s">
        <v>145</v>
      </c>
      <c r="AT1372" s="218" t="s">
        <v>140</v>
      </c>
      <c r="AU1372" s="218" t="s">
        <v>87</v>
      </c>
      <c r="AY1372" s="19" t="s">
        <v>137</v>
      </c>
      <c r="BE1372" s="219">
        <f>IF(N1372="základní",J1372,0)</f>
        <v>0</v>
      </c>
      <c r="BF1372" s="219">
        <f>IF(N1372="snížená",J1372,0)</f>
        <v>0</v>
      </c>
      <c r="BG1372" s="219">
        <f>IF(N1372="zákl. přenesená",J1372,0)</f>
        <v>0</v>
      </c>
      <c r="BH1372" s="219">
        <f>IF(N1372="sníž. přenesená",J1372,0)</f>
        <v>0</v>
      </c>
      <c r="BI1372" s="219">
        <f>IF(N1372="nulová",J1372,0)</f>
        <v>0</v>
      </c>
      <c r="BJ1372" s="19" t="s">
        <v>87</v>
      </c>
      <c r="BK1372" s="219">
        <f>ROUND(I1372*H1372,2)</f>
        <v>0</v>
      </c>
      <c r="BL1372" s="19" t="s">
        <v>145</v>
      </c>
      <c r="BM1372" s="218" t="s">
        <v>1704</v>
      </c>
    </row>
    <row r="1373" s="2" customFormat="1">
      <c r="A1373" s="41"/>
      <c r="B1373" s="42"/>
      <c r="C1373" s="43"/>
      <c r="D1373" s="220" t="s">
        <v>147</v>
      </c>
      <c r="E1373" s="43"/>
      <c r="F1373" s="221" t="s">
        <v>1705</v>
      </c>
      <c r="G1373" s="43"/>
      <c r="H1373" s="43"/>
      <c r="I1373" s="222"/>
      <c r="J1373" s="43"/>
      <c r="K1373" s="43"/>
      <c r="L1373" s="47"/>
      <c r="M1373" s="223"/>
      <c r="N1373" s="224"/>
      <c r="O1373" s="87"/>
      <c r="P1373" s="87"/>
      <c r="Q1373" s="87"/>
      <c r="R1373" s="87"/>
      <c r="S1373" s="87"/>
      <c r="T1373" s="88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T1373" s="19" t="s">
        <v>147</v>
      </c>
      <c r="AU1373" s="19" t="s">
        <v>87</v>
      </c>
    </row>
    <row r="1374" s="2" customFormat="1">
      <c r="A1374" s="41"/>
      <c r="B1374" s="42"/>
      <c r="C1374" s="43"/>
      <c r="D1374" s="225" t="s">
        <v>149</v>
      </c>
      <c r="E1374" s="43"/>
      <c r="F1374" s="226" t="s">
        <v>1706</v>
      </c>
      <c r="G1374" s="43"/>
      <c r="H1374" s="43"/>
      <c r="I1374" s="222"/>
      <c r="J1374" s="43"/>
      <c r="K1374" s="43"/>
      <c r="L1374" s="47"/>
      <c r="M1374" s="223"/>
      <c r="N1374" s="224"/>
      <c r="O1374" s="87"/>
      <c r="P1374" s="87"/>
      <c r="Q1374" s="87"/>
      <c r="R1374" s="87"/>
      <c r="S1374" s="87"/>
      <c r="T1374" s="88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T1374" s="19" t="s">
        <v>149</v>
      </c>
      <c r="AU1374" s="19" t="s">
        <v>87</v>
      </c>
    </row>
    <row r="1375" s="15" customFormat="1">
      <c r="A1375" s="15"/>
      <c r="B1375" s="263"/>
      <c r="C1375" s="264"/>
      <c r="D1375" s="220" t="s">
        <v>569</v>
      </c>
      <c r="E1375" s="265" t="s">
        <v>32</v>
      </c>
      <c r="F1375" s="266" t="s">
        <v>1688</v>
      </c>
      <c r="G1375" s="264"/>
      <c r="H1375" s="265" t="s">
        <v>32</v>
      </c>
      <c r="I1375" s="267"/>
      <c r="J1375" s="264"/>
      <c r="K1375" s="264"/>
      <c r="L1375" s="268"/>
      <c r="M1375" s="269"/>
      <c r="N1375" s="270"/>
      <c r="O1375" s="270"/>
      <c r="P1375" s="270"/>
      <c r="Q1375" s="270"/>
      <c r="R1375" s="270"/>
      <c r="S1375" s="270"/>
      <c r="T1375" s="271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72" t="s">
        <v>569</v>
      </c>
      <c r="AU1375" s="272" t="s">
        <v>87</v>
      </c>
      <c r="AV1375" s="15" t="s">
        <v>85</v>
      </c>
      <c r="AW1375" s="15" t="s">
        <v>39</v>
      </c>
      <c r="AX1375" s="15" t="s">
        <v>77</v>
      </c>
      <c r="AY1375" s="272" t="s">
        <v>137</v>
      </c>
    </row>
    <row r="1376" s="13" customFormat="1">
      <c r="A1376" s="13"/>
      <c r="B1376" s="241"/>
      <c r="C1376" s="242"/>
      <c r="D1376" s="220" t="s">
        <v>569</v>
      </c>
      <c r="E1376" s="243" t="s">
        <v>32</v>
      </c>
      <c r="F1376" s="244" t="s">
        <v>1689</v>
      </c>
      <c r="G1376" s="242"/>
      <c r="H1376" s="245">
        <v>145.392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1" t="s">
        <v>569</v>
      </c>
      <c r="AU1376" s="251" t="s">
        <v>87</v>
      </c>
      <c r="AV1376" s="13" t="s">
        <v>87</v>
      </c>
      <c r="AW1376" s="13" t="s">
        <v>39</v>
      </c>
      <c r="AX1376" s="13" t="s">
        <v>77</v>
      </c>
      <c r="AY1376" s="251" t="s">
        <v>137</v>
      </c>
    </row>
    <row r="1377" s="13" customFormat="1">
      <c r="A1377" s="13"/>
      <c r="B1377" s="241"/>
      <c r="C1377" s="242"/>
      <c r="D1377" s="220" t="s">
        <v>569</v>
      </c>
      <c r="E1377" s="243" t="s">
        <v>32</v>
      </c>
      <c r="F1377" s="244" t="s">
        <v>1707</v>
      </c>
      <c r="G1377" s="242"/>
      <c r="H1377" s="245">
        <v>534.56299999999999</v>
      </c>
      <c r="I1377" s="246"/>
      <c r="J1377" s="242"/>
      <c r="K1377" s="242"/>
      <c r="L1377" s="247"/>
      <c r="M1377" s="248"/>
      <c r="N1377" s="249"/>
      <c r="O1377" s="249"/>
      <c r="P1377" s="249"/>
      <c r="Q1377" s="249"/>
      <c r="R1377" s="249"/>
      <c r="S1377" s="249"/>
      <c r="T1377" s="250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1" t="s">
        <v>569</v>
      </c>
      <c r="AU1377" s="251" t="s">
        <v>87</v>
      </c>
      <c r="AV1377" s="13" t="s">
        <v>87</v>
      </c>
      <c r="AW1377" s="13" t="s">
        <v>39</v>
      </c>
      <c r="AX1377" s="13" t="s">
        <v>77</v>
      </c>
      <c r="AY1377" s="251" t="s">
        <v>137</v>
      </c>
    </row>
    <row r="1378" s="13" customFormat="1">
      <c r="A1378" s="13"/>
      <c r="B1378" s="241"/>
      <c r="C1378" s="242"/>
      <c r="D1378" s="220" t="s">
        <v>569</v>
      </c>
      <c r="E1378" s="243" t="s">
        <v>32</v>
      </c>
      <c r="F1378" s="244" t="s">
        <v>1698</v>
      </c>
      <c r="G1378" s="242"/>
      <c r="H1378" s="245">
        <v>-63.600000000000001</v>
      </c>
      <c r="I1378" s="246"/>
      <c r="J1378" s="242"/>
      <c r="K1378" s="242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1" t="s">
        <v>569</v>
      </c>
      <c r="AU1378" s="251" t="s">
        <v>87</v>
      </c>
      <c r="AV1378" s="13" t="s">
        <v>87</v>
      </c>
      <c r="AW1378" s="13" t="s">
        <v>39</v>
      </c>
      <c r="AX1378" s="13" t="s">
        <v>77</v>
      </c>
      <c r="AY1378" s="251" t="s">
        <v>137</v>
      </c>
    </row>
    <row r="1379" s="13" customFormat="1">
      <c r="A1379" s="13"/>
      <c r="B1379" s="241"/>
      <c r="C1379" s="242"/>
      <c r="D1379" s="220" t="s">
        <v>569</v>
      </c>
      <c r="E1379" s="243" t="s">
        <v>32</v>
      </c>
      <c r="F1379" s="244" t="s">
        <v>1708</v>
      </c>
      <c r="G1379" s="242"/>
      <c r="H1379" s="245">
        <v>91.819999999999993</v>
      </c>
      <c r="I1379" s="246"/>
      <c r="J1379" s="242"/>
      <c r="K1379" s="242"/>
      <c r="L1379" s="247"/>
      <c r="M1379" s="248"/>
      <c r="N1379" s="249"/>
      <c r="O1379" s="249"/>
      <c r="P1379" s="249"/>
      <c r="Q1379" s="249"/>
      <c r="R1379" s="249"/>
      <c r="S1379" s="249"/>
      <c r="T1379" s="250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1" t="s">
        <v>569</v>
      </c>
      <c r="AU1379" s="251" t="s">
        <v>87</v>
      </c>
      <c r="AV1379" s="13" t="s">
        <v>87</v>
      </c>
      <c r="AW1379" s="13" t="s">
        <v>39</v>
      </c>
      <c r="AX1379" s="13" t="s">
        <v>77</v>
      </c>
      <c r="AY1379" s="251" t="s">
        <v>137</v>
      </c>
    </row>
    <row r="1380" s="13" customFormat="1">
      <c r="A1380" s="13"/>
      <c r="B1380" s="241"/>
      <c r="C1380" s="242"/>
      <c r="D1380" s="220" t="s">
        <v>569</v>
      </c>
      <c r="E1380" s="243" t="s">
        <v>32</v>
      </c>
      <c r="F1380" s="244" t="s">
        <v>1700</v>
      </c>
      <c r="G1380" s="242"/>
      <c r="H1380" s="245">
        <v>14.875</v>
      </c>
      <c r="I1380" s="246"/>
      <c r="J1380" s="242"/>
      <c r="K1380" s="242"/>
      <c r="L1380" s="247"/>
      <c r="M1380" s="248"/>
      <c r="N1380" s="249"/>
      <c r="O1380" s="249"/>
      <c r="P1380" s="249"/>
      <c r="Q1380" s="249"/>
      <c r="R1380" s="249"/>
      <c r="S1380" s="249"/>
      <c r="T1380" s="25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1" t="s">
        <v>569</v>
      </c>
      <c r="AU1380" s="251" t="s">
        <v>87</v>
      </c>
      <c r="AV1380" s="13" t="s">
        <v>87</v>
      </c>
      <c r="AW1380" s="13" t="s">
        <v>39</v>
      </c>
      <c r="AX1380" s="13" t="s">
        <v>77</v>
      </c>
      <c r="AY1380" s="251" t="s">
        <v>137</v>
      </c>
    </row>
    <row r="1381" s="13" customFormat="1">
      <c r="A1381" s="13"/>
      <c r="B1381" s="241"/>
      <c r="C1381" s="242"/>
      <c r="D1381" s="220" t="s">
        <v>569</v>
      </c>
      <c r="E1381" s="243" t="s">
        <v>32</v>
      </c>
      <c r="F1381" s="244" t="s">
        <v>1709</v>
      </c>
      <c r="G1381" s="242"/>
      <c r="H1381" s="245">
        <v>25.367999999999999</v>
      </c>
      <c r="I1381" s="246"/>
      <c r="J1381" s="242"/>
      <c r="K1381" s="242"/>
      <c r="L1381" s="247"/>
      <c r="M1381" s="248"/>
      <c r="N1381" s="249"/>
      <c r="O1381" s="249"/>
      <c r="P1381" s="249"/>
      <c r="Q1381" s="249"/>
      <c r="R1381" s="249"/>
      <c r="S1381" s="249"/>
      <c r="T1381" s="25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1" t="s">
        <v>569</v>
      </c>
      <c r="AU1381" s="251" t="s">
        <v>87</v>
      </c>
      <c r="AV1381" s="13" t="s">
        <v>87</v>
      </c>
      <c r="AW1381" s="13" t="s">
        <v>39</v>
      </c>
      <c r="AX1381" s="13" t="s">
        <v>77</v>
      </c>
      <c r="AY1381" s="251" t="s">
        <v>137</v>
      </c>
    </row>
    <row r="1382" s="14" customFormat="1">
      <c r="A1382" s="14"/>
      <c r="B1382" s="252"/>
      <c r="C1382" s="253"/>
      <c r="D1382" s="220" t="s">
        <v>569</v>
      </c>
      <c r="E1382" s="254" t="s">
        <v>32</v>
      </c>
      <c r="F1382" s="255" t="s">
        <v>571</v>
      </c>
      <c r="G1382" s="253"/>
      <c r="H1382" s="256">
        <v>748.41800000000001</v>
      </c>
      <c r="I1382" s="257"/>
      <c r="J1382" s="253"/>
      <c r="K1382" s="253"/>
      <c r="L1382" s="258"/>
      <c r="M1382" s="259"/>
      <c r="N1382" s="260"/>
      <c r="O1382" s="260"/>
      <c r="P1382" s="260"/>
      <c r="Q1382" s="260"/>
      <c r="R1382" s="260"/>
      <c r="S1382" s="260"/>
      <c r="T1382" s="26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2" t="s">
        <v>569</v>
      </c>
      <c r="AU1382" s="262" t="s">
        <v>87</v>
      </c>
      <c r="AV1382" s="14" t="s">
        <v>164</v>
      </c>
      <c r="AW1382" s="14" t="s">
        <v>39</v>
      </c>
      <c r="AX1382" s="14" t="s">
        <v>85</v>
      </c>
      <c r="AY1382" s="262" t="s">
        <v>137</v>
      </c>
    </row>
    <row r="1383" s="2" customFormat="1" ht="16.5" customHeight="1">
      <c r="A1383" s="41"/>
      <c r="B1383" s="42"/>
      <c r="C1383" s="207" t="s">
        <v>1710</v>
      </c>
      <c r="D1383" s="207" t="s">
        <v>140</v>
      </c>
      <c r="E1383" s="208" t="s">
        <v>1711</v>
      </c>
      <c r="F1383" s="209" t="s">
        <v>1712</v>
      </c>
      <c r="G1383" s="210" t="s">
        <v>565</v>
      </c>
      <c r="H1383" s="211">
        <v>577.65800000000002</v>
      </c>
      <c r="I1383" s="212"/>
      <c r="J1383" s="213">
        <f>ROUND(I1383*H1383,2)</f>
        <v>0</v>
      </c>
      <c r="K1383" s="209" t="s">
        <v>144</v>
      </c>
      <c r="L1383" s="47"/>
      <c r="M1383" s="214" t="s">
        <v>32</v>
      </c>
      <c r="N1383" s="215" t="s">
        <v>49</v>
      </c>
      <c r="O1383" s="87"/>
      <c r="P1383" s="216">
        <f>O1383*H1383</f>
        <v>0</v>
      </c>
      <c r="Q1383" s="216">
        <v>0</v>
      </c>
      <c r="R1383" s="216">
        <f>Q1383*H1383</f>
        <v>0</v>
      </c>
      <c r="S1383" s="216">
        <v>0</v>
      </c>
      <c r="T1383" s="217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18" t="s">
        <v>145</v>
      </c>
      <c r="AT1383" s="218" t="s">
        <v>140</v>
      </c>
      <c r="AU1383" s="218" t="s">
        <v>87</v>
      </c>
      <c r="AY1383" s="19" t="s">
        <v>137</v>
      </c>
      <c r="BE1383" s="219">
        <f>IF(N1383="základní",J1383,0)</f>
        <v>0</v>
      </c>
      <c r="BF1383" s="219">
        <f>IF(N1383="snížená",J1383,0)</f>
        <v>0</v>
      </c>
      <c r="BG1383" s="219">
        <f>IF(N1383="zákl. přenesená",J1383,0)</f>
        <v>0</v>
      </c>
      <c r="BH1383" s="219">
        <f>IF(N1383="sníž. přenesená",J1383,0)</f>
        <v>0</v>
      </c>
      <c r="BI1383" s="219">
        <f>IF(N1383="nulová",J1383,0)</f>
        <v>0</v>
      </c>
      <c r="BJ1383" s="19" t="s">
        <v>87</v>
      </c>
      <c r="BK1383" s="219">
        <f>ROUND(I1383*H1383,2)</f>
        <v>0</v>
      </c>
      <c r="BL1383" s="19" t="s">
        <v>145</v>
      </c>
      <c r="BM1383" s="218" t="s">
        <v>1713</v>
      </c>
    </row>
    <row r="1384" s="2" customFormat="1">
      <c r="A1384" s="41"/>
      <c r="B1384" s="42"/>
      <c r="C1384" s="43"/>
      <c r="D1384" s="220" t="s">
        <v>147</v>
      </c>
      <c r="E1384" s="43"/>
      <c r="F1384" s="221" t="s">
        <v>1714</v>
      </c>
      <c r="G1384" s="43"/>
      <c r="H1384" s="43"/>
      <c r="I1384" s="222"/>
      <c r="J1384" s="43"/>
      <c r="K1384" s="43"/>
      <c r="L1384" s="47"/>
      <c r="M1384" s="223"/>
      <c r="N1384" s="224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19" t="s">
        <v>147</v>
      </c>
      <c r="AU1384" s="19" t="s">
        <v>87</v>
      </c>
    </row>
    <row r="1385" s="2" customFormat="1">
      <c r="A1385" s="41"/>
      <c r="B1385" s="42"/>
      <c r="C1385" s="43"/>
      <c r="D1385" s="225" t="s">
        <v>149</v>
      </c>
      <c r="E1385" s="43"/>
      <c r="F1385" s="226" t="s">
        <v>1715</v>
      </c>
      <c r="G1385" s="43"/>
      <c r="H1385" s="43"/>
      <c r="I1385" s="222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19" t="s">
        <v>149</v>
      </c>
      <c r="AU1385" s="19" t="s">
        <v>87</v>
      </c>
    </row>
    <row r="1386" s="15" customFormat="1">
      <c r="A1386" s="15"/>
      <c r="B1386" s="263"/>
      <c r="C1386" s="264"/>
      <c r="D1386" s="220" t="s">
        <v>569</v>
      </c>
      <c r="E1386" s="265" t="s">
        <v>32</v>
      </c>
      <c r="F1386" s="266" t="s">
        <v>1688</v>
      </c>
      <c r="G1386" s="264"/>
      <c r="H1386" s="265" t="s">
        <v>32</v>
      </c>
      <c r="I1386" s="267"/>
      <c r="J1386" s="264"/>
      <c r="K1386" s="264"/>
      <c r="L1386" s="268"/>
      <c r="M1386" s="269"/>
      <c r="N1386" s="270"/>
      <c r="O1386" s="270"/>
      <c r="P1386" s="270"/>
      <c r="Q1386" s="270"/>
      <c r="R1386" s="270"/>
      <c r="S1386" s="270"/>
      <c r="T1386" s="271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72" t="s">
        <v>569</v>
      </c>
      <c r="AU1386" s="272" t="s">
        <v>87</v>
      </c>
      <c r="AV1386" s="15" t="s">
        <v>85</v>
      </c>
      <c r="AW1386" s="15" t="s">
        <v>39</v>
      </c>
      <c r="AX1386" s="15" t="s">
        <v>77</v>
      </c>
      <c r="AY1386" s="272" t="s">
        <v>137</v>
      </c>
    </row>
    <row r="1387" s="13" customFormat="1">
      <c r="A1387" s="13"/>
      <c r="B1387" s="241"/>
      <c r="C1387" s="242"/>
      <c r="D1387" s="220" t="s">
        <v>569</v>
      </c>
      <c r="E1387" s="243" t="s">
        <v>32</v>
      </c>
      <c r="F1387" s="244" t="s">
        <v>1707</v>
      </c>
      <c r="G1387" s="242"/>
      <c r="H1387" s="245">
        <v>534.56299999999999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1" t="s">
        <v>569</v>
      </c>
      <c r="AU1387" s="251" t="s">
        <v>87</v>
      </c>
      <c r="AV1387" s="13" t="s">
        <v>87</v>
      </c>
      <c r="AW1387" s="13" t="s">
        <v>39</v>
      </c>
      <c r="AX1387" s="13" t="s">
        <v>77</v>
      </c>
      <c r="AY1387" s="251" t="s">
        <v>137</v>
      </c>
    </row>
    <row r="1388" s="13" customFormat="1">
      <c r="A1388" s="13"/>
      <c r="B1388" s="241"/>
      <c r="C1388" s="242"/>
      <c r="D1388" s="220" t="s">
        <v>569</v>
      </c>
      <c r="E1388" s="243" t="s">
        <v>32</v>
      </c>
      <c r="F1388" s="244" t="s">
        <v>1698</v>
      </c>
      <c r="G1388" s="242"/>
      <c r="H1388" s="245">
        <v>-63.600000000000001</v>
      </c>
      <c r="I1388" s="246"/>
      <c r="J1388" s="242"/>
      <c r="K1388" s="242"/>
      <c r="L1388" s="247"/>
      <c r="M1388" s="248"/>
      <c r="N1388" s="249"/>
      <c r="O1388" s="249"/>
      <c r="P1388" s="249"/>
      <c r="Q1388" s="249"/>
      <c r="R1388" s="249"/>
      <c r="S1388" s="249"/>
      <c r="T1388" s="250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1" t="s">
        <v>569</v>
      </c>
      <c r="AU1388" s="251" t="s">
        <v>87</v>
      </c>
      <c r="AV1388" s="13" t="s">
        <v>87</v>
      </c>
      <c r="AW1388" s="13" t="s">
        <v>39</v>
      </c>
      <c r="AX1388" s="13" t="s">
        <v>77</v>
      </c>
      <c r="AY1388" s="251" t="s">
        <v>137</v>
      </c>
    </row>
    <row r="1389" s="13" customFormat="1">
      <c r="A1389" s="13"/>
      <c r="B1389" s="241"/>
      <c r="C1389" s="242"/>
      <c r="D1389" s="220" t="s">
        <v>569</v>
      </c>
      <c r="E1389" s="243" t="s">
        <v>32</v>
      </c>
      <c r="F1389" s="244" t="s">
        <v>1708</v>
      </c>
      <c r="G1389" s="242"/>
      <c r="H1389" s="245">
        <v>91.819999999999993</v>
      </c>
      <c r="I1389" s="246"/>
      <c r="J1389" s="242"/>
      <c r="K1389" s="242"/>
      <c r="L1389" s="247"/>
      <c r="M1389" s="248"/>
      <c r="N1389" s="249"/>
      <c r="O1389" s="249"/>
      <c r="P1389" s="249"/>
      <c r="Q1389" s="249"/>
      <c r="R1389" s="249"/>
      <c r="S1389" s="249"/>
      <c r="T1389" s="250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1" t="s">
        <v>569</v>
      </c>
      <c r="AU1389" s="251" t="s">
        <v>87</v>
      </c>
      <c r="AV1389" s="13" t="s">
        <v>87</v>
      </c>
      <c r="AW1389" s="13" t="s">
        <v>39</v>
      </c>
      <c r="AX1389" s="13" t="s">
        <v>77</v>
      </c>
      <c r="AY1389" s="251" t="s">
        <v>137</v>
      </c>
    </row>
    <row r="1390" s="13" customFormat="1">
      <c r="A1390" s="13"/>
      <c r="B1390" s="241"/>
      <c r="C1390" s="242"/>
      <c r="D1390" s="220" t="s">
        <v>569</v>
      </c>
      <c r="E1390" s="243" t="s">
        <v>32</v>
      </c>
      <c r="F1390" s="244" t="s">
        <v>1700</v>
      </c>
      <c r="G1390" s="242"/>
      <c r="H1390" s="245">
        <v>14.875</v>
      </c>
      <c r="I1390" s="246"/>
      <c r="J1390" s="242"/>
      <c r="K1390" s="242"/>
      <c r="L1390" s="247"/>
      <c r="M1390" s="248"/>
      <c r="N1390" s="249"/>
      <c r="O1390" s="249"/>
      <c r="P1390" s="249"/>
      <c r="Q1390" s="249"/>
      <c r="R1390" s="249"/>
      <c r="S1390" s="249"/>
      <c r="T1390" s="250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1" t="s">
        <v>569</v>
      </c>
      <c r="AU1390" s="251" t="s">
        <v>87</v>
      </c>
      <c r="AV1390" s="13" t="s">
        <v>87</v>
      </c>
      <c r="AW1390" s="13" t="s">
        <v>39</v>
      </c>
      <c r="AX1390" s="13" t="s">
        <v>77</v>
      </c>
      <c r="AY1390" s="251" t="s">
        <v>137</v>
      </c>
    </row>
    <row r="1391" s="14" customFormat="1">
      <c r="A1391" s="14"/>
      <c r="B1391" s="252"/>
      <c r="C1391" s="253"/>
      <c r="D1391" s="220" t="s">
        <v>569</v>
      </c>
      <c r="E1391" s="254" t="s">
        <v>32</v>
      </c>
      <c r="F1391" s="255" t="s">
        <v>571</v>
      </c>
      <c r="G1391" s="253"/>
      <c r="H1391" s="256">
        <v>577.6579999999999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2" t="s">
        <v>569</v>
      </c>
      <c r="AU1391" s="262" t="s">
        <v>87</v>
      </c>
      <c r="AV1391" s="14" t="s">
        <v>164</v>
      </c>
      <c r="AW1391" s="14" t="s">
        <v>39</v>
      </c>
      <c r="AX1391" s="14" t="s">
        <v>85</v>
      </c>
      <c r="AY1391" s="262" t="s">
        <v>137</v>
      </c>
    </row>
    <row r="1392" s="2" customFormat="1" ht="24.15" customHeight="1">
      <c r="A1392" s="41"/>
      <c r="B1392" s="42"/>
      <c r="C1392" s="227" t="s">
        <v>1716</v>
      </c>
      <c r="D1392" s="227" t="s">
        <v>151</v>
      </c>
      <c r="E1392" s="228" t="s">
        <v>1717</v>
      </c>
      <c r="F1392" s="229" t="s">
        <v>1718</v>
      </c>
      <c r="G1392" s="230" t="s">
        <v>565</v>
      </c>
      <c r="H1392" s="231">
        <v>872.28099999999995</v>
      </c>
      <c r="I1392" s="232"/>
      <c r="J1392" s="233">
        <f>ROUND(I1392*H1392,2)</f>
        <v>0</v>
      </c>
      <c r="K1392" s="229" t="s">
        <v>144</v>
      </c>
      <c r="L1392" s="234"/>
      <c r="M1392" s="235" t="s">
        <v>32</v>
      </c>
      <c r="N1392" s="236" t="s">
        <v>49</v>
      </c>
      <c r="O1392" s="87"/>
      <c r="P1392" s="216">
        <f>O1392*H1392</f>
        <v>0</v>
      </c>
      <c r="Q1392" s="216">
        <v>0.002</v>
      </c>
      <c r="R1392" s="216">
        <f>Q1392*H1392</f>
        <v>1.744562</v>
      </c>
      <c r="S1392" s="216">
        <v>0</v>
      </c>
      <c r="T1392" s="217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18" t="s">
        <v>155</v>
      </c>
      <c r="AT1392" s="218" t="s">
        <v>151</v>
      </c>
      <c r="AU1392" s="218" t="s">
        <v>87</v>
      </c>
      <c r="AY1392" s="19" t="s">
        <v>137</v>
      </c>
      <c r="BE1392" s="219">
        <f>IF(N1392="základní",J1392,0)</f>
        <v>0</v>
      </c>
      <c r="BF1392" s="219">
        <f>IF(N1392="snížená",J1392,0)</f>
        <v>0</v>
      </c>
      <c r="BG1392" s="219">
        <f>IF(N1392="zákl. přenesená",J1392,0)</f>
        <v>0</v>
      </c>
      <c r="BH1392" s="219">
        <f>IF(N1392="sníž. přenesená",J1392,0)</f>
        <v>0</v>
      </c>
      <c r="BI1392" s="219">
        <f>IF(N1392="nulová",J1392,0)</f>
        <v>0</v>
      </c>
      <c r="BJ1392" s="19" t="s">
        <v>87</v>
      </c>
      <c r="BK1392" s="219">
        <f>ROUND(I1392*H1392,2)</f>
        <v>0</v>
      </c>
      <c r="BL1392" s="19" t="s">
        <v>145</v>
      </c>
      <c r="BM1392" s="218" t="s">
        <v>1719</v>
      </c>
    </row>
    <row r="1393" s="2" customFormat="1">
      <c r="A1393" s="41"/>
      <c r="B1393" s="42"/>
      <c r="C1393" s="43"/>
      <c r="D1393" s="220" t="s">
        <v>147</v>
      </c>
      <c r="E1393" s="43"/>
      <c r="F1393" s="221" t="s">
        <v>1718</v>
      </c>
      <c r="G1393" s="43"/>
      <c r="H1393" s="43"/>
      <c r="I1393" s="222"/>
      <c r="J1393" s="43"/>
      <c r="K1393" s="43"/>
      <c r="L1393" s="47"/>
      <c r="M1393" s="223"/>
      <c r="N1393" s="224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19" t="s">
        <v>147</v>
      </c>
      <c r="AU1393" s="19" t="s">
        <v>87</v>
      </c>
    </row>
    <row r="1394" s="2" customFormat="1">
      <c r="A1394" s="41"/>
      <c r="B1394" s="42"/>
      <c r="C1394" s="43"/>
      <c r="D1394" s="220" t="s">
        <v>624</v>
      </c>
      <c r="E1394" s="43"/>
      <c r="F1394" s="273" t="s">
        <v>1720</v>
      </c>
      <c r="G1394" s="43"/>
      <c r="H1394" s="43"/>
      <c r="I1394" s="222"/>
      <c r="J1394" s="43"/>
      <c r="K1394" s="43"/>
      <c r="L1394" s="47"/>
      <c r="M1394" s="223"/>
      <c r="N1394" s="224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19" t="s">
        <v>624</v>
      </c>
      <c r="AU1394" s="19" t="s">
        <v>87</v>
      </c>
    </row>
    <row r="1395" s="13" customFormat="1">
      <c r="A1395" s="13"/>
      <c r="B1395" s="241"/>
      <c r="C1395" s="242"/>
      <c r="D1395" s="220" t="s">
        <v>569</v>
      </c>
      <c r="E1395" s="243" t="s">
        <v>32</v>
      </c>
      <c r="F1395" s="244" t="s">
        <v>1721</v>
      </c>
      <c r="G1395" s="242"/>
      <c r="H1395" s="245">
        <v>872.28099999999995</v>
      </c>
      <c r="I1395" s="246"/>
      <c r="J1395" s="242"/>
      <c r="K1395" s="242"/>
      <c r="L1395" s="247"/>
      <c r="M1395" s="248"/>
      <c r="N1395" s="249"/>
      <c r="O1395" s="249"/>
      <c r="P1395" s="249"/>
      <c r="Q1395" s="249"/>
      <c r="R1395" s="249"/>
      <c r="S1395" s="249"/>
      <c r="T1395" s="250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1" t="s">
        <v>569</v>
      </c>
      <c r="AU1395" s="251" t="s">
        <v>87</v>
      </c>
      <c r="AV1395" s="13" t="s">
        <v>87</v>
      </c>
      <c r="AW1395" s="13" t="s">
        <v>39</v>
      </c>
      <c r="AX1395" s="13" t="s">
        <v>77</v>
      </c>
      <c r="AY1395" s="251" t="s">
        <v>137</v>
      </c>
    </row>
    <row r="1396" s="14" customFormat="1">
      <c r="A1396" s="14"/>
      <c r="B1396" s="252"/>
      <c r="C1396" s="253"/>
      <c r="D1396" s="220" t="s">
        <v>569</v>
      </c>
      <c r="E1396" s="254" t="s">
        <v>32</v>
      </c>
      <c r="F1396" s="255" t="s">
        <v>571</v>
      </c>
      <c r="G1396" s="253"/>
      <c r="H1396" s="256">
        <v>872.28099999999995</v>
      </c>
      <c r="I1396" s="257"/>
      <c r="J1396" s="253"/>
      <c r="K1396" s="253"/>
      <c r="L1396" s="258"/>
      <c r="M1396" s="259"/>
      <c r="N1396" s="260"/>
      <c r="O1396" s="260"/>
      <c r="P1396" s="260"/>
      <c r="Q1396" s="260"/>
      <c r="R1396" s="260"/>
      <c r="S1396" s="260"/>
      <c r="T1396" s="261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2" t="s">
        <v>569</v>
      </c>
      <c r="AU1396" s="262" t="s">
        <v>87</v>
      </c>
      <c r="AV1396" s="14" t="s">
        <v>164</v>
      </c>
      <c r="AW1396" s="14" t="s">
        <v>39</v>
      </c>
      <c r="AX1396" s="14" t="s">
        <v>85</v>
      </c>
      <c r="AY1396" s="262" t="s">
        <v>137</v>
      </c>
    </row>
    <row r="1397" s="2" customFormat="1" ht="16.5" customHeight="1">
      <c r="A1397" s="41"/>
      <c r="B1397" s="42"/>
      <c r="C1397" s="207" t="s">
        <v>1722</v>
      </c>
      <c r="D1397" s="207" t="s">
        <v>140</v>
      </c>
      <c r="E1397" s="208" t="s">
        <v>1723</v>
      </c>
      <c r="F1397" s="209" t="s">
        <v>1724</v>
      </c>
      <c r="G1397" s="210" t="s">
        <v>565</v>
      </c>
      <c r="H1397" s="211">
        <v>83.281999999999996</v>
      </c>
      <c r="I1397" s="212"/>
      <c r="J1397" s="213">
        <f>ROUND(I1397*H1397,2)</f>
        <v>0</v>
      </c>
      <c r="K1397" s="209" t="s">
        <v>144</v>
      </c>
      <c r="L1397" s="47"/>
      <c r="M1397" s="214" t="s">
        <v>32</v>
      </c>
      <c r="N1397" s="215" t="s">
        <v>49</v>
      </c>
      <c r="O1397" s="87"/>
      <c r="P1397" s="216">
        <f>O1397*H1397</f>
        <v>0</v>
      </c>
      <c r="Q1397" s="216">
        <v>0</v>
      </c>
      <c r="R1397" s="216">
        <f>Q1397*H1397</f>
        <v>0</v>
      </c>
      <c r="S1397" s="216">
        <v>0</v>
      </c>
      <c r="T1397" s="217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18" t="s">
        <v>145</v>
      </c>
      <c r="AT1397" s="218" t="s">
        <v>140</v>
      </c>
      <c r="AU1397" s="218" t="s">
        <v>87</v>
      </c>
      <c r="AY1397" s="19" t="s">
        <v>137</v>
      </c>
      <c r="BE1397" s="219">
        <f>IF(N1397="základní",J1397,0)</f>
        <v>0</v>
      </c>
      <c r="BF1397" s="219">
        <f>IF(N1397="snížená",J1397,0)</f>
        <v>0</v>
      </c>
      <c r="BG1397" s="219">
        <f>IF(N1397="zákl. přenesená",J1397,0)</f>
        <v>0</v>
      </c>
      <c r="BH1397" s="219">
        <f>IF(N1397="sníž. přenesená",J1397,0)</f>
        <v>0</v>
      </c>
      <c r="BI1397" s="219">
        <f>IF(N1397="nulová",J1397,0)</f>
        <v>0</v>
      </c>
      <c r="BJ1397" s="19" t="s">
        <v>87</v>
      </c>
      <c r="BK1397" s="219">
        <f>ROUND(I1397*H1397,2)</f>
        <v>0</v>
      </c>
      <c r="BL1397" s="19" t="s">
        <v>145</v>
      </c>
      <c r="BM1397" s="218" t="s">
        <v>1725</v>
      </c>
    </row>
    <row r="1398" s="2" customFormat="1">
      <c r="A1398" s="41"/>
      <c r="B1398" s="42"/>
      <c r="C1398" s="43"/>
      <c r="D1398" s="220" t="s">
        <v>147</v>
      </c>
      <c r="E1398" s="43"/>
      <c r="F1398" s="221" t="s">
        <v>1726</v>
      </c>
      <c r="G1398" s="43"/>
      <c r="H1398" s="43"/>
      <c r="I1398" s="222"/>
      <c r="J1398" s="43"/>
      <c r="K1398" s="43"/>
      <c r="L1398" s="47"/>
      <c r="M1398" s="223"/>
      <c r="N1398" s="224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19" t="s">
        <v>147</v>
      </c>
      <c r="AU1398" s="19" t="s">
        <v>87</v>
      </c>
    </row>
    <row r="1399" s="2" customFormat="1">
      <c r="A1399" s="41"/>
      <c r="B1399" s="42"/>
      <c r="C1399" s="43"/>
      <c r="D1399" s="225" t="s">
        <v>149</v>
      </c>
      <c r="E1399" s="43"/>
      <c r="F1399" s="226" t="s">
        <v>1727</v>
      </c>
      <c r="G1399" s="43"/>
      <c r="H1399" s="43"/>
      <c r="I1399" s="222"/>
      <c r="J1399" s="43"/>
      <c r="K1399" s="43"/>
      <c r="L1399" s="47"/>
      <c r="M1399" s="223"/>
      <c r="N1399" s="22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19" t="s">
        <v>149</v>
      </c>
      <c r="AU1399" s="19" t="s">
        <v>87</v>
      </c>
    </row>
    <row r="1400" s="13" customFormat="1">
      <c r="A1400" s="13"/>
      <c r="B1400" s="241"/>
      <c r="C1400" s="242"/>
      <c r="D1400" s="220" t="s">
        <v>569</v>
      </c>
      <c r="E1400" s="243" t="s">
        <v>32</v>
      </c>
      <c r="F1400" s="244" t="s">
        <v>1681</v>
      </c>
      <c r="G1400" s="242"/>
      <c r="H1400" s="245">
        <v>83.281999999999996</v>
      </c>
      <c r="I1400" s="246"/>
      <c r="J1400" s="242"/>
      <c r="K1400" s="242"/>
      <c r="L1400" s="247"/>
      <c r="M1400" s="248"/>
      <c r="N1400" s="249"/>
      <c r="O1400" s="249"/>
      <c r="P1400" s="249"/>
      <c r="Q1400" s="249"/>
      <c r="R1400" s="249"/>
      <c r="S1400" s="249"/>
      <c r="T1400" s="250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1" t="s">
        <v>569</v>
      </c>
      <c r="AU1400" s="251" t="s">
        <v>87</v>
      </c>
      <c r="AV1400" s="13" t="s">
        <v>87</v>
      </c>
      <c r="AW1400" s="13" t="s">
        <v>39</v>
      </c>
      <c r="AX1400" s="13" t="s">
        <v>77</v>
      </c>
      <c r="AY1400" s="251" t="s">
        <v>137</v>
      </c>
    </row>
    <row r="1401" s="14" customFormat="1">
      <c r="A1401" s="14"/>
      <c r="B1401" s="252"/>
      <c r="C1401" s="253"/>
      <c r="D1401" s="220" t="s">
        <v>569</v>
      </c>
      <c r="E1401" s="254" t="s">
        <v>32</v>
      </c>
      <c r="F1401" s="255" t="s">
        <v>571</v>
      </c>
      <c r="G1401" s="253"/>
      <c r="H1401" s="256">
        <v>83.281999999999996</v>
      </c>
      <c r="I1401" s="257"/>
      <c r="J1401" s="253"/>
      <c r="K1401" s="253"/>
      <c r="L1401" s="258"/>
      <c r="M1401" s="259"/>
      <c r="N1401" s="260"/>
      <c r="O1401" s="260"/>
      <c r="P1401" s="260"/>
      <c r="Q1401" s="260"/>
      <c r="R1401" s="260"/>
      <c r="S1401" s="260"/>
      <c r="T1401" s="261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2" t="s">
        <v>569</v>
      </c>
      <c r="AU1401" s="262" t="s">
        <v>87</v>
      </c>
      <c r="AV1401" s="14" t="s">
        <v>164</v>
      </c>
      <c r="AW1401" s="14" t="s">
        <v>39</v>
      </c>
      <c r="AX1401" s="14" t="s">
        <v>85</v>
      </c>
      <c r="AY1401" s="262" t="s">
        <v>137</v>
      </c>
    </row>
    <row r="1402" s="2" customFormat="1" ht="16.5" customHeight="1">
      <c r="A1402" s="41"/>
      <c r="B1402" s="42"/>
      <c r="C1402" s="227" t="s">
        <v>1728</v>
      </c>
      <c r="D1402" s="227" t="s">
        <v>151</v>
      </c>
      <c r="E1402" s="228" t="s">
        <v>1626</v>
      </c>
      <c r="F1402" s="229" t="s">
        <v>1627</v>
      </c>
      <c r="G1402" s="230" t="s">
        <v>665</v>
      </c>
      <c r="H1402" s="231">
        <v>0.027</v>
      </c>
      <c r="I1402" s="232"/>
      <c r="J1402" s="233">
        <f>ROUND(I1402*H1402,2)</f>
        <v>0</v>
      </c>
      <c r="K1402" s="229" t="s">
        <v>144</v>
      </c>
      <c r="L1402" s="234"/>
      <c r="M1402" s="235" t="s">
        <v>32</v>
      </c>
      <c r="N1402" s="236" t="s">
        <v>49</v>
      </c>
      <c r="O1402" s="87"/>
      <c r="P1402" s="216">
        <f>O1402*H1402</f>
        <v>0</v>
      </c>
      <c r="Q1402" s="216">
        <v>1</v>
      </c>
      <c r="R1402" s="216">
        <f>Q1402*H1402</f>
        <v>0.027</v>
      </c>
      <c r="S1402" s="216">
        <v>0</v>
      </c>
      <c r="T1402" s="217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18" t="s">
        <v>155</v>
      </c>
      <c r="AT1402" s="218" t="s">
        <v>151</v>
      </c>
      <c r="AU1402" s="218" t="s">
        <v>87</v>
      </c>
      <c r="AY1402" s="19" t="s">
        <v>137</v>
      </c>
      <c r="BE1402" s="219">
        <f>IF(N1402="základní",J1402,0)</f>
        <v>0</v>
      </c>
      <c r="BF1402" s="219">
        <f>IF(N1402="snížená",J1402,0)</f>
        <v>0</v>
      </c>
      <c r="BG1402" s="219">
        <f>IF(N1402="zákl. přenesená",J1402,0)</f>
        <v>0</v>
      </c>
      <c r="BH1402" s="219">
        <f>IF(N1402="sníž. přenesená",J1402,0)</f>
        <v>0</v>
      </c>
      <c r="BI1402" s="219">
        <f>IF(N1402="nulová",J1402,0)</f>
        <v>0</v>
      </c>
      <c r="BJ1402" s="19" t="s">
        <v>87</v>
      </c>
      <c r="BK1402" s="219">
        <f>ROUND(I1402*H1402,2)</f>
        <v>0</v>
      </c>
      <c r="BL1402" s="19" t="s">
        <v>145</v>
      </c>
      <c r="BM1402" s="218" t="s">
        <v>1729</v>
      </c>
    </row>
    <row r="1403" s="2" customFormat="1">
      <c r="A1403" s="41"/>
      <c r="B1403" s="42"/>
      <c r="C1403" s="43"/>
      <c r="D1403" s="220" t="s">
        <v>147</v>
      </c>
      <c r="E1403" s="43"/>
      <c r="F1403" s="221" t="s">
        <v>1627</v>
      </c>
      <c r="G1403" s="43"/>
      <c r="H1403" s="43"/>
      <c r="I1403" s="222"/>
      <c r="J1403" s="43"/>
      <c r="K1403" s="43"/>
      <c r="L1403" s="47"/>
      <c r="M1403" s="223"/>
      <c r="N1403" s="224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19" t="s">
        <v>147</v>
      </c>
      <c r="AU1403" s="19" t="s">
        <v>87</v>
      </c>
    </row>
    <row r="1404" s="13" customFormat="1">
      <c r="A1404" s="13"/>
      <c r="B1404" s="241"/>
      <c r="C1404" s="242"/>
      <c r="D1404" s="220" t="s">
        <v>569</v>
      </c>
      <c r="E1404" s="243" t="s">
        <v>32</v>
      </c>
      <c r="F1404" s="244" t="s">
        <v>1730</v>
      </c>
      <c r="G1404" s="242"/>
      <c r="H1404" s="245">
        <v>0.027</v>
      </c>
      <c r="I1404" s="246"/>
      <c r="J1404" s="242"/>
      <c r="K1404" s="242"/>
      <c r="L1404" s="247"/>
      <c r="M1404" s="248"/>
      <c r="N1404" s="249"/>
      <c r="O1404" s="249"/>
      <c r="P1404" s="249"/>
      <c r="Q1404" s="249"/>
      <c r="R1404" s="249"/>
      <c r="S1404" s="249"/>
      <c r="T1404" s="25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1" t="s">
        <v>569</v>
      </c>
      <c r="AU1404" s="251" t="s">
        <v>87</v>
      </c>
      <c r="AV1404" s="13" t="s">
        <v>87</v>
      </c>
      <c r="AW1404" s="13" t="s">
        <v>39</v>
      </c>
      <c r="AX1404" s="13" t="s">
        <v>77</v>
      </c>
      <c r="AY1404" s="251" t="s">
        <v>137</v>
      </c>
    </row>
    <row r="1405" s="14" customFormat="1">
      <c r="A1405" s="14"/>
      <c r="B1405" s="252"/>
      <c r="C1405" s="253"/>
      <c r="D1405" s="220" t="s">
        <v>569</v>
      </c>
      <c r="E1405" s="254" t="s">
        <v>32</v>
      </c>
      <c r="F1405" s="255" t="s">
        <v>571</v>
      </c>
      <c r="G1405" s="253"/>
      <c r="H1405" s="256">
        <v>0.027</v>
      </c>
      <c r="I1405" s="257"/>
      <c r="J1405" s="253"/>
      <c r="K1405" s="253"/>
      <c r="L1405" s="258"/>
      <c r="M1405" s="259"/>
      <c r="N1405" s="260"/>
      <c r="O1405" s="260"/>
      <c r="P1405" s="260"/>
      <c r="Q1405" s="260"/>
      <c r="R1405" s="260"/>
      <c r="S1405" s="260"/>
      <c r="T1405" s="261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2" t="s">
        <v>569</v>
      </c>
      <c r="AU1405" s="262" t="s">
        <v>87</v>
      </c>
      <c r="AV1405" s="14" t="s">
        <v>164</v>
      </c>
      <c r="AW1405" s="14" t="s">
        <v>39</v>
      </c>
      <c r="AX1405" s="14" t="s">
        <v>85</v>
      </c>
      <c r="AY1405" s="262" t="s">
        <v>137</v>
      </c>
    </row>
    <row r="1406" s="2" customFormat="1" ht="16.5" customHeight="1">
      <c r="A1406" s="41"/>
      <c r="B1406" s="42"/>
      <c r="C1406" s="207" t="s">
        <v>1731</v>
      </c>
      <c r="D1406" s="207" t="s">
        <v>140</v>
      </c>
      <c r="E1406" s="208" t="s">
        <v>1732</v>
      </c>
      <c r="F1406" s="209" t="s">
        <v>1733</v>
      </c>
      <c r="G1406" s="210" t="s">
        <v>565</v>
      </c>
      <c r="H1406" s="211">
        <v>83.281999999999996</v>
      </c>
      <c r="I1406" s="212"/>
      <c r="J1406" s="213">
        <f>ROUND(I1406*H1406,2)</f>
        <v>0</v>
      </c>
      <c r="K1406" s="209" t="s">
        <v>144</v>
      </c>
      <c r="L1406" s="47"/>
      <c r="M1406" s="214" t="s">
        <v>32</v>
      </c>
      <c r="N1406" s="215" t="s">
        <v>49</v>
      </c>
      <c r="O1406" s="87"/>
      <c r="P1406" s="216">
        <f>O1406*H1406</f>
        <v>0</v>
      </c>
      <c r="Q1406" s="216">
        <v>0</v>
      </c>
      <c r="R1406" s="216">
        <f>Q1406*H1406</f>
        <v>0</v>
      </c>
      <c r="S1406" s="216">
        <v>0</v>
      </c>
      <c r="T1406" s="217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18" t="s">
        <v>145</v>
      </c>
      <c r="AT1406" s="218" t="s">
        <v>140</v>
      </c>
      <c r="AU1406" s="218" t="s">
        <v>87</v>
      </c>
      <c r="AY1406" s="19" t="s">
        <v>137</v>
      </c>
      <c r="BE1406" s="219">
        <f>IF(N1406="základní",J1406,0)</f>
        <v>0</v>
      </c>
      <c r="BF1406" s="219">
        <f>IF(N1406="snížená",J1406,0)</f>
        <v>0</v>
      </c>
      <c r="BG1406" s="219">
        <f>IF(N1406="zákl. přenesená",J1406,0)</f>
        <v>0</v>
      </c>
      <c r="BH1406" s="219">
        <f>IF(N1406="sníž. přenesená",J1406,0)</f>
        <v>0</v>
      </c>
      <c r="BI1406" s="219">
        <f>IF(N1406="nulová",J1406,0)</f>
        <v>0</v>
      </c>
      <c r="BJ1406" s="19" t="s">
        <v>87</v>
      </c>
      <c r="BK1406" s="219">
        <f>ROUND(I1406*H1406,2)</f>
        <v>0</v>
      </c>
      <c r="BL1406" s="19" t="s">
        <v>145</v>
      </c>
      <c r="BM1406" s="218" t="s">
        <v>1734</v>
      </c>
    </row>
    <row r="1407" s="2" customFormat="1">
      <c r="A1407" s="41"/>
      <c r="B1407" s="42"/>
      <c r="C1407" s="43"/>
      <c r="D1407" s="220" t="s">
        <v>147</v>
      </c>
      <c r="E1407" s="43"/>
      <c r="F1407" s="221" t="s">
        <v>1735</v>
      </c>
      <c r="G1407" s="43"/>
      <c r="H1407" s="43"/>
      <c r="I1407" s="222"/>
      <c r="J1407" s="43"/>
      <c r="K1407" s="43"/>
      <c r="L1407" s="47"/>
      <c r="M1407" s="223"/>
      <c r="N1407" s="224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19" t="s">
        <v>147</v>
      </c>
      <c r="AU1407" s="19" t="s">
        <v>87</v>
      </c>
    </row>
    <row r="1408" s="2" customFormat="1">
      <c r="A1408" s="41"/>
      <c r="B1408" s="42"/>
      <c r="C1408" s="43"/>
      <c r="D1408" s="225" t="s">
        <v>149</v>
      </c>
      <c r="E1408" s="43"/>
      <c r="F1408" s="226" t="s">
        <v>1736</v>
      </c>
      <c r="G1408" s="43"/>
      <c r="H1408" s="43"/>
      <c r="I1408" s="222"/>
      <c r="J1408" s="43"/>
      <c r="K1408" s="43"/>
      <c r="L1408" s="47"/>
      <c r="M1408" s="223"/>
      <c r="N1408" s="224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19" t="s">
        <v>149</v>
      </c>
      <c r="AU1408" s="19" t="s">
        <v>87</v>
      </c>
    </row>
    <row r="1409" s="2" customFormat="1" ht="24.15" customHeight="1">
      <c r="A1409" s="41"/>
      <c r="B1409" s="42"/>
      <c r="C1409" s="227" t="s">
        <v>1737</v>
      </c>
      <c r="D1409" s="227" t="s">
        <v>151</v>
      </c>
      <c r="E1409" s="228" t="s">
        <v>1738</v>
      </c>
      <c r="F1409" s="229" t="s">
        <v>1739</v>
      </c>
      <c r="G1409" s="230" t="s">
        <v>565</v>
      </c>
      <c r="H1409" s="231">
        <v>97.064999999999998</v>
      </c>
      <c r="I1409" s="232"/>
      <c r="J1409" s="233">
        <f>ROUND(I1409*H1409,2)</f>
        <v>0</v>
      </c>
      <c r="K1409" s="229" t="s">
        <v>144</v>
      </c>
      <c r="L1409" s="234"/>
      <c r="M1409" s="235" t="s">
        <v>32</v>
      </c>
      <c r="N1409" s="236" t="s">
        <v>49</v>
      </c>
      <c r="O1409" s="87"/>
      <c r="P1409" s="216">
        <f>O1409*H1409</f>
        <v>0</v>
      </c>
      <c r="Q1409" s="216">
        <v>0.0032100000000000002</v>
      </c>
      <c r="R1409" s="216">
        <f>Q1409*H1409</f>
        <v>0.31157865000000001</v>
      </c>
      <c r="S1409" s="216">
        <v>0</v>
      </c>
      <c r="T1409" s="217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18" t="s">
        <v>155</v>
      </c>
      <c r="AT1409" s="218" t="s">
        <v>151</v>
      </c>
      <c r="AU1409" s="218" t="s">
        <v>87</v>
      </c>
      <c r="AY1409" s="19" t="s">
        <v>137</v>
      </c>
      <c r="BE1409" s="219">
        <f>IF(N1409="základní",J1409,0)</f>
        <v>0</v>
      </c>
      <c r="BF1409" s="219">
        <f>IF(N1409="snížená",J1409,0)</f>
        <v>0</v>
      </c>
      <c r="BG1409" s="219">
        <f>IF(N1409="zákl. přenesená",J1409,0)</f>
        <v>0</v>
      </c>
      <c r="BH1409" s="219">
        <f>IF(N1409="sníž. přenesená",J1409,0)</f>
        <v>0</v>
      </c>
      <c r="BI1409" s="219">
        <f>IF(N1409="nulová",J1409,0)</f>
        <v>0</v>
      </c>
      <c r="BJ1409" s="19" t="s">
        <v>87</v>
      </c>
      <c r="BK1409" s="219">
        <f>ROUND(I1409*H1409,2)</f>
        <v>0</v>
      </c>
      <c r="BL1409" s="19" t="s">
        <v>145</v>
      </c>
      <c r="BM1409" s="218" t="s">
        <v>1740</v>
      </c>
    </row>
    <row r="1410" s="2" customFormat="1">
      <c r="A1410" s="41"/>
      <c r="B1410" s="42"/>
      <c r="C1410" s="43"/>
      <c r="D1410" s="220" t="s">
        <v>147</v>
      </c>
      <c r="E1410" s="43"/>
      <c r="F1410" s="221" t="s">
        <v>1739</v>
      </c>
      <c r="G1410" s="43"/>
      <c r="H1410" s="43"/>
      <c r="I1410" s="222"/>
      <c r="J1410" s="43"/>
      <c r="K1410" s="43"/>
      <c r="L1410" s="47"/>
      <c r="M1410" s="223"/>
      <c r="N1410" s="224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19" t="s">
        <v>147</v>
      </c>
      <c r="AU1410" s="19" t="s">
        <v>87</v>
      </c>
    </row>
    <row r="1411" s="13" customFormat="1">
      <c r="A1411" s="13"/>
      <c r="B1411" s="241"/>
      <c r="C1411" s="242"/>
      <c r="D1411" s="220" t="s">
        <v>569</v>
      </c>
      <c r="E1411" s="243" t="s">
        <v>32</v>
      </c>
      <c r="F1411" s="244" t="s">
        <v>1741</v>
      </c>
      <c r="G1411" s="242"/>
      <c r="H1411" s="245">
        <v>97.064999999999998</v>
      </c>
      <c r="I1411" s="246"/>
      <c r="J1411" s="242"/>
      <c r="K1411" s="242"/>
      <c r="L1411" s="247"/>
      <c r="M1411" s="248"/>
      <c r="N1411" s="249"/>
      <c r="O1411" s="249"/>
      <c r="P1411" s="249"/>
      <c r="Q1411" s="249"/>
      <c r="R1411" s="249"/>
      <c r="S1411" s="249"/>
      <c r="T1411" s="250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1" t="s">
        <v>569</v>
      </c>
      <c r="AU1411" s="251" t="s">
        <v>87</v>
      </c>
      <c r="AV1411" s="13" t="s">
        <v>87</v>
      </c>
      <c r="AW1411" s="13" t="s">
        <v>39</v>
      </c>
      <c r="AX1411" s="13" t="s">
        <v>77</v>
      </c>
      <c r="AY1411" s="251" t="s">
        <v>137</v>
      </c>
    </row>
    <row r="1412" s="14" customFormat="1">
      <c r="A1412" s="14"/>
      <c r="B1412" s="252"/>
      <c r="C1412" s="253"/>
      <c r="D1412" s="220" t="s">
        <v>569</v>
      </c>
      <c r="E1412" s="254" t="s">
        <v>32</v>
      </c>
      <c r="F1412" s="255" t="s">
        <v>571</v>
      </c>
      <c r="G1412" s="253"/>
      <c r="H1412" s="256">
        <v>97.064999999999998</v>
      </c>
      <c r="I1412" s="257"/>
      <c r="J1412" s="253"/>
      <c r="K1412" s="253"/>
      <c r="L1412" s="258"/>
      <c r="M1412" s="259"/>
      <c r="N1412" s="260"/>
      <c r="O1412" s="260"/>
      <c r="P1412" s="260"/>
      <c r="Q1412" s="260"/>
      <c r="R1412" s="260"/>
      <c r="S1412" s="260"/>
      <c r="T1412" s="26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2" t="s">
        <v>569</v>
      </c>
      <c r="AU1412" s="262" t="s">
        <v>87</v>
      </c>
      <c r="AV1412" s="14" t="s">
        <v>164</v>
      </c>
      <c r="AW1412" s="14" t="s">
        <v>39</v>
      </c>
      <c r="AX1412" s="14" t="s">
        <v>85</v>
      </c>
      <c r="AY1412" s="262" t="s">
        <v>137</v>
      </c>
    </row>
    <row r="1413" s="2" customFormat="1" ht="21.75" customHeight="1">
      <c r="A1413" s="41"/>
      <c r="B1413" s="42"/>
      <c r="C1413" s="207" t="s">
        <v>1742</v>
      </c>
      <c r="D1413" s="207" t="s">
        <v>140</v>
      </c>
      <c r="E1413" s="208" t="s">
        <v>1743</v>
      </c>
      <c r="F1413" s="209" t="s">
        <v>1744</v>
      </c>
      <c r="G1413" s="210" t="s">
        <v>565</v>
      </c>
      <c r="H1413" s="211">
        <v>83.281999999999996</v>
      </c>
      <c r="I1413" s="212"/>
      <c r="J1413" s="213">
        <f>ROUND(I1413*H1413,2)</f>
        <v>0</v>
      </c>
      <c r="K1413" s="209" t="s">
        <v>144</v>
      </c>
      <c r="L1413" s="47"/>
      <c r="M1413" s="214" t="s">
        <v>32</v>
      </c>
      <c r="N1413" s="215" t="s">
        <v>49</v>
      </c>
      <c r="O1413" s="87"/>
      <c r="P1413" s="216">
        <f>O1413*H1413</f>
        <v>0</v>
      </c>
      <c r="Q1413" s="216">
        <v>0</v>
      </c>
      <c r="R1413" s="216">
        <f>Q1413*H1413</f>
        <v>0</v>
      </c>
      <c r="S1413" s="216">
        <v>0</v>
      </c>
      <c r="T1413" s="217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18" t="s">
        <v>145</v>
      </c>
      <c r="AT1413" s="218" t="s">
        <v>140</v>
      </c>
      <c r="AU1413" s="218" t="s">
        <v>87</v>
      </c>
      <c r="AY1413" s="19" t="s">
        <v>137</v>
      </c>
      <c r="BE1413" s="219">
        <f>IF(N1413="základní",J1413,0)</f>
        <v>0</v>
      </c>
      <c r="BF1413" s="219">
        <f>IF(N1413="snížená",J1413,0)</f>
        <v>0</v>
      </c>
      <c r="BG1413" s="219">
        <f>IF(N1413="zákl. přenesená",J1413,0)</f>
        <v>0</v>
      </c>
      <c r="BH1413" s="219">
        <f>IF(N1413="sníž. přenesená",J1413,0)</f>
        <v>0</v>
      </c>
      <c r="BI1413" s="219">
        <f>IF(N1413="nulová",J1413,0)</f>
        <v>0</v>
      </c>
      <c r="BJ1413" s="19" t="s">
        <v>87</v>
      </c>
      <c r="BK1413" s="219">
        <f>ROUND(I1413*H1413,2)</f>
        <v>0</v>
      </c>
      <c r="BL1413" s="19" t="s">
        <v>145</v>
      </c>
      <c r="BM1413" s="218" t="s">
        <v>1745</v>
      </c>
    </row>
    <row r="1414" s="2" customFormat="1">
      <c r="A1414" s="41"/>
      <c r="B1414" s="42"/>
      <c r="C1414" s="43"/>
      <c r="D1414" s="220" t="s">
        <v>147</v>
      </c>
      <c r="E1414" s="43"/>
      <c r="F1414" s="221" t="s">
        <v>1746</v>
      </c>
      <c r="G1414" s="43"/>
      <c r="H1414" s="43"/>
      <c r="I1414" s="222"/>
      <c r="J1414" s="43"/>
      <c r="K1414" s="43"/>
      <c r="L1414" s="47"/>
      <c r="M1414" s="223"/>
      <c r="N1414" s="224"/>
      <c r="O1414" s="87"/>
      <c r="P1414" s="87"/>
      <c r="Q1414" s="87"/>
      <c r="R1414" s="87"/>
      <c r="S1414" s="87"/>
      <c r="T1414" s="88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T1414" s="19" t="s">
        <v>147</v>
      </c>
      <c r="AU1414" s="19" t="s">
        <v>87</v>
      </c>
    </row>
    <row r="1415" s="2" customFormat="1">
      <c r="A1415" s="41"/>
      <c r="B1415" s="42"/>
      <c r="C1415" s="43"/>
      <c r="D1415" s="225" t="s">
        <v>149</v>
      </c>
      <c r="E1415" s="43"/>
      <c r="F1415" s="226" t="s">
        <v>1747</v>
      </c>
      <c r="G1415" s="43"/>
      <c r="H1415" s="43"/>
      <c r="I1415" s="222"/>
      <c r="J1415" s="43"/>
      <c r="K1415" s="43"/>
      <c r="L1415" s="47"/>
      <c r="M1415" s="223"/>
      <c r="N1415" s="224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T1415" s="19" t="s">
        <v>149</v>
      </c>
      <c r="AU1415" s="19" t="s">
        <v>87</v>
      </c>
    </row>
    <row r="1416" s="13" customFormat="1">
      <c r="A1416" s="13"/>
      <c r="B1416" s="241"/>
      <c r="C1416" s="242"/>
      <c r="D1416" s="220" t="s">
        <v>569</v>
      </c>
      <c r="E1416" s="243" t="s">
        <v>32</v>
      </c>
      <c r="F1416" s="244" t="s">
        <v>1681</v>
      </c>
      <c r="G1416" s="242"/>
      <c r="H1416" s="245">
        <v>83.281999999999996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1" t="s">
        <v>569</v>
      </c>
      <c r="AU1416" s="251" t="s">
        <v>87</v>
      </c>
      <c r="AV1416" s="13" t="s">
        <v>87</v>
      </c>
      <c r="AW1416" s="13" t="s">
        <v>39</v>
      </c>
      <c r="AX1416" s="13" t="s">
        <v>77</v>
      </c>
      <c r="AY1416" s="251" t="s">
        <v>137</v>
      </c>
    </row>
    <row r="1417" s="14" customFormat="1">
      <c r="A1417" s="14"/>
      <c r="B1417" s="252"/>
      <c r="C1417" s="253"/>
      <c r="D1417" s="220" t="s">
        <v>569</v>
      </c>
      <c r="E1417" s="254" t="s">
        <v>32</v>
      </c>
      <c r="F1417" s="255" t="s">
        <v>571</v>
      </c>
      <c r="G1417" s="253"/>
      <c r="H1417" s="256">
        <v>83.281999999999996</v>
      </c>
      <c r="I1417" s="257"/>
      <c r="J1417" s="253"/>
      <c r="K1417" s="253"/>
      <c r="L1417" s="258"/>
      <c r="M1417" s="259"/>
      <c r="N1417" s="260"/>
      <c r="O1417" s="260"/>
      <c r="P1417" s="260"/>
      <c r="Q1417" s="260"/>
      <c r="R1417" s="260"/>
      <c r="S1417" s="260"/>
      <c r="T1417" s="26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2" t="s">
        <v>569</v>
      </c>
      <c r="AU1417" s="262" t="s">
        <v>87</v>
      </c>
      <c r="AV1417" s="14" t="s">
        <v>164</v>
      </c>
      <c r="AW1417" s="14" t="s">
        <v>39</v>
      </c>
      <c r="AX1417" s="14" t="s">
        <v>85</v>
      </c>
      <c r="AY1417" s="262" t="s">
        <v>137</v>
      </c>
    </row>
    <row r="1418" s="2" customFormat="1" ht="16.5" customHeight="1">
      <c r="A1418" s="41"/>
      <c r="B1418" s="42"/>
      <c r="C1418" s="207" t="s">
        <v>1748</v>
      </c>
      <c r="D1418" s="207" t="s">
        <v>140</v>
      </c>
      <c r="E1418" s="208" t="s">
        <v>1749</v>
      </c>
      <c r="F1418" s="209" t="s">
        <v>1750</v>
      </c>
      <c r="G1418" s="210" t="s">
        <v>143</v>
      </c>
      <c r="H1418" s="211">
        <v>62.049999999999997</v>
      </c>
      <c r="I1418" s="212"/>
      <c r="J1418" s="213">
        <f>ROUND(I1418*H1418,2)</f>
        <v>0</v>
      </c>
      <c r="K1418" s="209" t="s">
        <v>144</v>
      </c>
      <c r="L1418" s="47"/>
      <c r="M1418" s="214" t="s">
        <v>32</v>
      </c>
      <c r="N1418" s="215" t="s">
        <v>49</v>
      </c>
      <c r="O1418" s="87"/>
      <c r="P1418" s="216">
        <f>O1418*H1418</f>
        <v>0</v>
      </c>
      <c r="Q1418" s="216">
        <v>0</v>
      </c>
      <c r="R1418" s="216">
        <f>Q1418*H1418</f>
        <v>0</v>
      </c>
      <c r="S1418" s="216">
        <v>0</v>
      </c>
      <c r="T1418" s="217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18" t="s">
        <v>145</v>
      </c>
      <c r="AT1418" s="218" t="s">
        <v>140</v>
      </c>
      <c r="AU1418" s="218" t="s">
        <v>87</v>
      </c>
      <c r="AY1418" s="19" t="s">
        <v>137</v>
      </c>
      <c r="BE1418" s="219">
        <f>IF(N1418="základní",J1418,0)</f>
        <v>0</v>
      </c>
      <c r="BF1418" s="219">
        <f>IF(N1418="snížená",J1418,0)</f>
        <v>0</v>
      </c>
      <c r="BG1418" s="219">
        <f>IF(N1418="zákl. přenesená",J1418,0)</f>
        <v>0</v>
      </c>
      <c r="BH1418" s="219">
        <f>IF(N1418="sníž. přenesená",J1418,0)</f>
        <v>0</v>
      </c>
      <c r="BI1418" s="219">
        <f>IF(N1418="nulová",J1418,0)</f>
        <v>0</v>
      </c>
      <c r="BJ1418" s="19" t="s">
        <v>87</v>
      </c>
      <c r="BK1418" s="219">
        <f>ROUND(I1418*H1418,2)</f>
        <v>0</v>
      </c>
      <c r="BL1418" s="19" t="s">
        <v>145</v>
      </c>
      <c r="BM1418" s="218" t="s">
        <v>1751</v>
      </c>
    </row>
    <row r="1419" s="2" customFormat="1">
      <c r="A1419" s="41"/>
      <c r="B1419" s="42"/>
      <c r="C1419" s="43"/>
      <c r="D1419" s="220" t="s">
        <v>147</v>
      </c>
      <c r="E1419" s="43"/>
      <c r="F1419" s="221" t="s">
        <v>1752</v>
      </c>
      <c r="G1419" s="43"/>
      <c r="H1419" s="43"/>
      <c r="I1419" s="222"/>
      <c r="J1419" s="43"/>
      <c r="K1419" s="43"/>
      <c r="L1419" s="47"/>
      <c r="M1419" s="223"/>
      <c r="N1419" s="224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19" t="s">
        <v>147</v>
      </c>
      <c r="AU1419" s="19" t="s">
        <v>87</v>
      </c>
    </row>
    <row r="1420" s="2" customFormat="1">
      <c r="A1420" s="41"/>
      <c r="B1420" s="42"/>
      <c r="C1420" s="43"/>
      <c r="D1420" s="225" t="s">
        <v>149</v>
      </c>
      <c r="E1420" s="43"/>
      <c r="F1420" s="226" t="s">
        <v>1753</v>
      </c>
      <c r="G1420" s="43"/>
      <c r="H1420" s="43"/>
      <c r="I1420" s="222"/>
      <c r="J1420" s="43"/>
      <c r="K1420" s="43"/>
      <c r="L1420" s="47"/>
      <c r="M1420" s="223"/>
      <c r="N1420" s="224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T1420" s="19" t="s">
        <v>149</v>
      </c>
      <c r="AU1420" s="19" t="s">
        <v>87</v>
      </c>
    </row>
    <row r="1421" s="13" customFormat="1">
      <c r="A1421" s="13"/>
      <c r="B1421" s="241"/>
      <c r="C1421" s="242"/>
      <c r="D1421" s="220" t="s">
        <v>569</v>
      </c>
      <c r="E1421" s="243" t="s">
        <v>32</v>
      </c>
      <c r="F1421" s="244" t="s">
        <v>1754</v>
      </c>
      <c r="G1421" s="242"/>
      <c r="H1421" s="245">
        <v>62.049999999999997</v>
      </c>
      <c r="I1421" s="246"/>
      <c r="J1421" s="242"/>
      <c r="K1421" s="242"/>
      <c r="L1421" s="247"/>
      <c r="M1421" s="248"/>
      <c r="N1421" s="249"/>
      <c r="O1421" s="249"/>
      <c r="P1421" s="249"/>
      <c r="Q1421" s="249"/>
      <c r="R1421" s="249"/>
      <c r="S1421" s="249"/>
      <c r="T1421" s="25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1" t="s">
        <v>569</v>
      </c>
      <c r="AU1421" s="251" t="s">
        <v>87</v>
      </c>
      <c r="AV1421" s="13" t="s">
        <v>87</v>
      </c>
      <c r="AW1421" s="13" t="s">
        <v>39</v>
      </c>
      <c r="AX1421" s="13" t="s">
        <v>77</v>
      </c>
      <c r="AY1421" s="251" t="s">
        <v>137</v>
      </c>
    </row>
    <row r="1422" s="14" customFormat="1">
      <c r="A1422" s="14"/>
      <c r="B1422" s="252"/>
      <c r="C1422" s="253"/>
      <c r="D1422" s="220" t="s">
        <v>569</v>
      </c>
      <c r="E1422" s="254" t="s">
        <v>32</v>
      </c>
      <c r="F1422" s="255" t="s">
        <v>571</v>
      </c>
      <c r="G1422" s="253"/>
      <c r="H1422" s="256">
        <v>62.049999999999997</v>
      </c>
      <c r="I1422" s="257"/>
      <c r="J1422" s="253"/>
      <c r="K1422" s="253"/>
      <c r="L1422" s="258"/>
      <c r="M1422" s="259"/>
      <c r="N1422" s="260"/>
      <c r="O1422" s="260"/>
      <c r="P1422" s="260"/>
      <c r="Q1422" s="260"/>
      <c r="R1422" s="260"/>
      <c r="S1422" s="260"/>
      <c r="T1422" s="26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2" t="s">
        <v>569</v>
      </c>
      <c r="AU1422" s="262" t="s">
        <v>87</v>
      </c>
      <c r="AV1422" s="14" t="s">
        <v>164</v>
      </c>
      <c r="AW1422" s="14" t="s">
        <v>39</v>
      </c>
      <c r="AX1422" s="14" t="s">
        <v>85</v>
      </c>
      <c r="AY1422" s="262" t="s">
        <v>137</v>
      </c>
    </row>
    <row r="1423" s="2" customFormat="1" ht="16.5" customHeight="1">
      <c r="A1423" s="41"/>
      <c r="B1423" s="42"/>
      <c r="C1423" s="227" t="s">
        <v>1755</v>
      </c>
      <c r="D1423" s="227" t="s">
        <v>151</v>
      </c>
      <c r="E1423" s="228" t="s">
        <v>1756</v>
      </c>
      <c r="F1423" s="229" t="s">
        <v>1757</v>
      </c>
      <c r="G1423" s="230" t="s">
        <v>565</v>
      </c>
      <c r="H1423" s="231">
        <v>125.993</v>
      </c>
      <c r="I1423" s="232"/>
      <c r="J1423" s="233">
        <f>ROUND(I1423*H1423,2)</f>
        <v>0</v>
      </c>
      <c r="K1423" s="229" t="s">
        <v>144</v>
      </c>
      <c r="L1423" s="234"/>
      <c r="M1423" s="235" t="s">
        <v>32</v>
      </c>
      <c r="N1423" s="236" t="s">
        <v>49</v>
      </c>
      <c r="O1423" s="87"/>
      <c r="P1423" s="216">
        <f>O1423*H1423</f>
        <v>0</v>
      </c>
      <c r="Q1423" s="216">
        <v>0.0019</v>
      </c>
      <c r="R1423" s="216">
        <f>Q1423*H1423</f>
        <v>0.23938669999999998</v>
      </c>
      <c r="S1423" s="216">
        <v>0</v>
      </c>
      <c r="T1423" s="217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18" t="s">
        <v>155</v>
      </c>
      <c r="AT1423" s="218" t="s">
        <v>151</v>
      </c>
      <c r="AU1423" s="218" t="s">
        <v>87</v>
      </c>
      <c r="AY1423" s="19" t="s">
        <v>137</v>
      </c>
      <c r="BE1423" s="219">
        <f>IF(N1423="základní",J1423,0)</f>
        <v>0</v>
      </c>
      <c r="BF1423" s="219">
        <f>IF(N1423="snížená",J1423,0)</f>
        <v>0</v>
      </c>
      <c r="BG1423" s="219">
        <f>IF(N1423="zákl. přenesená",J1423,0)</f>
        <v>0</v>
      </c>
      <c r="BH1423" s="219">
        <f>IF(N1423="sníž. přenesená",J1423,0)</f>
        <v>0</v>
      </c>
      <c r="BI1423" s="219">
        <f>IF(N1423="nulová",J1423,0)</f>
        <v>0</v>
      </c>
      <c r="BJ1423" s="19" t="s">
        <v>87</v>
      </c>
      <c r="BK1423" s="219">
        <f>ROUND(I1423*H1423,2)</f>
        <v>0</v>
      </c>
      <c r="BL1423" s="19" t="s">
        <v>145</v>
      </c>
      <c r="BM1423" s="218" t="s">
        <v>1758</v>
      </c>
    </row>
    <row r="1424" s="2" customFormat="1">
      <c r="A1424" s="41"/>
      <c r="B1424" s="42"/>
      <c r="C1424" s="43"/>
      <c r="D1424" s="220" t="s">
        <v>147</v>
      </c>
      <c r="E1424" s="43"/>
      <c r="F1424" s="221" t="s">
        <v>1757</v>
      </c>
      <c r="G1424" s="43"/>
      <c r="H1424" s="43"/>
      <c r="I1424" s="222"/>
      <c r="J1424" s="43"/>
      <c r="K1424" s="43"/>
      <c r="L1424" s="47"/>
      <c r="M1424" s="223"/>
      <c r="N1424" s="224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19" t="s">
        <v>147</v>
      </c>
      <c r="AU1424" s="19" t="s">
        <v>87</v>
      </c>
    </row>
    <row r="1425" s="2" customFormat="1">
      <c r="A1425" s="41"/>
      <c r="B1425" s="42"/>
      <c r="C1425" s="43"/>
      <c r="D1425" s="220" t="s">
        <v>624</v>
      </c>
      <c r="E1425" s="43"/>
      <c r="F1425" s="273" t="s">
        <v>1759</v>
      </c>
      <c r="G1425" s="43"/>
      <c r="H1425" s="43"/>
      <c r="I1425" s="222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19" t="s">
        <v>624</v>
      </c>
      <c r="AU1425" s="19" t="s">
        <v>87</v>
      </c>
    </row>
    <row r="1426" s="2" customFormat="1" ht="21.75" customHeight="1">
      <c r="A1426" s="41"/>
      <c r="B1426" s="42"/>
      <c r="C1426" s="207" t="s">
        <v>1760</v>
      </c>
      <c r="D1426" s="207" t="s">
        <v>140</v>
      </c>
      <c r="E1426" s="208" t="s">
        <v>1761</v>
      </c>
      <c r="F1426" s="209" t="s">
        <v>1762</v>
      </c>
      <c r="G1426" s="210" t="s">
        <v>160</v>
      </c>
      <c r="H1426" s="211">
        <v>334</v>
      </c>
      <c r="I1426" s="212"/>
      <c r="J1426" s="213">
        <f>ROUND(I1426*H1426,2)</f>
        <v>0</v>
      </c>
      <c r="K1426" s="209" t="s">
        <v>144</v>
      </c>
      <c r="L1426" s="47"/>
      <c r="M1426" s="214" t="s">
        <v>32</v>
      </c>
      <c r="N1426" s="215" t="s">
        <v>49</v>
      </c>
      <c r="O1426" s="87"/>
      <c r="P1426" s="216">
        <f>O1426*H1426</f>
        <v>0</v>
      </c>
      <c r="Q1426" s="216">
        <v>0</v>
      </c>
      <c r="R1426" s="216">
        <f>Q1426*H1426</f>
        <v>0</v>
      </c>
      <c r="S1426" s="216">
        <v>0</v>
      </c>
      <c r="T1426" s="217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18" t="s">
        <v>145</v>
      </c>
      <c r="AT1426" s="218" t="s">
        <v>140</v>
      </c>
      <c r="AU1426" s="218" t="s">
        <v>87</v>
      </c>
      <c r="AY1426" s="19" t="s">
        <v>137</v>
      </c>
      <c r="BE1426" s="219">
        <f>IF(N1426="základní",J1426,0)</f>
        <v>0</v>
      </c>
      <c r="BF1426" s="219">
        <f>IF(N1426="snížená",J1426,0)</f>
        <v>0</v>
      </c>
      <c r="BG1426" s="219">
        <f>IF(N1426="zákl. přenesená",J1426,0)</f>
        <v>0</v>
      </c>
      <c r="BH1426" s="219">
        <f>IF(N1426="sníž. přenesená",J1426,0)</f>
        <v>0</v>
      </c>
      <c r="BI1426" s="219">
        <f>IF(N1426="nulová",J1426,0)</f>
        <v>0</v>
      </c>
      <c r="BJ1426" s="19" t="s">
        <v>87</v>
      </c>
      <c r="BK1426" s="219">
        <f>ROUND(I1426*H1426,2)</f>
        <v>0</v>
      </c>
      <c r="BL1426" s="19" t="s">
        <v>145</v>
      </c>
      <c r="BM1426" s="218" t="s">
        <v>1763</v>
      </c>
    </row>
    <row r="1427" s="2" customFormat="1">
      <c r="A1427" s="41"/>
      <c r="B1427" s="42"/>
      <c r="C1427" s="43"/>
      <c r="D1427" s="220" t="s">
        <v>147</v>
      </c>
      <c r="E1427" s="43"/>
      <c r="F1427" s="221" t="s">
        <v>1764</v>
      </c>
      <c r="G1427" s="43"/>
      <c r="H1427" s="43"/>
      <c r="I1427" s="222"/>
      <c r="J1427" s="43"/>
      <c r="K1427" s="43"/>
      <c r="L1427" s="47"/>
      <c r="M1427" s="223"/>
      <c r="N1427" s="224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T1427" s="19" t="s">
        <v>147</v>
      </c>
      <c r="AU1427" s="19" t="s">
        <v>87</v>
      </c>
    </row>
    <row r="1428" s="2" customFormat="1">
      <c r="A1428" s="41"/>
      <c r="B1428" s="42"/>
      <c r="C1428" s="43"/>
      <c r="D1428" s="225" t="s">
        <v>149</v>
      </c>
      <c r="E1428" s="43"/>
      <c r="F1428" s="226" t="s">
        <v>1765</v>
      </c>
      <c r="G1428" s="43"/>
      <c r="H1428" s="43"/>
      <c r="I1428" s="222"/>
      <c r="J1428" s="43"/>
      <c r="K1428" s="43"/>
      <c r="L1428" s="47"/>
      <c r="M1428" s="223"/>
      <c r="N1428" s="224"/>
      <c r="O1428" s="87"/>
      <c r="P1428" s="87"/>
      <c r="Q1428" s="87"/>
      <c r="R1428" s="87"/>
      <c r="S1428" s="87"/>
      <c r="T1428" s="88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19" t="s">
        <v>149</v>
      </c>
      <c r="AU1428" s="19" t="s">
        <v>87</v>
      </c>
    </row>
    <row r="1429" s="13" customFormat="1">
      <c r="A1429" s="13"/>
      <c r="B1429" s="241"/>
      <c r="C1429" s="242"/>
      <c r="D1429" s="220" t="s">
        <v>569</v>
      </c>
      <c r="E1429" s="243" t="s">
        <v>32</v>
      </c>
      <c r="F1429" s="244" t="s">
        <v>1766</v>
      </c>
      <c r="G1429" s="242"/>
      <c r="H1429" s="245">
        <v>334</v>
      </c>
      <c r="I1429" s="246"/>
      <c r="J1429" s="242"/>
      <c r="K1429" s="242"/>
      <c r="L1429" s="247"/>
      <c r="M1429" s="248"/>
      <c r="N1429" s="249"/>
      <c r="O1429" s="249"/>
      <c r="P1429" s="249"/>
      <c r="Q1429" s="249"/>
      <c r="R1429" s="249"/>
      <c r="S1429" s="249"/>
      <c r="T1429" s="250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1" t="s">
        <v>569</v>
      </c>
      <c r="AU1429" s="251" t="s">
        <v>87</v>
      </c>
      <c r="AV1429" s="13" t="s">
        <v>87</v>
      </c>
      <c r="AW1429" s="13" t="s">
        <v>39</v>
      </c>
      <c r="AX1429" s="13" t="s">
        <v>77</v>
      </c>
      <c r="AY1429" s="251" t="s">
        <v>137</v>
      </c>
    </row>
    <row r="1430" s="14" customFormat="1">
      <c r="A1430" s="14"/>
      <c r="B1430" s="252"/>
      <c r="C1430" s="253"/>
      <c r="D1430" s="220" t="s">
        <v>569</v>
      </c>
      <c r="E1430" s="254" t="s">
        <v>32</v>
      </c>
      <c r="F1430" s="255" t="s">
        <v>571</v>
      </c>
      <c r="G1430" s="253"/>
      <c r="H1430" s="256">
        <v>334</v>
      </c>
      <c r="I1430" s="257"/>
      <c r="J1430" s="253"/>
      <c r="K1430" s="253"/>
      <c r="L1430" s="258"/>
      <c r="M1430" s="259"/>
      <c r="N1430" s="260"/>
      <c r="O1430" s="260"/>
      <c r="P1430" s="260"/>
      <c r="Q1430" s="260"/>
      <c r="R1430" s="260"/>
      <c r="S1430" s="260"/>
      <c r="T1430" s="26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2" t="s">
        <v>569</v>
      </c>
      <c r="AU1430" s="262" t="s">
        <v>87</v>
      </c>
      <c r="AV1430" s="14" t="s">
        <v>164</v>
      </c>
      <c r="AW1430" s="14" t="s">
        <v>39</v>
      </c>
      <c r="AX1430" s="14" t="s">
        <v>85</v>
      </c>
      <c r="AY1430" s="262" t="s">
        <v>137</v>
      </c>
    </row>
    <row r="1431" s="2" customFormat="1" ht="16.5" customHeight="1">
      <c r="A1431" s="41"/>
      <c r="B1431" s="42"/>
      <c r="C1431" s="227" t="s">
        <v>1767</v>
      </c>
      <c r="D1431" s="227" t="s">
        <v>151</v>
      </c>
      <c r="E1431" s="228" t="s">
        <v>1768</v>
      </c>
      <c r="F1431" s="229" t="s">
        <v>1769</v>
      </c>
      <c r="G1431" s="230" t="s">
        <v>160</v>
      </c>
      <c r="H1431" s="231">
        <v>350.69999999999999</v>
      </c>
      <c r="I1431" s="232"/>
      <c r="J1431" s="233">
        <f>ROUND(I1431*H1431,2)</f>
        <v>0</v>
      </c>
      <c r="K1431" s="229" t="s">
        <v>144</v>
      </c>
      <c r="L1431" s="234"/>
      <c r="M1431" s="235" t="s">
        <v>32</v>
      </c>
      <c r="N1431" s="236" t="s">
        <v>49</v>
      </c>
      <c r="O1431" s="87"/>
      <c r="P1431" s="216">
        <f>O1431*H1431</f>
        <v>0</v>
      </c>
      <c r="Q1431" s="216">
        <v>6.9999999999999994E-05</v>
      </c>
      <c r="R1431" s="216">
        <f>Q1431*H1431</f>
        <v>0.024548999999999998</v>
      </c>
      <c r="S1431" s="216">
        <v>0</v>
      </c>
      <c r="T1431" s="217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18" t="s">
        <v>155</v>
      </c>
      <c r="AT1431" s="218" t="s">
        <v>151</v>
      </c>
      <c r="AU1431" s="218" t="s">
        <v>87</v>
      </c>
      <c r="AY1431" s="19" t="s">
        <v>137</v>
      </c>
      <c r="BE1431" s="219">
        <f>IF(N1431="základní",J1431,0)</f>
        <v>0</v>
      </c>
      <c r="BF1431" s="219">
        <f>IF(N1431="snížená",J1431,0)</f>
        <v>0</v>
      </c>
      <c r="BG1431" s="219">
        <f>IF(N1431="zákl. přenesená",J1431,0)</f>
        <v>0</v>
      </c>
      <c r="BH1431" s="219">
        <f>IF(N1431="sníž. přenesená",J1431,0)</f>
        <v>0</v>
      </c>
      <c r="BI1431" s="219">
        <f>IF(N1431="nulová",J1431,0)</f>
        <v>0</v>
      </c>
      <c r="BJ1431" s="19" t="s">
        <v>87</v>
      </c>
      <c r="BK1431" s="219">
        <f>ROUND(I1431*H1431,2)</f>
        <v>0</v>
      </c>
      <c r="BL1431" s="19" t="s">
        <v>145</v>
      </c>
      <c r="BM1431" s="218" t="s">
        <v>1770</v>
      </c>
    </row>
    <row r="1432" s="2" customFormat="1">
      <c r="A1432" s="41"/>
      <c r="B1432" s="42"/>
      <c r="C1432" s="43"/>
      <c r="D1432" s="220" t="s">
        <v>147</v>
      </c>
      <c r="E1432" s="43"/>
      <c r="F1432" s="221" t="s">
        <v>1769</v>
      </c>
      <c r="G1432" s="43"/>
      <c r="H1432" s="43"/>
      <c r="I1432" s="222"/>
      <c r="J1432" s="43"/>
      <c r="K1432" s="43"/>
      <c r="L1432" s="47"/>
      <c r="M1432" s="223"/>
      <c r="N1432" s="224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19" t="s">
        <v>147</v>
      </c>
      <c r="AU1432" s="19" t="s">
        <v>87</v>
      </c>
    </row>
    <row r="1433" s="13" customFormat="1">
      <c r="A1433" s="13"/>
      <c r="B1433" s="241"/>
      <c r="C1433" s="242"/>
      <c r="D1433" s="220" t="s">
        <v>569</v>
      </c>
      <c r="E1433" s="243" t="s">
        <v>32</v>
      </c>
      <c r="F1433" s="244" t="s">
        <v>1771</v>
      </c>
      <c r="G1433" s="242"/>
      <c r="H1433" s="245">
        <v>350.69999999999999</v>
      </c>
      <c r="I1433" s="246"/>
      <c r="J1433" s="242"/>
      <c r="K1433" s="242"/>
      <c r="L1433" s="247"/>
      <c r="M1433" s="248"/>
      <c r="N1433" s="249"/>
      <c r="O1433" s="249"/>
      <c r="P1433" s="249"/>
      <c r="Q1433" s="249"/>
      <c r="R1433" s="249"/>
      <c r="S1433" s="249"/>
      <c r="T1433" s="25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1" t="s">
        <v>569</v>
      </c>
      <c r="AU1433" s="251" t="s">
        <v>87</v>
      </c>
      <c r="AV1433" s="13" t="s">
        <v>87</v>
      </c>
      <c r="AW1433" s="13" t="s">
        <v>39</v>
      </c>
      <c r="AX1433" s="13" t="s">
        <v>77</v>
      </c>
      <c r="AY1433" s="251" t="s">
        <v>137</v>
      </c>
    </row>
    <row r="1434" s="14" customFormat="1">
      <c r="A1434" s="14"/>
      <c r="B1434" s="252"/>
      <c r="C1434" s="253"/>
      <c r="D1434" s="220" t="s">
        <v>569</v>
      </c>
      <c r="E1434" s="254" t="s">
        <v>32</v>
      </c>
      <c r="F1434" s="255" t="s">
        <v>571</v>
      </c>
      <c r="G1434" s="253"/>
      <c r="H1434" s="256">
        <v>350.69999999999999</v>
      </c>
      <c r="I1434" s="257"/>
      <c r="J1434" s="253"/>
      <c r="K1434" s="253"/>
      <c r="L1434" s="258"/>
      <c r="M1434" s="259"/>
      <c r="N1434" s="260"/>
      <c r="O1434" s="260"/>
      <c r="P1434" s="260"/>
      <c r="Q1434" s="260"/>
      <c r="R1434" s="260"/>
      <c r="S1434" s="260"/>
      <c r="T1434" s="261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2" t="s">
        <v>569</v>
      </c>
      <c r="AU1434" s="262" t="s">
        <v>87</v>
      </c>
      <c r="AV1434" s="14" t="s">
        <v>164</v>
      </c>
      <c r="AW1434" s="14" t="s">
        <v>39</v>
      </c>
      <c r="AX1434" s="14" t="s">
        <v>85</v>
      </c>
      <c r="AY1434" s="262" t="s">
        <v>137</v>
      </c>
    </row>
    <row r="1435" s="2" customFormat="1" ht="16.5" customHeight="1">
      <c r="A1435" s="41"/>
      <c r="B1435" s="42"/>
      <c r="C1435" s="207" t="s">
        <v>1772</v>
      </c>
      <c r="D1435" s="207" t="s">
        <v>140</v>
      </c>
      <c r="E1435" s="208" t="s">
        <v>1773</v>
      </c>
      <c r="F1435" s="209" t="s">
        <v>1774</v>
      </c>
      <c r="G1435" s="210" t="s">
        <v>160</v>
      </c>
      <c r="H1435" s="211">
        <v>334</v>
      </c>
      <c r="I1435" s="212"/>
      <c r="J1435" s="213">
        <f>ROUND(I1435*H1435,2)</f>
        <v>0</v>
      </c>
      <c r="K1435" s="209" t="s">
        <v>144</v>
      </c>
      <c r="L1435" s="47"/>
      <c r="M1435" s="214" t="s">
        <v>32</v>
      </c>
      <c r="N1435" s="215" t="s">
        <v>49</v>
      </c>
      <c r="O1435" s="87"/>
      <c r="P1435" s="216">
        <f>O1435*H1435</f>
        <v>0</v>
      </c>
      <c r="Q1435" s="216">
        <v>0</v>
      </c>
      <c r="R1435" s="216">
        <f>Q1435*H1435</f>
        <v>0</v>
      </c>
      <c r="S1435" s="216">
        <v>0</v>
      </c>
      <c r="T1435" s="217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18" t="s">
        <v>145</v>
      </c>
      <c r="AT1435" s="218" t="s">
        <v>140</v>
      </c>
      <c r="AU1435" s="218" t="s">
        <v>87</v>
      </c>
      <c r="AY1435" s="19" t="s">
        <v>137</v>
      </c>
      <c r="BE1435" s="219">
        <f>IF(N1435="základní",J1435,0)</f>
        <v>0</v>
      </c>
      <c r="BF1435" s="219">
        <f>IF(N1435="snížená",J1435,0)</f>
        <v>0</v>
      </c>
      <c r="BG1435" s="219">
        <f>IF(N1435="zákl. přenesená",J1435,0)</f>
        <v>0</v>
      </c>
      <c r="BH1435" s="219">
        <f>IF(N1435="sníž. přenesená",J1435,0)</f>
        <v>0</v>
      </c>
      <c r="BI1435" s="219">
        <f>IF(N1435="nulová",J1435,0)</f>
        <v>0</v>
      </c>
      <c r="BJ1435" s="19" t="s">
        <v>87</v>
      </c>
      <c r="BK1435" s="219">
        <f>ROUND(I1435*H1435,2)</f>
        <v>0</v>
      </c>
      <c r="BL1435" s="19" t="s">
        <v>145</v>
      </c>
      <c r="BM1435" s="218" t="s">
        <v>1775</v>
      </c>
    </row>
    <row r="1436" s="2" customFormat="1">
      <c r="A1436" s="41"/>
      <c r="B1436" s="42"/>
      <c r="C1436" s="43"/>
      <c r="D1436" s="220" t="s">
        <v>147</v>
      </c>
      <c r="E1436" s="43"/>
      <c r="F1436" s="221" t="s">
        <v>1776</v>
      </c>
      <c r="G1436" s="43"/>
      <c r="H1436" s="43"/>
      <c r="I1436" s="222"/>
      <c r="J1436" s="43"/>
      <c r="K1436" s="43"/>
      <c r="L1436" s="47"/>
      <c r="M1436" s="223"/>
      <c r="N1436" s="224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19" t="s">
        <v>147</v>
      </c>
      <c r="AU1436" s="19" t="s">
        <v>87</v>
      </c>
    </row>
    <row r="1437" s="2" customFormat="1">
      <c r="A1437" s="41"/>
      <c r="B1437" s="42"/>
      <c r="C1437" s="43"/>
      <c r="D1437" s="225" t="s">
        <v>149</v>
      </c>
      <c r="E1437" s="43"/>
      <c r="F1437" s="226" t="s">
        <v>1777</v>
      </c>
      <c r="G1437" s="43"/>
      <c r="H1437" s="43"/>
      <c r="I1437" s="222"/>
      <c r="J1437" s="43"/>
      <c r="K1437" s="43"/>
      <c r="L1437" s="47"/>
      <c r="M1437" s="223"/>
      <c r="N1437" s="224"/>
      <c r="O1437" s="87"/>
      <c r="P1437" s="87"/>
      <c r="Q1437" s="87"/>
      <c r="R1437" s="87"/>
      <c r="S1437" s="87"/>
      <c r="T1437" s="88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T1437" s="19" t="s">
        <v>149</v>
      </c>
      <c r="AU1437" s="19" t="s">
        <v>87</v>
      </c>
    </row>
    <row r="1438" s="2" customFormat="1" ht="16.5" customHeight="1">
      <c r="A1438" s="41"/>
      <c r="B1438" s="42"/>
      <c r="C1438" s="227" t="s">
        <v>1778</v>
      </c>
      <c r="D1438" s="227" t="s">
        <v>151</v>
      </c>
      <c r="E1438" s="228" t="s">
        <v>1756</v>
      </c>
      <c r="F1438" s="229" t="s">
        <v>1757</v>
      </c>
      <c r="G1438" s="230" t="s">
        <v>565</v>
      </c>
      <c r="H1438" s="231">
        <v>7.5149999999999997</v>
      </c>
      <c r="I1438" s="232"/>
      <c r="J1438" s="233">
        <f>ROUND(I1438*H1438,2)</f>
        <v>0</v>
      </c>
      <c r="K1438" s="229" t="s">
        <v>144</v>
      </c>
      <c r="L1438" s="234"/>
      <c r="M1438" s="235" t="s">
        <v>32</v>
      </c>
      <c r="N1438" s="236" t="s">
        <v>49</v>
      </c>
      <c r="O1438" s="87"/>
      <c r="P1438" s="216">
        <f>O1438*H1438</f>
        <v>0</v>
      </c>
      <c r="Q1438" s="216">
        <v>0.0019</v>
      </c>
      <c r="R1438" s="216">
        <f>Q1438*H1438</f>
        <v>0.0142785</v>
      </c>
      <c r="S1438" s="216">
        <v>0</v>
      </c>
      <c r="T1438" s="217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18" t="s">
        <v>155</v>
      </c>
      <c r="AT1438" s="218" t="s">
        <v>151</v>
      </c>
      <c r="AU1438" s="218" t="s">
        <v>87</v>
      </c>
      <c r="AY1438" s="19" t="s">
        <v>137</v>
      </c>
      <c r="BE1438" s="219">
        <f>IF(N1438="základní",J1438,0)</f>
        <v>0</v>
      </c>
      <c r="BF1438" s="219">
        <f>IF(N1438="snížená",J1438,0)</f>
        <v>0</v>
      </c>
      <c r="BG1438" s="219">
        <f>IF(N1438="zákl. přenesená",J1438,0)</f>
        <v>0</v>
      </c>
      <c r="BH1438" s="219">
        <f>IF(N1438="sníž. přenesená",J1438,0)</f>
        <v>0</v>
      </c>
      <c r="BI1438" s="219">
        <f>IF(N1438="nulová",J1438,0)</f>
        <v>0</v>
      </c>
      <c r="BJ1438" s="19" t="s">
        <v>87</v>
      </c>
      <c r="BK1438" s="219">
        <f>ROUND(I1438*H1438,2)</f>
        <v>0</v>
      </c>
      <c r="BL1438" s="19" t="s">
        <v>145</v>
      </c>
      <c r="BM1438" s="218" t="s">
        <v>1779</v>
      </c>
    </row>
    <row r="1439" s="2" customFormat="1">
      <c r="A1439" s="41"/>
      <c r="B1439" s="42"/>
      <c r="C1439" s="43"/>
      <c r="D1439" s="220" t="s">
        <v>147</v>
      </c>
      <c r="E1439" s="43"/>
      <c r="F1439" s="221" t="s">
        <v>1757</v>
      </c>
      <c r="G1439" s="43"/>
      <c r="H1439" s="43"/>
      <c r="I1439" s="222"/>
      <c r="J1439" s="43"/>
      <c r="K1439" s="43"/>
      <c r="L1439" s="47"/>
      <c r="M1439" s="223"/>
      <c r="N1439" s="224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19" t="s">
        <v>147</v>
      </c>
      <c r="AU1439" s="19" t="s">
        <v>87</v>
      </c>
    </row>
    <row r="1440" s="13" customFormat="1">
      <c r="A1440" s="13"/>
      <c r="B1440" s="241"/>
      <c r="C1440" s="242"/>
      <c r="D1440" s="220" t="s">
        <v>569</v>
      </c>
      <c r="E1440" s="243" t="s">
        <v>32</v>
      </c>
      <c r="F1440" s="244" t="s">
        <v>1780</v>
      </c>
      <c r="G1440" s="242"/>
      <c r="H1440" s="245">
        <v>7.5149999999999997</v>
      </c>
      <c r="I1440" s="246"/>
      <c r="J1440" s="242"/>
      <c r="K1440" s="242"/>
      <c r="L1440" s="247"/>
      <c r="M1440" s="248"/>
      <c r="N1440" s="249"/>
      <c r="O1440" s="249"/>
      <c r="P1440" s="249"/>
      <c r="Q1440" s="249"/>
      <c r="R1440" s="249"/>
      <c r="S1440" s="249"/>
      <c r="T1440" s="250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1" t="s">
        <v>569</v>
      </c>
      <c r="AU1440" s="251" t="s">
        <v>87</v>
      </c>
      <c r="AV1440" s="13" t="s">
        <v>87</v>
      </c>
      <c r="AW1440" s="13" t="s">
        <v>39</v>
      </c>
      <c r="AX1440" s="13" t="s">
        <v>77</v>
      </c>
      <c r="AY1440" s="251" t="s">
        <v>137</v>
      </c>
    </row>
    <row r="1441" s="14" customFormat="1">
      <c r="A1441" s="14"/>
      <c r="B1441" s="252"/>
      <c r="C1441" s="253"/>
      <c r="D1441" s="220" t="s">
        <v>569</v>
      </c>
      <c r="E1441" s="254" t="s">
        <v>32</v>
      </c>
      <c r="F1441" s="255" t="s">
        <v>571</v>
      </c>
      <c r="G1441" s="253"/>
      <c r="H1441" s="256">
        <v>7.5149999999999997</v>
      </c>
      <c r="I1441" s="257"/>
      <c r="J1441" s="253"/>
      <c r="K1441" s="253"/>
      <c r="L1441" s="258"/>
      <c r="M1441" s="259"/>
      <c r="N1441" s="260"/>
      <c r="O1441" s="260"/>
      <c r="P1441" s="260"/>
      <c r="Q1441" s="260"/>
      <c r="R1441" s="260"/>
      <c r="S1441" s="260"/>
      <c r="T1441" s="261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2" t="s">
        <v>569</v>
      </c>
      <c r="AU1441" s="262" t="s">
        <v>87</v>
      </c>
      <c r="AV1441" s="14" t="s">
        <v>164</v>
      </c>
      <c r="AW1441" s="14" t="s">
        <v>39</v>
      </c>
      <c r="AX1441" s="14" t="s">
        <v>85</v>
      </c>
      <c r="AY1441" s="262" t="s">
        <v>137</v>
      </c>
    </row>
    <row r="1442" s="2" customFormat="1" ht="21.75" customHeight="1">
      <c r="A1442" s="41"/>
      <c r="B1442" s="42"/>
      <c r="C1442" s="207" t="s">
        <v>1781</v>
      </c>
      <c r="D1442" s="207" t="s">
        <v>140</v>
      </c>
      <c r="E1442" s="208" t="s">
        <v>1782</v>
      </c>
      <c r="F1442" s="209" t="s">
        <v>1783</v>
      </c>
      <c r="G1442" s="210" t="s">
        <v>143</v>
      </c>
      <c r="H1442" s="211">
        <v>26.600000000000001</v>
      </c>
      <c r="I1442" s="212"/>
      <c r="J1442" s="213">
        <f>ROUND(I1442*H1442,2)</f>
        <v>0</v>
      </c>
      <c r="K1442" s="209" t="s">
        <v>144</v>
      </c>
      <c r="L1442" s="47"/>
      <c r="M1442" s="214" t="s">
        <v>32</v>
      </c>
      <c r="N1442" s="215" t="s">
        <v>49</v>
      </c>
      <c r="O1442" s="87"/>
      <c r="P1442" s="216">
        <f>O1442*H1442</f>
        <v>0</v>
      </c>
      <c r="Q1442" s="216">
        <v>0.0011544000000000001</v>
      </c>
      <c r="R1442" s="216">
        <f>Q1442*H1442</f>
        <v>0.030707040000000005</v>
      </c>
      <c r="S1442" s="216">
        <v>0</v>
      </c>
      <c r="T1442" s="217">
        <f>S1442*H1442</f>
        <v>0</v>
      </c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R1442" s="218" t="s">
        <v>145</v>
      </c>
      <c r="AT1442" s="218" t="s">
        <v>140</v>
      </c>
      <c r="AU1442" s="218" t="s">
        <v>87</v>
      </c>
      <c r="AY1442" s="19" t="s">
        <v>137</v>
      </c>
      <c r="BE1442" s="219">
        <f>IF(N1442="základní",J1442,0)</f>
        <v>0</v>
      </c>
      <c r="BF1442" s="219">
        <f>IF(N1442="snížená",J1442,0)</f>
        <v>0</v>
      </c>
      <c r="BG1442" s="219">
        <f>IF(N1442="zákl. přenesená",J1442,0)</f>
        <v>0</v>
      </c>
      <c r="BH1442" s="219">
        <f>IF(N1442="sníž. přenesená",J1442,0)</f>
        <v>0</v>
      </c>
      <c r="BI1442" s="219">
        <f>IF(N1442="nulová",J1442,0)</f>
        <v>0</v>
      </c>
      <c r="BJ1442" s="19" t="s">
        <v>87</v>
      </c>
      <c r="BK1442" s="219">
        <f>ROUND(I1442*H1442,2)</f>
        <v>0</v>
      </c>
      <c r="BL1442" s="19" t="s">
        <v>145</v>
      </c>
      <c r="BM1442" s="218" t="s">
        <v>1784</v>
      </c>
    </row>
    <row r="1443" s="2" customFormat="1">
      <c r="A1443" s="41"/>
      <c r="B1443" s="42"/>
      <c r="C1443" s="43"/>
      <c r="D1443" s="220" t="s">
        <v>147</v>
      </c>
      <c r="E1443" s="43"/>
      <c r="F1443" s="221" t="s">
        <v>1785</v>
      </c>
      <c r="G1443" s="43"/>
      <c r="H1443" s="43"/>
      <c r="I1443" s="222"/>
      <c r="J1443" s="43"/>
      <c r="K1443" s="43"/>
      <c r="L1443" s="47"/>
      <c r="M1443" s="223"/>
      <c r="N1443" s="224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T1443" s="19" t="s">
        <v>147</v>
      </c>
      <c r="AU1443" s="19" t="s">
        <v>87</v>
      </c>
    </row>
    <row r="1444" s="2" customFormat="1">
      <c r="A1444" s="41"/>
      <c r="B1444" s="42"/>
      <c r="C1444" s="43"/>
      <c r="D1444" s="225" t="s">
        <v>149</v>
      </c>
      <c r="E1444" s="43"/>
      <c r="F1444" s="226" t="s">
        <v>1786</v>
      </c>
      <c r="G1444" s="43"/>
      <c r="H1444" s="43"/>
      <c r="I1444" s="222"/>
      <c r="J1444" s="43"/>
      <c r="K1444" s="43"/>
      <c r="L1444" s="47"/>
      <c r="M1444" s="223"/>
      <c r="N1444" s="224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19" t="s">
        <v>149</v>
      </c>
      <c r="AU1444" s="19" t="s">
        <v>87</v>
      </c>
    </row>
    <row r="1445" s="13" customFormat="1">
      <c r="A1445" s="13"/>
      <c r="B1445" s="241"/>
      <c r="C1445" s="242"/>
      <c r="D1445" s="220" t="s">
        <v>569</v>
      </c>
      <c r="E1445" s="243" t="s">
        <v>32</v>
      </c>
      <c r="F1445" s="244" t="s">
        <v>1787</v>
      </c>
      <c r="G1445" s="242"/>
      <c r="H1445" s="245">
        <v>26.600000000000001</v>
      </c>
      <c r="I1445" s="246"/>
      <c r="J1445" s="242"/>
      <c r="K1445" s="242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1" t="s">
        <v>569</v>
      </c>
      <c r="AU1445" s="251" t="s">
        <v>87</v>
      </c>
      <c r="AV1445" s="13" t="s">
        <v>87</v>
      </c>
      <c r="AW1445" s="13" t="s">
        <v>39</v>
      </c>
      <c r="AX1445" s="13" t="s">
        <v>77</v>
      </c>
      <c r="AY1445" s="251" t="s">
        <v>137</v>
      </c>
    </row>
    <row r="1446" s="14" customFormat="1">
      <c r="A1446" s="14"/>
      <c r="B1446" s="252"/>
      <c r="C1446" s="253"/>
      <c r="D1446" s="220" t="s">
        <v>569</v>
      </c>
      <c r="E1446" s="254" t="s">
        <v>32</v>
      </c>
      <c r="F1446" s="255" t="s">
        <v>571</v>
      </c>
      <c r="G1446" s="253"/>
      <c r="H1446" s="256">
        <v>26.600000000000001</v>
      </c>
      <c r="I1446" s="257"/>
      <c r="J1446" s="253"/>
      <c r="K1446" s="253"/>
      <c r="L1446" s="258"/>
      <c r="M1446" s="259"/>
      <c r="N1446" s="260"/>
      <c r="O1446" s="260"/>
      <c r="P1446" s="260"/>
      <c r="Q1446" s="260"/>
      <c r="R1446" s="260"/>
      <c r="S1446" s="260"/>
      <c r="T1446" s="261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2" t="s">
        <v>569</v>
      </c>
      <c r="AU1446" s="262" t="s">
        <v>87</v>
      </c>
      <c r="AV1446" s="14" t="s">
        <v>164</v>
      </c>
      <c r="AW1446" s="14" t="s">
        <v>39</v>
      </c>
      <c r="AX1446" s="14" t="s">
        <v>85</v>
      </c>
      <c r="AY1446" s="262" t="s">
        <v>137</v>
      </c>
    </row>
    <row r="1447" s="2" customFormat="1" ht="21.75" customHeight="1">
      <c r="A1447" s="41"/>
      <c r="B1447" s="42"/>
      <c r="C1447" s="207" t="s">
        <v>1788</v>
      </c>
      <c r="D1447" s="207" t="s">
        <v>140</v>
      </c>
      <c r="E1447" s="208" t="s">
        <v>1789</v>
      </c>
      <c r="F1447" s="209" t="s">
        <v>1790</v>
      </c>
      <c r="G1447" s="210" t="s">
        <v>143</v>
      </c>
      <c r="H1447" s="211">
        <v>27.199999999999999</v>
      </c>
      <c r="I1447" s="212"/>
      <c r="J1447" s="213">
        <f>ROUND(I1447*H1447,2)</f>
        <v>0</v>
      </c>
      <c r="K1447" s="209" t="s">
        <v>144</v>
      </c>
      <c r="L1447" s="47"/>
      <c r="M1447" s="214" t="s">
        <v>32</v>
      </c>
      <c r="N1447" s="215" t="s">
        <v>49</v>
      </c>
      <c r="O1447" s="87"/>
      <c r="P1447" s="216">
        <f>O1447*H1447</f>
        <v>0</v>
      </c>
      <c r="Q1447" s="216">
        <v>0.00062520000000000002</v>
      </c>
      <c r="R1447" s="216">
        <f>Q1447*H1447</f>
        <v>0.01700544</v>
      </c>
      <c r="S1447" s="216">
        <v>0</v>
      </c>
      <c r="T1447" s="217">
        <f>S1447*H1447</f>
        <v>0</v>
      </c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R1447" s="218" t="s">
        <v>145</v>
      </c>
      <c r="AT1447" s="218" t="s">
        <v>140</v>
      </c>
      <c r="AU1447" s="218" t="s">
        <v>87</v>
      </c>
      <c r="AY1447" s="19" t="s">
        <v>137</v>
      </c>
      <c r="BE1447" s="219">
        <f>IF(N1447="základní",J1447,0)</f>
        <v>0</v>
      </c>
      <c r="BF1447" s="219">
        <f>IF(N1447="snížená",J1447,0)</f>
        <v>0</v>
      </c>
      <c r="BG1447" s="219">
        <f>IF(N1447="zákl. přenesená",J1447,0)</f>
        <v>0</v>
      </c>
      <c r="BH1447" s="219">
        <f>IF(N1447="sníž. přenesená",J1447,0)</f>
        <v>0</v>
      </c>
      <c r="BI1447" s="219">
        <f>IF(N1447="nulová",J1447,0)</f>
        <v>0</v>
      </c>
      <c r="BJ1447" s="19" t="s">
        <v>87</v>
      </c>
      <c r="BK1447" s="219">
        <f>ROUND(I1447*H1447,2)</f>
        <v>0</v>
      </c>
      <c r="BL1447" s="19" t="s">
        <v>145</v>
      </c>
      <c r="BM1447" s="218" t="s">
        <v>1791</v>
      </c>
    </row>
    <row r="1448" s="2" customFormat="1">
      <c r="A1448" s="41"/>
      <c r="B1448" s="42"/>
      <c r="C1448" s="43"/>
      <c r="D1448" s="220" t="s">
        <v>147</v>
      </c>
      <c r="E1448" s="43"/>
      <c r="F1448" s="221" t="s">
        <v>1792</v>
      </c>
      <c r="G1448" s="43"/>
      <c r="H1448" s="43"/>
      <c r="I1448" s="222"/>
      <c r="J1448" s="43"/>
      <c r="K1448" s="43"/>
      <c r="L1448" s="47"/>
      <c r="M1448" s="223"/>
      <c r="N1448" s="224"/>
      <c r="O1448" s="87"/>
      <c r="P1448" s="87"/>
      <c r="Q1448" s="87"/>
      <c r="R1448" s="87"/>
      <c r="S1448" s="87"/>
      <c r="T1448" s="88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T1448" s="19" t="s">
        <v>147</v>
      </c>
      <c r="AU1448" s="19" t="s">
        <v>87</v>
      </c>
    </row>
    <row r="1449" s="2" customFormat="1">
      <c r="A1449" s="41"/>
      <c r="B1449" s="42"/>
      <c r="C1449" s="43"/>
      <c r="D1449" s="225" t="s">
        <v>149</v>
      </c>
      <c r="E1449" s="43"/>
      <c r="F1449" s="226" t="s">
        <v>1793</v>
      </c>
      <c r="G1449" s="43"/>
      <c r="H1449" s="43"/>
      <c r="I1449" s="222"/>
      <c r="J1449" s="43"/>
      <c r="K1449" s="43"/>
      <c r="L1449" s="47"/>
      <c r="M1449" s="223"/>
      <c r="N1449" s="224"/>
      <c r="O1449" s="87"/>
      <c r="P1449" s="87"/>
      <c r="Q1449" s="87"/>
      <c r="R1449" s="87"/>
      <c r="S1449" s="87"/>
      <c r="T1449" s="88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T1449" s="19" t="s">
        <v>149</v>
      </c>
      <c r="AU1449" s="19" t="s">
        <v>87</v>
      </c>
    </row>
    <row r="1450" s="13" customFormat="1">
      <c r="A1450" s="13"/>
      <c r="B1450" s="241"/>
      <c r="C1450" s="242"/>
      <c r="D1450" s="220" t="s">
        <v>569</v>
      </c>
      <c r="E1450" s="243" t="s">
        <v>32</v>
      </c>
      <c r="F1450" s="244" t="s">
        <v>1794</v>
      </c>
      <c r="G1450" s="242"/>
      <c r="H1450" s="245">
        <v>27.199999999999999</v>
      </c>
      <c r="I1450" s="246"/>
      <c r="J1450" s="242"/>
      <c r="K1450" s="242"/>
      <c r="L1450" s="247"/>
      <c r="M1450" s="248"/>
      <c r="N1450" s="249"/>
      <c r="O1450" s="249"/>
      <c r="P1450" s="249"/>
      <c r="Q1450" s="249"/>
      <c r="R1450" s="249"/>
      <c r="S1450" s="249"/>
      <c r="T1450" s="25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1" t="s">
        <v>569</v>
      </c>
      <c r="AU1450" s="251" t="s">
        <v>87</v>
      </c>
      <c r="AV1450" s="13" t="s">
        <v>87</v>
      </c>
      <c r="AW1450" s="13" t="s">
        <v>39</v>
      </c>
      <c r="AX1450" s="13" t="s">
        <v>77</v>
      </c>
      <c r="AY1450" s="251" t="s">
        <v>137</v>
      </c>
    </row>
    <row r="1451" s="14" customFormat="1">
      <c r="A1451" s="14"/>
      <c r="B1451" s="252"/>
      <c r="C1451" s="253"/>
      <c r="D1451" s="220" t="s">
        <v>569</v>
      </c>
      <c r="E1451" s="254" t="s">
        <v>32</v>
      </c>
      <c r="F1451" s="255" t="s">
        <v>571</v>
      </c>
      <c r="G1451" s="253"/>
      <c r="H1451" s="256">
        <v>27.199999999999999</v>
      </c>
      <c r="I1451" s="257"/>
      <c r="J1451" s="253"/>
      <c r="K1451" s="253"/>
      <c r="L1451" s="258"/>
      <c r="M1451" s="259"/>
      <c r="N1451" s="260"/>
      <c r="O1451" s="260"/>
      <c r="P1451" s="260"/>
      <c r="Q1451" s="260"/>
      <c r="R1451" s="260"/>
      <c r="S1451" s="260"/>
      <c r="T1451" s="261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2" t="s">
        <v>569</v>
      </c>
      <c r="AU1451" s="262" t="s">
        <v>87</v>
      </c>
      <c r="AV1451" s="14" t="s">
        <v>164</v>
      </c>
      <c r="AW1451" s="14" t="s">
        <v>39</v>
      </c>
      <c r="AX1451" s="14" t="s">
        <v>85</v>
      </c>
      <c r="AY1451" s="262" t="s">
        <v>137</v>
      </c>
    </row>
    <row r="1452" s="2" customFormat="1" ht="21.75" customHeight="1">
      <c r="A1452" s="41"/>
      <c r="B1452" s="42"/>
      <c r="C1452" s="207" t="s">
        <v>1795</v>
      </c>
      <c r="D1452" s="207" t="s">
        <v>140</v>
      </c>
      <c r="E1452" s="208" t="s">
        <v>1796</v>
      </c>
      <c r="F1452" s="209" t="s">
        <v>1797</v>
      </c>
      <c r="G1452" s="210" t="s">
        <v>143</v>
      </c>
      <c r="H1452" s="211">
        <v>38.75</v>
      </c>
      <c r="I1452" s="212"/>
      <c r="J1452" s="213">
        <f>ROUND(I1452*H1452,2)</f>
        <v>0</v>
      </c>
      <c r="K1452" s="209" t="s">
        <v>144</v>
      </c>
      <c r="L1452" s="47"/>
      <c r="M1452" s="214" t="s">
        <v>32</v>
      </c>
      <c r="N1452" s="215" t="s">
        <v>49</v>
      </c>
      <c r="O1452" s="87"/>
      <c r="P1452" s="216">
        <f>O1452*H1452</f>
        <v>0</v>
      </c>
      <c r="Q1452" s="216">
        <v>0.00045239999999999999</v>
      </c>
      <c r="R1452" s="216">
        <f>Q1452*H1452</f>
        <v>0.017530500000000001</v>
      </c>
      <c r="S1452" s="216">
        <v>0</v>
      </c>
      <c r="T1452" s="217">
        <f>S1452*H1452</f>
        <v>0</v>
      </c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R1452" s="218" t="s">
        <v>145</v>
      </c>
      <c r="AT1452" s="218" t="s">
        <v>140</v>
      </c>
      <c r="AU1452" s="218" t="s">
        <v>87</v>
      </c>
      <c r="AY1452" s="19" t="s">
        <v>137</v>
      </c>
      <c r="BE1452" s="219">
        <f>IF(N1452="základní",J1452,0)</f>
        <v>0</v>
      </c>
      <c r="BF1452" s="219">
        <f>IF(N1452="snížená",J1452,0)</f>
        <v>0</v>
      </c>
      <c r="BG1452" s="219">
        <f>IF(N1452="zákl. přenesená",J1452,0)</f>
        <v>0</v>
      </c>
      <c r="BH1452" s="219">
        <f>IF(N1452="sníž. přenesená",J1452,0)</f>
        <v>0</v>
      </c>
      <c r="BI1452" s="219">
        <f>IF(N1452="nulová",J1452,0)</f>
        <v>0</v>
      </c>
      <c r="BJ1452" s="19" t="s">
        <v>87</v>
      </c>
      <c r="BK1452" s="219">
        <f>ROUND(I1452*H1452,2)</f>
        <v>0</v>
      </c>
      <c r="BL1452" s="19" t="s">
        <v>145</v>
      </c>
      <c r="BM1452" s="218" t="s">
        <v>1798</v>
      </c>
    </row>
    <row r="1453" s="2" customFormat="1">
      <c r="A1453" s="41"/>
      <c r="B1453" s="42"/>
      <c r="C1453" s="43"/>
      <c r="D1453" s="220" t="s">
        <v>147</v>
      </c>
      <c r="E1453" s="43"/>
      <c r="F1453" s="221" t="s">
        <v>1799</v>
      </c>
      <c r="G1453" s="43"/>
      <c r="H1453" s="43"/>
      <c r="I1453" s="222"/>
      <c r="J1453" s="43"/>
      <c r="K1453" s="43"/>
      <c r="L1453" s="47"/>
      <c r="M1453" s="223"/>
      <c r="N1453" s="224"/>
      <c r="O1453" s="87"/>
      <c r="P1453" s="87"/>
      <c r="Q1453" s="87"/>
      <c r="R1453" s="87"/>
      <c r="S1453" s="87"/>
      <c r="T1453" s="88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T1453" s="19" t="s">
        <v>147</v>
      </c>
      <c r="AU1453" s="19" t="s">
        <v>87</v>
      </c>
    </row>
    <row r="1454" s="2" customFormat="1">
      <c r="A1454" s="41"/>
      <c r="B1454" s="42"/>
      <c r="C1454" s="43"/>
      <c r="D1454" s="225" t="s">
        <v>149</v>
      </c>
      <c r="E1454" s="43"/>
      <c r="F1454" s="226" t="s">
        <v>1800</v>
      </c>
      <c r="G1454" s="43"/>
      <c r="H1454" s="43"/>
      <c r="I1454" s="222"/>
      <c r="J1454" s="43"/>
      <c r="K1454" s="43"/>
      <c r="L1454" s="47"/>
      <c r="M1454" s="223"/>
      <c r="N1454" s="224"/>
      <c r="O1454" s="87"/>
      <c r="P1454" s="87"/>
      <c r="Q1454" s="87"/>
      <c r="R1454" s="87"/>
      <c r="S1454" s="87"/>
      <c r="T1454" s="88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T1454" s="19" t="s">
        <v>149</v>
      </c>
      <c r="AU1454" s="19" t="s">
        <v>87</v>
      </c>
    </row>
    <row r="1455" s="13" customFormat="1">
      <c r="A1455" s="13"/>
      <c r="B1455" s="241"/>
      <c r="C1455" s="242"/>
      <c r="D1455" s="220" t="s">
        <v>569</v>
      </c>
      <c r="E1455" s="243" t="s">
        <v>32</v>
      </c>
      <c r="F1455" s="244" t="s">
        <v>1801</v>
      </c>
      <c r="G1455" s="242"/>
      <c r="H1455" s="245">
        <v>38.75</v>
      </c>
      <c r="I1455" s="246"/>
      <c r="J1455" s="242"/>
      <c r="K1455" s="242"/>
      <c r="L1455" s="247"/>
      <c r="M1455" s="248"/>
      <c r="N1455" s="249"/>
      <c r="O1455" s="249"/>
      <c r="P1455" s="249"/>
      <c r="Q1455" s="249"/>
      <c r="R1455" s="249"/>
      <c r="S1455" s="249"/>
      <c r="T1455" s="25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1" t="s">
        <v>569</v>
      </c>
      <c r="AU1455" s="251" t="s">
        <v>87</v>
      </c>
      <c r="AV1455" s="13" t="s">
        <v>87</v>
      </c>
      <c r="AW1455" s="13" t="s">
        <v>39</v>
      </c>
      <c r="AX1455" s="13" t="s">
        <v>77</v>
      </c>
      <c r="AY1455" s="251" t="s">
        <v>137</v>
      </c>
    </row>
    <row r="1456" s="14" customFormat="1">
      <c r="A1456" s="14"/>
      <c r="B1456" s="252"/>
      <c r="C1456" s="253"/>
      <c r="D1456" s="220" t="s">
        <v>569</v>
      </c>
      <c r="E1456" s="254" t="s">
        <v>32</v>
      </c>
      <c r="F1456" s="255" t="s">
        <v>571</v>
      </c>
      <c r="G1456" s="253"/>
      <c r="H1456" s="256">
        <v>38.75</v>
      </c>
      <c r="I1456" s="257"/>
      <c r="J1456" s="253"/>
      <c r="K1456" s="253"/>
      <c r="L1456" s="258"/>
      <c r="M1456" s="259"/>
      <c r="N1456" s="260"/>
      <c r="O1456" s="260"/>
      <c r="P1456" s="260"/>
      <c r="Q1456" s="260"/>
      <c r="R1456" s="260"/>
      <c r="S1456" s="260"/>
      <c r="T1456" s="261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2" t="s">
        <v>569</v>
      </c>
      <c r="AU1456" s="262" t="s">
        <v>87</v>
      </c>
      <c r="AV1456" s="14" t="s">
        <v>164</v>
      </c>
      <c r="AW1456" s="14" t="s">
        <v>39</v>
      </c>
      <c r="AX1456" s="14" t="s">
        <v>85</v>
      </c>
      <c r="AY1456" s="262" t="s">
        <v>137</v>
      </c>
    </row>
    <row r="1457" s="2" customFormat="1" ht="16.5" customHeight="1">
      <c r="A1457" s="41"/>
      <c r="B1457" s="42"/>
      <c r="C1457" s="207" t="s">
        <v>1802</v>
      </c>
      <c r="D1457" s="207" t="s">
        <v>140</v>
      </c>
      <c r="E1457" s="208" t="s">
        <v>1803</v>
      </c>
      <c r="F1457" s="209" t="s">
        <v>1804</v>
      </c>
      <c r="G1457" s="210" t="s">
        <v>565</v>
      </c>
      <c r="H1457" s="211">
        <v>26.036999999999999</v>
      </c>
      <c r="I1457" s="212"/>
      <c r="J1457" s="213">
        <f>ROUND(I1457*H1457,2)</f>
        <v>0</v>
      </c>
      <c r="K1457" s="209" t="s">
        <v>144</v>
      </c>
      <c r="L1457" s="47"/>
      <c r="M1457" s="214" t="s">
        <v>32</v>
      </c>
      <c r="N1457" s="215" t="s">
        <v>49</v>
      </c>
      <c r="O1457" s="87"/>
      <c r="P1457" s="216">
        <f>O1457*H1457</f>
        <v>0</v>
      </c>
      <c r="Q1457" s="216">
        <v>0</v>
      </c>
      <c r="R1457" s="216">
        <f>Q1457*H1457</f>
        <v>0</v>
      </c>
      <c r="S1457" s="216">
        <v>0</v>
      </c>
      <c r="T1457" s="217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18" t="s">
        <v>145</v>
      </c>
      <c r="AT1457" s="218" t="s">
        <v>140</v>
      </c>
      <c r="AU1457" s="218" t="s">
        <v>87</v>
      </c>
      <c r="AY1457" s="19" t="s">
        <v>137</v>
      </c>
      <c r="BE1457" s="219">
        <f>IF(N1457="základní",J1457,0)</f>
        <v>0</v>
      </c>
      <c r="BF1457" s="219">
        <f>IF(N1457="snížená",J1457,0)</f>
        <v>0</v>
      </c>
      <c r="BG1457" s="219">
        <f>IF(N1457="zákl. přenesená",J1457,0)</f>
        <v>0</v>
      </c>
      <c r="BH1457" s="219">
        <f>IF(N1457="sníž. přenesená",J1457,0)</f>
        <v>0</v>
      </c>
      <c r="BI1457" s="219">
        <f>IF(N1457="nulová",J1457,0)</f>
        <v>0</v>
      </c>
      <c r="BJ1457" s="19" t="s">
        <v>87</v>
      </c>
      <c r="BK1457" s="219">
        <f>ROUND(I1457*H1457,2)</f>
        <v>0</v>
      </c>
      <c r="BL1457" s="19" t="s">
        <v>145</v>
      </c>
      <c r="BM1457" s="218" t="s">
        <v>1805</v>
      </c>
    </row>
    <row r="1458" s="2" customFormat="1">
      <c r="A1458" s="41"/>
      <c r="B1458" s="42"/>
      <c r="C1458" s="43"/>
      <c r="D1458" s="220" t="s">
        <v>147</v>
      </c>
      <c r="E1458" s="43"/>
      <c r="F1458" s="221" t="s">
        <v>1806</v>
      </c>
      <c r="G1458" s="43"/>
      <c r="H1458" s="43"/>
      <c r="I1458" s="222"/>
      <c r="J1458" s="43"/>
      <c r="K1458" s="43"/>
      <c r="L1458" s="47"/>
      <c r="M1458" s="223"/>
      <c r="N1458" s="224"/>
      <c r="O1458" s="87"/>
      <c r="P1458" s="87"/>
      <c r="Q1458" s="87"/>
      <c r="R1458" s="87"/>
      <c r="S1458" s="87"/>
      <c r="T1458" s="88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T1458" s="19" t="s">
        <v>147</v>
      </c>
      <c r="AU1458" s="19" t="s">
        <v>87</v>
      </c>
    </row>
    <row r="1459" s="2" customFormat="1">
      <c r="A1459" s="41"/>
      <c r="B1459" s="42"/>
      <c r="C1459" s="43"/>
      <c r="D1459" s="225" t="s">
        <v>149</v>
      </c>
      <c r="E1459" s="43"/>
      <c r="F1459" s="226" t="s">
        <v>1807</v>
      </c>
      <c r="G1459" s="43"/>
      <c r="H1459" s="43"/>
      <c r="I1459" s="222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19" t="s">
        <v>149</v>
      </c>
      <c r="AU1459" s="19" t="s">
        <v>87</v>
      </c>
    </row>
    <row r="1460" s="15" customFormat="1">
      <c r="A1460" s="15"/>
      <c r="B1460" s="263"/>
      <c r="C1460" s="264"/>
      <c r="D1460" s="220" t="s">
        <v>569</v>
      </c>
      <c r="E1460" s="265" t="s">
        <v>32</v>
      </c>
      <c r="F1460" s="266" t="s">
        <v>1808</v>
      </c>
      <c r="G1460" s="264"/>
      <c r="H1460" s="265" t="s">
        <v>32</v>
      </c>
      <c r="I1460" s="267"/>
      <c r="J1460" s="264"/>
      <c r="K1460" s="264"/>
      <c r="L1460" s="268"/>
      <c r="M1460" s="269"/>
      <c r="N1460" s="270"/>
      <c r="O1460" s="270"/>
      <c r="P1460" s="270"/>
      <c r="Q1460" s="270"/>
      <c r="R1460" s="270"/>
      <c r="S1460" s="270"/>
      <c r="T1460" s="271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72" t="s">
        <v>569</v>
      </c>
      <c r="AU1460" s="272" t="s">
        <v>87</v>
      </c>
      <c r="AV1460" s="15" t="s">
        <v>85</v>
      </c>
      <c r="AW1460" s="15" t="s">
        <v>39</v>
      </c>
      <c r="AX1460" s="15" t="s">
        <v>77</v>
      </c>
      <c r="AY1460" s="272" t="s">
        <v>137</v>
      </c>
    </row>
    <row r="1461" s="13" customFormat="1">
      <c r="A1461" s="13"/>
      <c r="B1461" s="241"/>
      <c r="C1461" s="242"/>
      <c r="D1461" s="220" t="s">
        <v>569</v>
      </c>
      <c r="E1461" s="243" t="s">
        <v>32</v>
      </c>
      <c r="F1461" s="244" t="s">
        <v>1809</v>
      </c>
      <c r="G1461" s="242"/>
      <c r="H1461" s="245">
        <v>12.439</v>
      </c>
      <c r="I1461" s="246"/>
      <c r="J1461" s="242"/>
      <c r="K1461" s="242"/>
      <c r="L1461" s="247"/>
      <c r="M1461" s="248"/>
      <c r="N1461" s="249"/>
      <c r="O1461" s="249"/>
      <c r="P1461" s="249"/>
      <c r="Q1461" s="249"/>
      <c r="R1461" s="249"/>
      <c r="S1461" s="249"/>
      <c r="T1461" s="250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1" t="s">
        <v>569</v>
      </c>
      <c r="AU1461" s="251" t="s">
        <v>87</v>
      </c>
      <c r="AV1461" s="13" t="s">
        <v>87</v>
      </c>
      <c r="AW1461" s="13" t="s">
        <v>39</v>
      </c>
      <c r="AX1461" s="13" t="s">
        <v>77</v>
      </c>
      <c r="AY1461" s="251" t="s">
        <v>137</v>
      </c>
    </row>
    <row r="1462" s="13" customFormat="1">
      <c r="A1462" s="13"/>
      <c r="B1462" s="241"/>
      <c r="C1462" s="242"/>
      <c r="D1462" s="220" t="s">
        <v>569</v>
      </c>
      <c r="E1462" s="243" t="s">
        <v>32</v>
      </c>
      <c r="F1462" s="244" t="s">
        <v>1810</v>
      </c>
      <c r="G1462" s="242"/>
      <c r="H1462" s="245">
        <v>13.598000000000001</v>
      </c>
      <c r="I1462" s="246"/>
      <c r="J1462" s="242"/>
      <c r="K1462" s="242"/>
      <c r="L1462" s="247"/>
      <c r="M1462" s="248"/>
      <c r="N1462" s="249"/>
      <c r="O1462" s="249"/>
      <c r="P1462" s="249"/>
      <c r="Q1462" s="249"/>
      <c r="R1462" s="249"/>
      <c r="S1462" s="249"/>
      <c r="T1462" s="25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1" t="s">
        <v>569</v>
      </c>
      <c r="AU1462" s="251" t="s">
        <v>87</v>
      </c>
      <c r="AV1462" s="13" t="s">
        <v>87</v>
      </c>
      <c r="AW1462" s="13" t="s">
        <v>39</v>
      </c>
      <c r="AX1462" s="13" t="s">
        <v>77</v>
      </c>
      <c r="AY1462" s="251" t="s">
        <v>137</v>
      </c>
    </row>
    <row r="1463" s="14" customFormat="1">
      <c r="A1463" s="14"/>
      <c r="B1463" s="252"/>
      <c r="C1463" s="253"/>
      <c r="D1463" s="220" t="s">
        <v>569</v>
      </c>
      <c r="E1463" s="254" t="s">
        <v>32</v>
      </c>
      <c r="F1463" s="255" t="s">
        <v>571</v>
      </c>
      <c r="G1463" s="253"/>
      <c r="H1463" s="256">
        <v>26.036999999999999</v>
      </c>
      <c r="I1463" s="257"/>
      <c r="J1463" s="253"/>
      <c r="K1463" s="253"/>
      <c r="L1463" s="258"/>
      <c r="M1463" s="259"/>
      <c r="N1463" s="260"/>
      <c r="O1463" s="260"/>
      <c r="P1463" s="260"/>
      <c r="Q1463" s="260"/>
      <c r="R1463" s="260"/>
      <c r="S1463" s="260"/>
      <c r="T1463" s="261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2" t="s">
        <v>569</v>
      </c>
      <c r="AU1463" s="262" t="s">
        <v>87</v>
      </c>
      <c r="AV1463" s="14" t="s">
        <v>164</v>
      </c>
      <c r="AW1463" s="14" t="s">
        <v>39</v>
      </c>
      <c r="AX1463" s="14" t="s">
        <v>85</v>
      </c>
      <c r="AY1463" s="262" t="s">
        <v>137</v>
      </c>
    </row>
    <row r="1464" s="2" customFormat="1" ht="16.5" customHeight="1">
      <c r="A1464" s="41"/>
      <c r="B1464" s="42"/>
      <c r="C1464" s="227" t="s">
        <v>1811</v>
      </c>
      <c r="D1464" s="227" t="s">
        <v>151</v>
      </c>
      <c r="E1464" s="228" t="s">
        <v>1626</v>
      </c>
      <c r="F1464" s="229" t="s">
        <v>1627</v>
      </c>
      <c r="G1464" s="230" t="s">
        <v>665</v>
      </c>
      <c r="H1464" s="231">
        <v>0.0089999999999999993</v>
      </c>
      <c r="I1464" s="232"/>
      <c r="J1464" s="233">
        <f>ROUND(I1464*H1464,2)</f>
        <v>0</v>
      </c>
      <c r="K1464" s="229" t="s">
        <v>144</v>
      </c>
      <c r="L1464" s="234"/>
      <c r="M1464" s="235" t="s">
        <v>32</v>
      </c>
      <c r="N1464" s="236" t="s">
        <v>49</v>
      </c>
      <c r="O1464" s="87"/>
      <c r="P1464" s="216">
        <f>O1464*H1464</f>
        <v>0</v>
      </c>
      <c r="Q1464" s="216">
        <v>1</v>
      </c>
      <c r="R1464" s="216">
        <f>Q1464*H1464</f>
        <v>0.0089999999999999993</v>
      </c>
      <c r="S1464" s="216">
        <v>0</v>
      </c>
      <c r="T1464" s="217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18" t="s">
        <v>155</v>
      </c>
      <c r="AT1464" s="218" t="s">
        <v>151</v>
      </c>
      <c r="AU1464" s="218" t="s">
        <v>87</v>
      </c>
      <c r="AY1464" s="19" t="s">
        <v>137</v>
      </c>
      <c r="BE1464" s="219">
        <f>IF(N1464="základní",J1464,0)</f>
        <v>0</v>
      </c>
      <c r="BF1464" s="219">
        <f>IF(N1464="snížená",J1464,0)</f>
        <v>0</v>
      </c>
      <c r="BG1464" s="219">
        <f>IF(N1464="zákl. přenesená",J1464,0)</f>
        <v>0</v>
      </c>
      <c r="BH1464" s="219">
        <f>IF(N1464="sníž. přenesená",J1464,0)</f>
        <v>0</v>
      </c>
      <c r="BI1464" s="219">
        <f>IF(N1464="nulová",J1464,0)</f>
        <v>0</v>
      </c>
      <c r="BJ1464" s="19" t="s">
        <v>87</v>
      </c>
      <c r="BK1464" s="219">
        <f>ROUND(I1464*H1464,2)</f>
        <v>0</v>
      </c>
      <c r="BL1464" s="19" t="s">
        <v>145</v>
      </c>
      <c r="BM1464" s="218" t="s">
        <v>1812</v>
      </c>
    </row>
    <row r="1465" s="2" customFormat="1">
      <c r="A1465" s="41"/>
      <c r="B1465" s="42"/>
      <c r="C1465" s="43"/>
      <c r="D1465" s="220" t="s">
        <v>147</v>
      </c>
      <c r="E1465" s="43"/>
      <c r="F1465" s="221" t="s">
        <v>1627</v>
      </c>
      <c r="G1465" s="43"/>
      <c r="H1465" s="43"/>
      <c r="I1465" s="222"/>
      <c r="J1465" s="43"/>
      <c r="K1465" s="43"/>
      <c r="L1465" s="47"/>
      <c r="M1465" s="223"/>
      <c r="N1465" s="224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19" t="s">
        <v>147</v>
      </c>
      <c r="AU1465" s="19" t="s">
        <v>87</v>
      </c>
    </row>
    <row r="1466" s="13" customFormat="1">
      <c r="A1466" s="13"/>
      <c r="B1466" s="241"/>
      <c r="C1466" s="242"/>
      <c r="D1466" s="220" t="s">
        <v>569</v>
      </c>
      <c r="E1466" s="243" t="s">
        <v>32</v>
      </c>
      <c r="F1466" s="244" t="s">
        <v>1813</v>
      </c>
      <c r="G1466" s="242"/>
      <c r="H1466" s="245">
        <v>0.0089999999999999993</v>
      </c>
      <c r="I1466" s="246"/>
      <c r="J1466" s="242"/>
      <c r="K1466" s="242"/>
      <c r="L1466" s="247"/>
      <c r="M1466" s="248"/>
      <c r="N1466" s="249"/>
      <c r="O1466" s="249"/>
      <c r="P1466" s="249"/>
      <c r="Q1466" s="249"/>
      <c r="R1466" s="249"/>
      <c r="S1466" s="249"/>
      <c r="T1466" s="250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1" t="s">
        <v>569</v>
      </c>
      <c r="AU1466" s="251" t="s">
        <v>87</v>
      </c>
      <c r="AV1466" s="13" t="s">
        <v>87</v>
      </c>
      <c r="AW1466" s="13" t="s">
        <v>39</v>
      </c>
      <c r="AX1466" s="13" t="s">
        <v>77</v>
      </c>
      <c r="AY1466" s="251" t="s">
        <v>137</v>
      </c>
    </row>
    <row r="1467" s="14" customFormat="1">
      <c r="A1467" s="14"/>
      <c r="B1467" s="252"/>
      <c r="C1467" s="253"/>
      <c r="D1467" s="220" t="s">
        <v>569</v>
      </c>
      <c r="E1467" s="254" t="s">
        <v>32</v>
      </c>
      <c r="F1467" s="255" t="s">
        <v>571</v>
      </c>
      <c r="G1467" s="253"/>
      <c r="H1467" s="256">
        <v>0.0089999999999999993</v>
      </c>
      <c r="I1467" s="257"/>
      <c r="J1467" s="253"/>
      <c r="K1467" s="253"/>
      <c r="L1467" s="258"/>
      <c r="M1467" s="259"/>
      <c r="N1467" s="260"/>
      <c r="O1467" s="260"/>
      <c r="P1467" s="260"/>
      <c r="Q1467" s="260"/>
      <c r="R1467" s="260"/>
      <c r="S1467" s="260"/>
      <c r="T1467" s="261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2" t="s">
        <v>569</v>
      </c>
      <c r="AU1467" s="262" t="s">
        <v>87</v>
      </c>
      <c r="AV1467" s="14" t="s">
        <v>164</v>
      </c>
      <c r="AW1467" s="14" t="s">
        <v>39</v>
      </c>
      <c r="AX1467" s="14" t="s">
        <v>85</v>
      </c>
      <c r="AY1467" s="262" t="s">
        <v>137</v>
      </c>
    </row>
    <row r="1468" s="2" customFormat="1" ht="16.5" customHeight="1">
      <c r="A1468" s="41"/>
      <c r="B1468" s="42"/>
      <c r="C1468" s="207" t="s">
        <v>1814</v>
      </c>
      <c r="D1468" s="207" t="s">
        <v>140</v>
      </c>
      <c r="E1468" s="208" t="s">
        <v>1815</v>
      </c>
      <c r="F1468" s="209" t="s">
        <v>1816</v>
      </c>
      <c r="G1468" s="210" t="s">
        <v>565</v>
      </c>
      <c r="H1468" s="211">
        <v>13.901999999999999</v>
      </c>
      <c r="I1468" s="212"/>
      <c r="J1468" s="213">
        <f>ROUND(I1468*H1468,2)</f>
        <v>0</v>
      </c>
      <c r="K1468" s="209" t="s">
        <v>144</v>
      </c>
      <c r="L1468" s="47"/>
      <c r="M1468" s="214" t="s">
        <v>32</v>
      </c>
      <c r="N1468" s="215" t="s">
        <v>49</v>
      </c>
      <c r="O1468" s="87"/>
      <c r="P1468" s="216">
        <f>O1468*H1468</f>
        <v>0</v>
      </c>
      <c r="Q1468" s="216">
        <v>0.00050000000000000001</v>
      </c>
      <c r="R1468" s="216">
        <f>Q1468*H1468</f>
        <v>0.0069509999999999997</v>
      </c>
      <c r="S1468" s="216">
        <v>0</v>
      </c>
      <c r="T1468" s="217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18" t="s">
        <v>145</v>
      </c>
      <c r="AT1468" s="218" t="s">
        <v>140</v>
      </c>
      <c r="AU1468" s="218" t="s">
        <v>87</v>
      </c>
      <c r="AY1468" s="19" t="s">
        <v>137</v>
      </c>
      <c r="BE1468" s="219">
        <f>IF(N1468="základní",J1468,0)</f>
        <v>0</v>
      </c>
      <c r="BF1468" s="219">
        <f>IF(N1468="snížená",J1468,0)</f>
        <v>0</v>
      </c>
      <c r="BG1468" s="219">
        <f>IF(N1468="zákl. přenesená",J1468,0)</f>
        <v>0</v>
      </c>
      <c r="BH1468" s="219">
        <f>IF(N1468="sníž. přenesená",J1468,0)</f>
        <v>0</v>
      </c>
      <c r="BI1468" s="219">
        <f>IF(N1468="nulová",J1468,0)</f>
        <v>0</v>
      </c>
      <c r="BJ1468" s="19" t="s">
        <v>87</v>
      </c>
      <c r="BK1468" s="219">
        <f>ROUND(I1468*H1468,2)</f>
        <v>0</v>
      </c>
      <c r="BL1468" s="19" t="s">
        <v>145</v>
      </c>
      <c r="BM1468" s="218" t="s">
        <v>1817</v>
      </c>
    </row>
    <row r="1469" s="2" customFormat="1">
      <c r="A1469" s="41"/>
      <c r="B1469" s="42"/>
      <c r="C1469" s="43"/>
      <c r="D1469" s="220" t="s">
        <v>147</v>
      </c>
      <c r="E1469" s="43"/>
      <c r="F1469" s="221" t="s">
        <v>1818</v>
      </c>
      <c r="G1469" s="43"/>
      <c r="H1469" s="43"/>
      <c r="I1469" s="222"/>
      <c r="J1469" s="43"/>
      <c r="K1469" s="43"/>
      <c r="L1469" s="47"/>
      <c r="M1469" s="223"/>
      <c r="N1469" s="224"/>
      <c r="O1469" s="87"/>
      <c r="P1469" s="87"/>
      <c r="Q1469" s="87"/>
      <c r="R1469" s="87"/>
      <c r="S1469" s="87"/>
      <c r="T1469" s="88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19" t="s">
        <v>147</v>
      </c>
      <c r="AU1469" s="19" t="s">
        <v>87</v>
      </c>
    </row>
    <row r="1470" s="2" customFormat="1">
      <c r="A1470" s="41"/>
      <c r="B1470" s="42"/>
      <c r="C1470" s="43"/>
      <c r="D1470" s="225" t="s">
        <v>149</v>
      </c>
      <c r="E1470" s="43"/>
      <c r="F1470" s="226" t="s">
        <v>1819</v>
      </c>
      <c r="G1470" s="43"/>
      <c r="H1470" s="43"/>
      <c r="I1470" s="222"/>
      <c r="J1470" s="43"/>
      <c r="K1470" s="43"/>
      <c r="L1470" s="47"/>
      <c r="M1470" s="223"/>
      <c r="N1470" s="224"/>
      <c r="O1470" s="87"/>
      <c r="P1470" s="87"/>
      <c r="Q1470" s="87"/>
      <c r="R1470" s="87"/>
      <c r="S1470" s="87"/>
      <c r="T1470" s="88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19" t="s">
        <v>149</v>
      </c>
      <c r="AU1470" s="19" t="s">
        <v>87</v>
      </c>
    </row>
    <row r="1471" s="15" customFormat="1">
      <c r="A1471" s="15"/>
      <c r="B1471" s="263"/>
      <c r="C1471" s="264"/>
      <c r="D1471" s="220" t="s">
        <v>569</v>
      </c>
      <c r="E1471" s="265" t="s">
        <v>32</v>
      </c>
      <c r="F1471" s="266" t="s">
        <v>1808</v>
      </c>
      <c r="G1471" s="264"/>
      <c r="H1471" s="265" t="s">
        <v>32</v>
      </c>
      <c r="I1471" s="267"/>
      <c r="J1471" s="264"/>
      <c r="K1471" s="264"/>
      <c r="L1471" s="268"/>
      <c r="M1471" s="269"/>
      <c r="N1471" s="270"/>
      <c r="O1471" s="270"/>
      <c r="P1471" s="270"/>
      <c r="Q1471" s="270"/>
      <c r="R1471" s="270"/>
      <c r="S1471" s="270"/>
      <c r="T1471" s="271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72" t="s">
        <v>569</v>
      </c>
      <c r="AU1471" s="272" t="s">
        <v>87</v>
      </c>
      <c r="AV1471" s="15" t="s">
        <v>85</v>
      </c>
      <c r="AW1471" s="15" t="s">
        <v>39</v>
      </c>
      <c r="AX1471" s="15" t="s">
        <v>77</v>
      </c>
      <c r="AY1471" s="272" t="s">
        <v>137</v>
      </c>
    </row>
    <row r="1472" s="13" customFormat="1">
      <c r="A1472" s="13"/>
      <c r="B1472" s="241"/>
      <c r="C1472" s="242"/>
      <c r="D1472" s="220" t="s">
        <v>569</v>
      </c>
      <c r="E1472" s="243" t="s">
        <v>32</v>
      </c>
      <c r="F1472" s="244" t="s">
        <v>1820</v>
      </c>
      <c r="G1472" s="242"/>
      <c r="H1472" s="245">
        <v>6.3310000000000004</v>
      </c>
      <c r="I1472" s="246"/>
      <c r="J1472" s="242"/>
      <c r="K1472" s="242"/>
      <c r="L1472" s="247"/>
      <c r="M1472" s="248"/>
      <c r="N1472" s="249"/>
      <c r="O1472" s="249"/>
      <c r="P1472" s="249"/>
      <c r="Q1472" s="249"/>
      <c r="R1472" s="249"/>
      <c r="S1472" s="249"/>
      <c r="T1472" s="250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1" t="s">
        <v>569</v>
      </c>
      <c r="AU1472" s="251" t="s">
        <v>87</v>
      </c>
      <c r="AV1472" s="13" t="s">
        <v>87</v>
      </c>
      <c r="AW1472" s="13" t="s">
        <v>39</v>
      </c>
      <c r="AX1472" s="13" t="s">
        <v>77</v>
      </c>
      <c r="AY1472" s="251" t="s">
        <v>137</v>
      </c>
    </row>
    <row r="1473" s="13" customFormat="1">
      <c r="A1473" s="13"/>
      <c r="B1473" s="241"/>
      <c r="C1473" s="242"/>
      <c r="D1473" s="220" t="s">
        <v>569</v>
      </c>
      <c r="E1473" s="243" t="s">
        <v>32</v>
      </c>
      <c r="F1473" s="244" t="s">
        <v>1821</v>
      </c>
      <c r="G1473" s="242"/>
      <c r="H1473" s="245">
        <v>7.5709999999999997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1" t="s">
        <v>569</v>
      </c>
      <c r="AU1473" s="251" t="s">
        <v>87</v>
      </c>
      <c r="AV1473" s="13" t="s">
        <v>87</v>
      </c>
      <c r="AW1473" s="13" t="s">
        <v>39</v>
      </c>
      <c r="AX1473" s="13" t="s">
        <v>77</v>
      </c>
      <c r="AY1473" s="251" t="s">
        <v>137</v>
      </c>
    </row>
    <row r="1474" s="14" customFormat="1">
      <c r="A1474" s="14"/>
      <c r="B1474" s="252"/>
      <c r="C1474" s="253"/>
      <c r="D1474" s="220" t="s">
        <v>569</v>
      </c>
      <c r="E1474" s="254" t="s">
        <v>32</v>
      </c>
      <c r="F1474" s="255" t="s">
        <v>571</v>
      </c>
      <c r="G1474" s="253"/>
      <c r="H1474" s="256">
        <v>13.902000000000001</v>
      </c>
      <c r="I1474" s="257"/>
      <c r="J1474" s="253"/>
      <c r="K1474" s="253"/>
      <c r="L1474" s="258"/>
      <c r="M1474" s="259"/>
      <c r="N1474" s="260"/>
      <c r="O1474" s="260"/>
      <c r="P1474" s="260"/>
      <c r="Q1474" s="260"/>
      <c r="R1474" s="260"/>
      <c r="S1474" s="260"/>
      <c r="T1474" s="261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2" t="s">
        <v>569</v>
      </c>
      <c r="AU1474" s="262" t="s">
        <v>87</v>
      </c>
      <c r="AV1474" s="14" t="s">
        <v>164</v>
      </c>
      <c r="AW1474" s="14" t="s">
        <v>39</v>
      </c>
      <c r="AX1474" s="14" t="s">
        <v>85</v>
      </c>
      <c r="AY1474" s="262" t="s">
        <v>137</v>
      </c>
    </row>
    <row r="1475" s="2" customFormat="1" ht="16.5" customHeight="1">
      <c r="A1475" s="41"/>
      <c r="B1475" s="42"/>
      <c r="C1475" s="227" t="s">
        <v>1822</v>
      </c>
      <c r="D1475" s="227" t="s">
        <v>151</v>
      </c>
      <c r="E1475" s="228" t="s">
        <v>1756</v>
      </c>
      <c r="F1475" s="229" t="s">
        <v>1757</v>
      </c>
      <c r="G1475" s="230" t="s">
        <v>565</v>
      </c>
      <c r="H1475" s="231">
        <v>16.681999999999999</v>
      </c>
      <c r="I1475" s="232"/>
      <c r="J1475" s="233">
        <f>ROUND(I1475*H1475,2)</f>
        <v>0</v>
      </c>
      <c r="K1475" s="229" t="s">
        <v>144</v>
      </c>
      <c r="L1475" s="234"/>
      <c r="M1475" s="235" t="s">
        <v>32</v>
      </c>
      <c r="N1475" s="236" t="s">
        <v>49</v>
      </c>
      <c r="O1475" s="87"/>
      <c r="P1475" s="216">
        <f>O1475*H1475</f>
        <v>0</v>
      </c>
      <c r="Q1475" s="216">
        <v>0.0019</v>
      </c>
      <c r="R1475" s="216">
        <f>Q1475*H1475</f>
        <v>0.031695799999999996</v>
      </c>
      <c r="S1475" s="216">
        <v>0</v>
      </c>
      <c r="T1475" s="217">
        <f>S1475*H1475</f>
        <v>0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18" t="s">
        <v>155</v>
      </c>
      <c r="AT1475" s="218" t="s">
        <v>151</v>
      </c>
      <c r="AU1475" s="218" t="s">
        <v>87</v>
      </c>
      <c r="AY1475" s="19" t="s">
        <v>137</v>
      </c>
      <c r="BE1475" s="219">
        <f>IF(N1475="základní",J1475,0)</f>
        <v>0</v>
      </c>
      <c r="BF1475" s="219">
        <f>IF(N1475="snížená",J1475,0)</f>
        <v>0</v>
      </c>
      <c r="BG1475" s="219">
        <f>IF(N1475="zákl. přenesená",J1475,0)</f>
        <v>0</v>
      </c>
      <c r="BH1475" s="219">
        <f>IF(N1475="sníž. přenesená",J1475,0)</f>
        <v>0</v>
      </c>
      <c r="BI1475" s="219">
        <f>IF(N1475="nulová",J1475,0)</f>
        <v>0</v>
      </c>
      <c r="BJ1475" s="19" t="s">
        <v>87</v>
      </c>
      <c r="BK1475" s="219">
        <f>ROUND(I1475*H1475,2)</f>
        <v>0</v>
      </c>
      <c r="BL1475" s="19" t="s">
        <v>145</v>
      </c>
      <c r="BM1475" s="218" t="s">
        <v>1823</v>
      </c>
    </row>
    <row r="1476" s="2" customFormat="1">
      <c r="A1476" s="41"/>
      <c r="B1476" s="42"/>
      <c r="C1476" s="43"/>
      <c r="D1476" s="220" t="s">
        <v>147</v>
      </c>
      <c r="E1476" s="43"/>
      <c r="F1476" s="221" t="s">
        <v>1757</v>
      </c>
      <c r="G1476" s="43"/>
      <c r="H1476" s="43"/>
      <c r="I1476" s="222"/>
      <c r="J1476" s="43"/>
      <c r="K1476" s="43"/>
      <c r="L1476" s="47"/>
      <c r="M1476" s="223"/>
      <c r="N1476" s="224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19" t="s">
        <v>147</v>
      </c>
      <c r="AU1476" s="19" t="s">
        <v>87</v>
      </c>
    </row>
    <row r="1477" s="13" customFormat="1">
      <c r="A1477" s="13"/>
      <c r="B1477" s="241"/>
      <c r="C1477" s="242"/>
      <c r="D1477" s="220" t="s">
        <v>569</v>
      </c>
      <c r="E1477" s="243" t="s">
        <v>32</v>
      </c>
      <c r="F1477" s="244" t="s">
        <v>1824</v>
      </c>
      <c r="G1477" s="242"/>
      <c r="H1477" s="245">
        <v>16.681999999999999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1" t="s">
        <v>569</v>
      </c>
      <c r="AU1477" s="251" t="s">
        <v>87</v>
      </c>
      <c r="AV1477" s="13" t="s">
        <v>87</v>
      </c>
      <c r="AW1477" s="13" t="s">
        <v>39</v>
      </c>
      <c r="AX1477" s="13" t="s">
        <v>77</v>
      </c>
      <c r="AY1477" s="251" t="s">
        <v>137</v>
      </c>
    </row>
    <row r="1478" s="14" customFormat="1">
      <c r="A1478" s="14"/>
      <c r="B1478" s="252"/>
      <c r="C1478" s="253"/>
      <c r="D1478" s="220" t="s">
        <v>569</v>
      </c>
      <c r="E1478" s="254" t="s">
        <v>32</v>
      </c>
      <c r="F1478" s="255" t="s">
        <v>571</v>
      </c>
      <c r="G1478" s="253"/>
      <c r="H1478" s="256">
        <v>16.681999999999999</v>
      </c>
      <c r="I1478" s="257"/>
      <c r="J1478" s="253"/>
      <c r="K1478" s="253"/>
      <c r="L1478" s="258"/>
      <c r="M1478" s="259"/>
      <c r="N1478" s="260"/>
      <c r="O1478" s="260"/>
      <c r="P1478" s="260"/>
      <c r="Q1478" s="260"/>
      <c r="R1478" s="260"/>
      <c r="S1478" s="260"/>
      <c r="T1478" s="261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2" t="s">
        <v>569</v>
      </c>
      <c r="AU1478" s="262" t="s">
        <v>87</v>
      </c>
      <c r="AV1478" s="14" t="s">
        <v>164</v>
      </c>
      <c r="AW1478" s="14" t="s">
        <v>39</v>
      </c>
      <c r="AX1478" s="14" t="s">
        <v>85</v>
      </c>
      <c r="AY1478" s="262" t="s">
        <v>137</v>
      </c>
    </row>
    <row r="1479" s="2" customFormat="1" ht="16.5" customHeight="1">
      <c r="A1479" s="41"/>
      <c r="B1479" s="42"/>
      <c r="C1479" s="207" t="s">
        <v>1825</v>
      </c>
      <c r="D1479" s="207" t="s">
        <v>140</v>
      </c>
      <c r="E1479" s="208" t="s">
        <v>1826</v>
      </c>
      <c r="F1479" s="209" t="s">
        <v>1827</v>
      </c>
      <c r="G1479" s="210" t="s">
        <v>143</v>
      </c>
      <c r="H1479" s="211">
        <v>39.670000000000002</v>
      </c>
      <c r="I1479" s="212"/>
      <c r="J1479" s="213">
        <f>ROUND(I1479*H1479,2)</f>
        <v>0</v>
      </c>
      <c r="K1479" s="209" t="s">
        <v>144</v>
      </c>
      <c r="L1479" s="47"/>
      <c r="M1479" s="214" t="s">
        <v>32</v>
      </c>
      <c r="N1479" s="215" t="s">
        <v>49</v>
      </c>
      <c r="O1479" s="87"/>
      <c r="P1479" s="216">
        <f>O1479*H1479</f>
        <v>0</v>
      </c>
      <c r="Q1479" s="216">
        <v>0.00037510000000000001</v>
      </c>
      <c r="R1479" s="216">
        <f>Q1479*H1479</f>
        <v>0.014880217000000001</v>
      </c>
      <c r="S1479" s="216">
        <v>0</v>
      </c>
      <c r="T1479" s="217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18" t="s">
        <v>145</v>
      </c>
      <c r="AT1479" s="218" t="s">
        <v>140</v>
      </c>
      <c r="AU1479" s="218" t="s">
        <v>87</v>
      </c>
      <c r="AY1479" s="19" t="s">
        <v>137</v>
      </c>
      <c r="BE1479" s="219">
        <f>IF(N1479="základní",J1479,0)</f>
        <v>0</v>
      </c>
      <c r="BF1479" s="219">
        <f>IF(N1479="snížená",J1479,0)</f>
        <v>0</v>
      </c>
      <c r="BG1479" s="219">
        <f>IF(N1479="zákl. přenesená",J1479,0)</f>
        <v>0</v>
      </c>
      <c r="BH1479" s="219">
        <f>IF(N1479="sníž. přenesená",J1479,0)</f>
        <v>0</v>
      </c>
      <c r="BI1479" s="219">
        <f>IF(N1479="nulová",J1479,0)</f>
        <v>0</v>
      </c>
      <c r="BJ1479" s="19" t="s">
        <v>87</v>
      </c>
      <c r="BK1479" s="219">
        <f>ROUND(I1479*H1479,2)</f>
        <v>0</v>
      </c>
      <c r="BL1479" s="19" t="s">
        <v>145</v>
      </c>
      <c r="BM1479" s="218" t="s">
        <v>1828</v>
      </c>
    </row>
    <row r="1480" s="2" customFormat="1">
      <c r="A1480" s="41"/>
      <c r="B1480" s="42"/>
      <c r="C1480" s="43"/>
      <c r="D1480" s="220" t="s">
        <v>147</v>
      </c>
      <c r="E1480" s="43"/>
      <c r="F1480" s="221" t="s">
        <v>1829</v>
      </c>
      <c r="G1480" s="43"/>
      <c r="H1480" s="43"/>
      <c r="I1480" s="222"/>
      <c r="J1480" s="43"/>
      <c r="K1480" s="43"/>
      <c r="L1480" s="47"/>
      <c r="M1480" s="223"/>
      <c r="N1480" s="224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19" t="s">
        <v>147</v>
      </c>
      <c r="AU1480" s="19" t="s">
        <v>87</v>
      </c>
    </row>
    <row r="1481" s="2" customFormat="1">
      <c r="A1481" s="41"/>
      <c r="B1481" s="42"/>
      <c r="C1481" s="43"/>
      <c r="D1481" s="225" t="s">
        <v>149</v>
      </c>
      <c r="E1481" s="43"/>
      <c r="F1481" s="226" t="s">
        <v>1830</v>
      </c>
      <c r="G1481" s="43"/>
      <c r="H1481" s="43"/>
      <c r="I1481" s="222"/>
      <c r="J1481" s="43"/>
      <c r="K1481" s="43"/>
      <c r="L1481" s="47"/>
      <c r="M1481" s="223"/>
      <c r="N1481" s="224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19" t="s">
        <v>149</v>
      </c>
      <c r="AU1481" s="19" t="s">
        <v>87</v>
      </c>
    </row>
    <row r="1482" s="15" customFormat="1">
      <c r="A1482" s="15"/>
      <c r="B1482" s="263"/>
      <c r="C1482" s="264"/>
      <c r="D1482" s="220" t="s">
        <v>569</v>
      </c>
      <c r="E1482" s="265" t="s">
        <v>32</v>
      </c>
      <c r="F1482" s="266" t="s">
        <v>1831</v>
      </c>
      <c r="G1482" s="264"/>
      <c r="H1482" s="265" t="s">
        <v>32</v>
      </c>
      <c r="I1482" s="267"/>
      <c r="J1482" s="264"/>
      <c r="K1482" s="264"/>
      <c r="L1482" s="268"/>
      <c r="M1482" s="269"/>
      <c r="N1482" s="270"/>
      <c r="O1482" s="270"/>
      <c r="P1482" s="270"/>
      <c r="Q1482" s="270"/>
      <c r="R1482" s="270"/>
      <c r="S1482" s="270"/>
      <c r="T1482" s="271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72" t="s">
        <v>569</v>
      </c>
      <c r="AU1482" s="272" t="s">
        <v>87</v>
      </c>
      <c r="AV1482" s="15" t="s">
        <v>85</v>
      </c>
      <c r="AW1482" s="15" t="s">
        <v>39</v>
      </c>
      <c r="AX1482" s="15" t="s">
        <v>77</v>
      </c>
      <c r="AY1482" s="272" t="s">
        <v>137</v>
      </c>
    </row>
    <row r="1483" s="13" customFormat="1">
      <c r="A1483" s="13"/>
      <c r="B1483" s="241"/>
      <c r="C1483" s="242"/>
      <c r="D1483" s="220" t="s">
        <v>569</v>
      </c>
      <c r="E1483" s="243" t="s">
        <v>32</v>
      </c>
      <c r="F1483" s="244" t="s">
        <v>1832</v>
      </c>
      <c r="G1483" s="242"/>
      <c r="H1483" s="245">
        <v>19.579999999999998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1" t="s">
        <v>569</v>
      </c>
      <c r="AU1483" s="251" t="s">
        <v>87</v>
      </c>
      <c r="AV1483" s="13" t="s">
        <v>87</v>
      </c>
      <c r="AW1483" s="13" t="s">
        <v>39</v>
      </c>
      <c r="AX1483" s="13" t="s">
        <v>77</v>
      </c>
      <c r="AY1483" s="251" t="s">
        <v>137</v>
      </c>
    </row>
    <row r="1484" s="13" customFormat="1">
      <c r="A1484" s="13"/>
      <c r="B1484" s="241"/>
      <c r="C1484" s="242"/>
      <c r="D1484" s="220" t="s">
        <v>569</v>
      </c>
      <c r="E1484" s="243" t="s">
        <v>32</v>
      </c>
      <c r="F1484" s="244" t="s">
        <v>1833</v>
      </c>
      <c r="G1484" s="242"/>
      <c r="H1484" s="245">
        <v>20.09</v>
      </c>
      <c r="I1484" s="246"/>
      <c r="J1484" s="242"/>
      <c r="K1484" s="242"/>
      <c r="L1484" s="247"/>
      <c r="M1484" s="248"/>
      <c r="N1484" s="249"/>
      <c r="O1484" s="249"/>
      <c r="P1484" s="249"/>
      <c r="Q1484" s="249"/>
      <c r="R1484" s="249"/>
      <c r="S1484" s="249"/>
      <c r="T1484" s="25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1" t="s">
        <v>569</v>
      </c>
      <c r="AU1484" s="251" t="s">
        <v>87</v>
      </c>
      <c r="AV1484" s="13" t="s">
        <v>87</v>
      </c>
      <c r="AW1484" s="13" t="s">
        <v>39</v>
      </c>
      <c r="AX1484" s="13" t="s">
        <v>77</v>
      </c>
      <c r="AY1484" s="251" t="s">
        <v>137</v>
      </c>
    </row>
    <row r="1485" s="14" customFormat="1">
      <c r="A1485" s="14"/>
      <c r="B1485" s="252"/>
      <c r="C1485" s="253"/>
      <c r="D1485" s="220" t="s">
        <v>569</v>
      </c>
      <c r="E1485" s="254" t="s">
        <v>32</v>
      </c>
      <c r="F1485" s="255" t="s">
        <v>571</v>
      </c>
      <c r="G1485" s="253"/>
      <c r="H1485" s="256">
        <v>39.670000000000002</v>
      </c>
      <c r="I1485" s="257"/>
      <c r="J1485" s="253"/>
      <c r="K1485" s="253"/>
      <c r="L1485" s="258"/>
      <c r="M1485" s="259"/>
      <c r="N1485" s="260"/>
      <c r="O1485" s="260"/>
      <c r="P1485" s="260"/>
      <c r="Q1485" s="260"/>
      <c r="R1485" s="260"/>
      <c r="S1485" s="260"/>
      <c r="T1485" s="261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2" t="s">
        <v>569</v>
      </c>
      <c r="AU1485" s="262" t="s">
        <v>87</v>
      </c>
      <c r="AV1485" s="14" t="s">
        <v>164</v>
      </c>
      <c r="AW1485" s="14" t="s">
        <v>39</v>
      </c>
      <c r="AX1485" s="14" t="s">
        <v>85</v>
      </c>
      <c r="AY1485" s="262" t="s">
        <v>137</v>
      </c>
    </row>
    <row r="1486" s="2" customFormat="1" ht="16.5" customHeight="1">
      <c r="A1486" s="41"/>
      <c r="B1486" s="42"/>
      <c r="C1486" s="227" t="s">
        <v>1834</v>
      </c>
      <c r="D1486" s="227" t="s">
        <v>151</v>
      </c>
      <c r="E1486" s="228" t="s">
        <v>1756</v>
      </c>
      <c r="F1486" s="229" t="s">
        <v>1757</v>
      </c>
      <c r="G1486" s="230" t="s">
        <v>565</v>
      </c>
      <c r="H1486" s="231">
        <v>23.802</v>
      </c>
      <c r="I1486" s="232"/>
      <c r="J1486" s="233">
        <f>ROUND(I1486*H1486,2)</f>
        <v>0</v>
      </c>
      <c r="K1486" s="229" t="s">
        <v>144</v>
      </c>
      <c r="L1486" s="234"/>
      <c r="M1486" s="235" t="s">
        <v>32</v>
      </c>
      <c r="N1486" s="236" t="s">
        <v>49</v>
      </c>
      <c r="O1486" s="87"/>
      <c r="P1486" s="216">
        <f>O1486*H1486</f>
        <v>0</v>
      </c>
      <c r="Q1486" s="216">
        <v>0.0019</v>
      </c>
      <c r="R1486" s="216">
        <f>Q1486*H1486</f>
        <v>0.045223800000000001</v>
      </c>
      <c r="S1486" s="216">
        <v>0</v>
      </c>
      <c r="T1486" s="217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18" t="s">
        <v>155</v>
      </c>
      <c r="AT1486" s="218" t="s">
        <v>151</v>
      </c>
      <c r="AU1486" s="218" t="s">
        <v>87</v>
      </c>
      <c r="AY1486" s="19" t="s">
        <v>137</v>
      </c>
      <c r="BE1486" s="219">
        <f>IF(N1486="základní",J1486,0)</f>
        <v>0</v>
      </c>
      <c r="BF1486" s="219">
        <f>IF(N1486="snížená",J1486,0)</f>
        <v>0</v>
      </c>
      <c r="BG1486" s="219">
        <f>IF(N1486="zákl. přenesená",J1486,0)</f>
        <v>0</v>
      </c>
      <c r="BH1486" s="219">
        <f>IF(N1486="sníž. přenesená",J1486,0)</f>
        <v>0</v>
      </c>
      <c r="BI1486" s="219">
        <f>IF(N1486="nulová",J1486,0)</f>
        <v>0</v>
      </c>
      <c r="BJ1486" s="19" t="s">
        <v>87</v>
      </c>
      <c r="BK1486" s="219">
        <f>ROUND(I1486*H1486,2)</f>
        <v>0</v>
      </c>
      <c r="BL1486" s="19" t="s">
        <v>145</v>
      </c>
      <c r="BM1486" s="218" t="s">
        <v>1835</v>
      </c>
    </row>
    <row r="1487" s="2" customFormat="1">
      <c r="A1487" s="41"/>
      <c r="B1487" s="42"/>
      <c r="C1487" s="43"/>
      <c r="D1487" s="220" t="s">
        <v>147</v>
      </c>
      <c r="E1487" s="43"/>
      <c r="F1487" s="221" t="s">
        <v>1757</v>
      </c>
      <c r="G1487" s="43"/>
      <c r="H1487" s="43"/>
      <c r="I1487" s="222"/>
      <c r="J1487" s="43"/>
      <c r="K1487" s="43"/>
      <c r="L1487" s="47"/>
      <c r="M1487" s="223"/>
      <c r="N1487" s="224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19" t="s">
        <v>147</v>
      </c>
      <c r="AU1487" s="19" t="s">
        <v>87</v>
      </c>
    </row>
    <row r="1488" s="13" customFormat="1">
      <c r="A1488" s="13"/>
      <c r="B1488" s="241"/>
      <c r="C1488" s="242"/>
      <c r="D1488" s="220" t="s">
        <v>569</v>
      </c>
      <c r="E1488" s="243" t="s">
        <v>32</v>
      </c>
      <c r="F1488" s="244" t="s">
        <v>1836</v>
      </c>
      <c r="G1488" s="242"/>
      <c r="H1488" s="245">
        <v>23.802</v>
      </c>
      <c r="I1488" s="246"/>
      <c r="J1488" s="242"/>
      <c r="K1488" s="242"/>
      <c r="L1488" s="247"/>
      <c r="M1488" s="248"/>
      <c r="N1488" s="249"/>
      <c r="O1488" s="249"/>
      <c r="P1488" s="249"/>
      <c r="Q1488" s="249"/>
      <c r="R1488" s="249"/>
      <c r="S1488" s="249"/>
      <c r="T1488" s="25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1" t="s">
        <v>569</v>
      </c>
      <c r="AU1488" s="251" t="s">
        <v>87</v>
      </c>
      <c r="AV1488" s="13" t="s">
        <v>87</v>
      </c>
      <c r="AW1488" s="13" t="s">
        <v>39</v>
      </c>
      <c r="AX1488" s="13" t="s">
        <v>77</v>
      </c>
      <c r="AY1488" s="251" t="s">
        <v>137</v>
      </c>
    </row>
    <row r="1489" s="14" customFormat="1">
      <c r="A1489" s="14"/>
      <c r="B1489" s="252"/>
      <c r="C1489" s="253"/>
      <c r="D1489" s="220" t="s">
        <v>569</v>
      </c>
      <c r="E1489" s="254" t="s">
        <v>32</v>
      </c>
      <c r="F1489" s="255" t="s">
        <v>571</v>
      </c>
      <c r="G1489" s="253"/>
      <c r="H1489" s="256">
        <v>23.802</v>
      </c>
      <c r="I1489" s="257"/>
      <c r="J1489" s="253"/>
      <c r="K1489" s="253"/>
      <c r="L1489" s="258"/>
      <c r="M1489" s="259"/>
      <c r="N1489" s="260"/>
      <c r="O1489" s="260"/>
      <c r="P1489" s="260"/>
      <c r="Q1489" s="260"/>
      <c r="R1489" s="260"/>
      <c r="S1489" s="260"/>
      <c r="T1489" s="261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2" t="s">
        <v>569</v>
      </c>
      <c r="AU1489" s="262" t="s">
        <v>87</v>
      </c>
      <c r="AV1489" s="14" t="s">
        <v>164</v>
      </c>
      <c r="AW1489" s="14" t="s">
        <v>39</v>
      </c>
      <c r="AX1489" s="14" t="s">
        <v>85</v>
      </c>
      <c r="AY1489" s="262" t="s">
        <v>137</v>
      </c>
    </row>
    <row r="1490" s="2" customFormat="1" ht="16.5" customHeight="1">
      <c r="A1490" s="41"/>
      <c r="B1490" s="42"/>
      <c r="C1490" s="207" t="s">
        <v>1837</v>
      </c>
      <c r="D1490" s="207" t="s">
        <v>140</v>
      </c>
      <c r="E1490" s="208" t="s">
        <v>1838</v>
      </c>
      <c r="F1490" s="209" t="s">
        <v>1839</v>
      </c>
      <c r="G1490" s="210" t="s">
        <v>665</v>
      </c>
      <c r="H1490" s="211">
        <v>2.5339999999999998</v>
      </c>
      <c r="I1490" s="212"/>
      <c r="J1490" s="213">
        <f>ROUND(I1490*H1490,2)</f>
        <v>0</v>
      </c>
      <c r="K1490" s="209" t="s">
        <v>144</v>
      </c>
      <c r="L1490" s="47"/>
      <c r="M1490" s="214" t="s">
        <v>32</v>
      </c>
      <c r="N1490" s="215" t="s">
        <v>49</v>
      </c>
      <c r="O1490" s="87"/>
      <c r="P1490" s="216">
        <f>O1490*H1490</f>
        <v>0</v>
      </c>
      <c r="Q1490" s="216">
        <v>0</v>
      </c>
      <c r="R1490" s="216">
        <f>Q1490*H1490</f>
        <v>0</v>
      </c>
      <c r="S1490" s="216">
        <v>0</v>
      </c>
      <c r="T1490" s="217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18" t="s">
        <v>145</v>
      </c>
      <c r="AT1490" s="218" t="s">
        <v>140</v>
      </c>
      <c r="AU1490" s="218" t="s">
        <v>87</v>
      </c>
      <c r="AY1490" s="19" t="s">
        <v>137</v>
      </c>
      <c r="BE1490" s="219">
        <f>IF(N1490="základní",J1490,0)</f>
        <v>0</v>
      </c>
      <c r="BF1490" s="219">
        <f>IF(N1490="snížená",J1490,0)</f>
        <v>0</v>
      </c>
      <c r="BG1490" s="219">
        <f>IF(N1490="zákl. přenesená",J1490,0)</f>
        <v>0</v>
      </c>
      <c r="BH1490" s="219">
        <f>IF(N1490="sníž. přenesená",J1490,0)</f>
        <v>0</v>
      </c>
      <c r="BI1490" s="219">
        <f>IF(N1490="nulová",J1490,0)</f>
        <v>0</v>
      </c>
      <c r="BJ1490" s="19" t="s">
        <v>87</v>
      </c>
      <c r="BK1490" s="219">
        <f>ROUND(I1490*H1490,2)</f>
        <v>0</v>
      </c>
      <c r="BL1490" s="19" t="s">
        <v>145</v>
      </c>
      <c r="BM1490" s="218" t="s">
        <v>1840</v>
      </c>
    </row>
    <row r="1491" s="2" customFormat="1">
      <c r="A1491" s="41"/>
      <c r="B1491" s="42"/>
      <c r="C1491" s="43"/>
      <c r="D1491" s="220" t="s">
        <v>147</v>
      </c>
      <c r="E1491" s="43"/>
      <c r="F1491" s="221" t="s">
        <v>1841</v>
      </c>
      <c r="G1491" s="43"/>
      <c r="H1491" s="43"/>
      <c r="I1491" s="222"/>
      <c r="J1491" s="43"/>
      <c r="K1491" s="43"/>
      <c r="L1491" s="47"/>
      <c r="M1491" s="223"/>
      <c r="N1491" s="224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T1491" s="19" t="s">
        <v>147</v>
      </c>
      <c r="AU1491" s="19" t="s">
        <v>87</v>
      </c>
    </row>
    <row r="1492" s="2" customFormat="1">
      <c r="A1492" s="41"/>
      <c r="B1492" s="42"/>
      <c r="C1492" s="43"/>
      <c r="D1492" s="225" t="s">
        <v>149</v>
      </c>
      <c r="E1492" s="43"/>
      <c r="F1492" s="226" t="s">
        <v>1842</v>
      </c>
      <c r="G1492" s="43"/>
      <c r="H1492" s="43"/>
      <c r="I1492" s="222"/>
      <c r="J1492" s="43"/>
      <c r="K1492" s="43"/>
      <c r="L1492" s="47"/>
      <c r="M1492" s="223"/>
      <c r="N1492" s="224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19" t="s">
        <v>149</v>
      </c>
      <c r="AU1492" s="19" t="s">
        <v>87</v>
      </c>
    </row>
    <row r="1493" s="12" customFormat="1" ht="22.8" customHeight="1">
      <c r="A1493" s="12"/>
      <c r="B1493" s="191"/>
      <c r="C1493" s="192"/>
      <c r="D1493" s="193" t="s">
        <v>76</v>
      </c>
      <c r="E1493" s="205" t="s">
        <v>1843</v>
      </c>
      <c r="F1493" s="205" t="s">
        <v>1844</v>
      </c>
      <c r="G1493" s="192"/>
      <c r="H1493" s="192"/>
      <c r="I1493" s="195"/>
      <c r="J1493" s="206">
        <f>BK1493</f>
        <v>0</v>
      </c>
      <c r="K1493" s="192"/>
      <c r="L1493" s="197"/>
      <c r="M1493" s="198"/>
      <c r="N1493" s="199"/>
      <c r="O1493" s="199"/>
      <c r="P1493" s="200">
        <f>SUM(P1494:P1597)</f>
        <v>0</v>
      </c>
      <c r="Q1493" s="199"/>
      <c r="R1493" s="200">
        <f>SUM(R1494:R1597)</f>
        <v>8.8053539059999988</v>
      </c>
      <c r="S1493" s="199"/>
      <c r="T1493" s="201">
        <f>SUM(T1494:T1597)</f>
        <v>0</v>
      </c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R1493" s="202" t="s">
        <v>87</v>
      </c>
      <c r="AT1493" s="203" t="s">
        <v>76</v>
      </c>
      <c r="AU1493" s="203" t="s">
        <v>85</v>
      </c>
      <c r="AY1493" s="202" t="s">
        <v>137</v>
      </c>
      <c r="BK1493" s="204">
        <f>SUM(BK1494:BK1597)</f>
        <v>0</v>
      </c>
    </row>
    <row r="1494" s="2" customFormat="1" ht="21.75" customHeight="1">
      <c r="A1494" s="41"/>
      <c r="B1494" s="42"/>
      <c r="C1494" s="207" t="s">
        <v>1845</v>
      </c>
      <c r="D1494" s="207" t="s">
        <v>140</v>
      </c>
      <c r="E1494" s="208" t="s">
        <v>1846</v>
      </c>
      <c r="F1494" s="209" t="s">
        <v>1847</v>
      </c>
      <c r="G1494" s="210" t="s">
        <v>565</v>
      </c>
      <c r="H1494" s="211">
        <v>79.650000000000006</v>
      </c>
      <c r="I1494" s="212"/>
      <c r="J1494" s="213">
        <f>ROUND(I1494*H1494,2)</f>
        <v>0</v>
      </c>
      <c r="K1494" s="209" t="s">
        <v>144</v>
      </c>
      <c r="L1494" s="47"/>
      <c r="M1494" s="214" t="s">
        <v>32</v>
      </c>
      <c r="N1494" s="215" t="s">
        <v>49</v>
      </c>
      <c r="O1494" s="87"/>
      <c r="P1494" s="216">
        <f>O1494*H1494</f>
        <v>0</v>
      </c>
      <c r="Q1494" s="216">
        <v>0.0060299999999999998</v>
      </c>
      <c r="R1494" s="216">
        <f>Q1494*H1494</f>
        <v>0.48028950000000004</v>
      </c>
      <c r="S1494" s="216">
        <v>0</v>
      </c>
      <c r="T1494" s="217">
        <f>S1494*H1494</f>
        <v>0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18" t="s">
        <v>145</v>
      </c>
      <c r="AT1494" s="218" t="s">
        <v>140</v>
      </c>
      <c r="AU1494" s="218" t="s">
        <v>87</v>
      </c>
      <c r="AY1494" s="19" t="s">
        <v>137</v>
      </c>
      <c r="BE1494" s="219">
        <f>IF(N1494="základní",J1494,0)</f>
        <v>0</v>
      </c>
      <c r="BF1494" s="219">
        <f>IF(N1494="snížená",J1494,0)</f>
        <v>0</v>
      </c>
      <c r="BG1494" s="219">
        <f>IF(N1494="zákl. přenesená",J1494,0)</f>
        <v>0</v>
      </c>
      <c r="BH1494" s="219">
        <f>IF(N1494="sníž. přenesená",J1494,0)</f>
        <v>0</v>
      </c>
      <c r="BI1494" s="219">
        <f>IF(N1494="nulová",J1494,0)</f>
        <v>0</v>
      </c>
      <c r="BJ1494" s="19" t="s">
        <v>87</v>
      </c>
      <c r="BK1494" s="219">
        <f>ROUND(I1494*H1494,2)</f>
        <v>0</v>
      </c>
      <c r="BL1494" s="19" t="s">
        <v>145</v>
      </c>
      <c r="BM1494" s="218" t="s">
        <v>1848</v>
      </c>
    </row>
    <row r="1495" s="2" customFormat="1">
      <c r="A1495" s="41"/>
      <c r="B1495" s="42"/>
      <c r="C1495" s="43"/>
      <c r="D1495" s="220" t="s">
        <v>147</v>
      </c>
      <c r="E1495" s="43"/>
      <c r="F1495" s="221" t="s">
        <v>1849</v>
      </c>
      <c r="G1495" s="43"/>
      <c r="H1495" s="43"/>
      <c r="I1495" s="222"/>
      <c r="J1495" s="43"/>
      <c r="K1495" s="43"/>
      <c r="L1495" s="47"/>
      <c r="M1495" s="223"/>
      <c r="N1495" s="224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19" t="s">
        <v>147</v>
      </c>
      <c r="AU1495" s="19" t="s">
        <v>87</v>
      </c>
    </row>
    <row r="1496" s="2" customFormat="1">
      <c r="A1496" s="41"/>
      <c r="B1496" s="42"/>
      <c r="C1496" s="43"/>
      <c r="D1496" s="225" t="s">
        <v>149</v>
      </c>
      <c r="E1496" s="43"/>
      <c r="F1496" s="226" t="s">
        <v>1850</v>
      </c>
      <c r="G1496" s="43"/>
      <c r="H1496" s="43"/>
      <c r="I1496" s="222"/>
      <c r="J1496" s="43"/>
      <c r="K1496" s="43"/>
      <c r="L1496" s="47"/>
      <c r="M1496" s="223"/>
      <c r="N1496" s="224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19" t="s">
        <v>149</v>
      </c>
      <c r="AU1496" s="19" t="s">
        <v>87</v>
      </c>
    </row>
    <row r="1497" s="15" customFormat="1">
      <c r="A1497" s="15"/>
      <c r="B1497" s="263"/>
      <c r="C1497" s="264"/>
      <c r="D1497" s="220" t="s">
        <v>569</v>
      </c>
      <c r="E1497" s="265" t="s">
        <v>32</v>
      </c>
      <c r="F1497" s="266" t="s">
        <v>1851</v>
      </c>
      <c r="G1497" s="264"/>
      <c r="H1497" s="265" t="s">
        <v>32</v>
      </c>
      <c r="I1497" s="267"/>
      <c r="J1497" s="264"/>
      <c r="K1497" s="264"/>
      <c r="L1497" s="268"/>
      <c r="M1497" s="269"/>
      <c r="N1497" s="270"/>
      <c r="O1497" s="270"/>
      <c r="P1497" s="270"/>
      <c r="Q1497" s="270"/>
      <c r="R1497" s="270"/>
      <c r="S1497" s="270"/>
      <c r="T1497" s="271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72" t="s">
        <v>569</v>
      </c>
      <c r="AU1497" s="272" t="s">
        <v>87</v>
      </c>
      <c r="AV1497" s="15" t="s">
        <v>85</v>
      </c>
      <c r="AW1497" s="15" t="s">
        <v>39</v>
      </c>
      <c r="AX1497" s="15" t="s">
        <v>77</v>
      </c>
      <c r="AY1497" s="272" t="s">
        <v>137</v>
      </c>
    </row>
    <row r="1498" s="13" customFormat="1">
      <c r="A1498" s="13"/>
      <c r="B1498" s="241"/>
      <c r="C1498" s="242"/>
      <c r="D1498" s="220" t="s">
        <v>569</v>
      </c>
      <c r="E1498" s="243" t="s">
        <v>32</v>
      </c>
      <c r="F1498" s="244" t="s">
        <v>1434</v>
      </c>
      <c r="G1498" s="242"/>
      <c r="H1498" s="245">
        <v>79.650000000000006</v>
      </c>
      <c r="I1498" s="246"/>
      <c r="J1498" s="242"/>
      <c r="K1498" s="242"/>
      <c r="L1498" s="247"/>
      <c r="M1498" s="248"/>
      <c r="N1498" s="249"/>
      <c r="O1498" s="249"/>
      <c r="P1498" s="249"/>
      <c r="Q1498" s="249"/>
      <c r="R1498" s="249"/>
      <c r="S1498" s="249"/>
      <c r="T1498" s="25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1" t="s">
        <v>569</v>
      </c>
      <c r="AU1498" s="251" t="s">
        <v>87</v>
      </c>
      <c r="AV1498" s="13" t="s">
        <v>87</v>
      </c>
      <c r="AW1498" s="13" t="s">
        <v>39</v>
      </c>
      <c r="AX1498" s="13" t="s">
        <v>77</v>
      </c>
      <c r="AY1498" s="251" t="s">
        <v>137</v>
      </c>
    </row>
    <row r="1499" s="14" customFormat="1">
      <c r="A1499" s="14"/>
      <c r="B1499" s="252"/>
      <c r="C1499" s="253"/>
      <c r="D1499" s="220" t="s">
        <v>569</v>
      </c>
      <c r="E1499" s="254" t="s">
        <v>32</v>
      </c>
      <c r="F1499" s="255" t="s">
        <v>571</v>
      </c>
      <c r="G1499" s="253"/>
      <c r="H1499" s="256">
        <v>79.650000000000006</v>
      </c>
      <c r="I1499" s="257"/>
      <c r="J1499" s="253"/>
      <c r="K1499" s="253"/>
      <c r="L1499" s="258"/>
      <c r="M1499" s="259"/>
      <c r="N1499" s="260"/>
      <c r="O1499" s="260"/>
      <c r="P1499" s="260"/>
      <c r="Q1499" s="260"/>
      <c r="R1499" s="260"/>
      <c r="S1499" s="260"/>
      <c r="T1499" s="26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2" t="s">
        <v>569</v>
      </c>
      <c r="AU1499" s="262" t="s">
        <v>87</v>
      </c>
      <c r="AV1499" s="14" t="s">
        <v>164</v>
      </c>
      <c r="AW1499" s="14" t="s">
        <v>39</v>
      </c>
      <c r="AX1499" s="14" t="s">
        <v>85</v>
      </c>
      <c r="AY1499" s="262" t="s">
        <v>137</v>
      </c>
    </row>
    <row r="1500" s="2" customFormat="1" ht="16.5" customHeight="1">
      <c r="A1500" s="41"/>
      <c r="B1500" s="42"/>
      <c r="C1500" s="227" t="s">
        <v>1852</v>
      </c>
      <c r="D1500" s="227" t="s">
        <v>151</v>
      </c>
      <c r="E1500" s="228" t="s">
        <v>1853</v>
      </c>
      <c r="F1500" s="229" t="s">
        <v>1854</v>
      </c>
      <c r="G1500" s="230" t="s">
        <v>565</v>
      </c>
      <c r="H1500" s="231">
        <v>83.632999999999996</v>
      </c>
      <c r="I1500" s="232"/>
      <c r="J1500" s="233">
        <f>ROUND(I1500*H1500,2)</f>
        <v>0</v>
      </c>
      <c r="K1500" s="229" t="s">
        <v>32</v>
      </c>
      <c r="L1500" s="234"/>
      <c r="M1500" s="235" t="s">
        <v>32</v>
      </c>
      <c r="N1500" s="236" t="s">
        <v>49</v>
      </c>
      <c r="O1500" s="87"/>
      <c r="P1500" s="216">
        <f>O1500*H1500</f>
        <v>0</v>
      </c>
      <c r="Q1500" s="216">
        <v>0</v>
      </c>
      <c r="R1500" s="216">
        <f>Q1500*H1500</f>
        <v>0</v>
      </c>
      <c r="S1500" s="216">
        <v>0</v>
      </c>
      <c r="T1500" s="217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18" t="s">
        <v>155</v>
      </c>
      <c r="AT1500" s="218" t="s">
        <v>151</v>
      </c>
      <c r="AU1500" s="218" t="s">
        <v>87</v>
      </c>
      <c r="AY1500" s="19" t="s">
        <v>137</v>
      </c>
      <c r="BE1500" s="219">
        <f>IF(N1500="základní",J1500,0)</f>
        <v>0</v>
      </c>
      <c r="BF1500" s="219">
        <f>IF(N1500="snížená",J1500,0)</f>
        <v>0</v>
      </c>
      <c r="BG1500" s="219">
        <f>IF(N1500="zákl. přenesená",J1500,0)</f>
        <v>0</v>
      </c>
      <c r="BH1500" s="219">
        <f>IF(N1500="sníž. přenesená",J1500,0)</f>
        <v>0</v>
      </c>
      <c r="BI1500" s="219">
        <f>IF(N1500="nulová",J1500,0)</f>
        <v>0</v>
      </c>
      <c r="BJ1500" s="19" t="s">
        <v>87</v>
      </c>
      <c r="BK1500" s="219">
        <f>ROUND(I1500*H1500,2)</f>
        <v>0</v>
      </c>
      <c r="BL1500" s="19" t="s">
        <v>145</v>
      </c>
      <c r="BM1500" s="218" t="s">
        <v>1855</v>
      </c>
    </row>
    <row r="1501" s="2" customFormat="1">
      <c r="A1501" s="41"/>
      <c r="B1501" s="42"/>
      <c r="C1501" s="43"/>
      <c r="D1501" s="220" t="s">
        <v>147</v>
      </c>
      <c r="E1501" s="43"/>
      <c r="F1501" s="221" t="s">
        <v>1854</v>
      </c>
      <c r="G1501" s="43"/>
      <c r="H1501" s="43"/>
      <c r="I1501" s="222"/>
      <c r="J1501" s="43"/>
      <c r="K1501" s="43"/>
      <c r="L1501" s="47"/>
      <c r="M1501" s="223"/>
      <c r="N1501" s="224"/>
      <c r="O1501" s="87"/>
      <c r="P1501" s="87"/>
      <c r="Q1501" s="87"/>
      <c r="R1501" s="87"/>
      <c r="S1501" s="87"/>
      <c r="T1501" s="88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T1501" s="19" t="s">
        <v>147</v>
      </c>
      <c r="AU1501" s="19" t="s">
        <v>87</v>
      </c>
    </row>
    <row r="1502" s="2" customFormat="1">
      <c r="A1502" s="41"/>
      <c r="B1502" s="42"/>
      <c r="C1502" s="43"/>
      <c r="D1502" s="220" t="s">
        <v>624</v>
      </c>
      <c r="E1502" s="43"/>
      <c r="F1502" s="273" t="s">
        <v>1856</v>
      </c>
      <c r="G1502" s="43"/>
      <c r="H1502" s="43"/>
      <c r="I1502" s="222"/>
      <c r="J1502" s="43"/>
      <c r="K1502" s="43"/>
      <c r="L1502" s="47"/>
      <c r="M1502" s="223"/>
      <c r="N1502" s="224"/>
      <c r="O1502" s="87"/>
      <c r="P1502" s="87"/>
      <c r="Q1502" s="87"/>
      <c r="R1502" s="87"/>
      <c r="S1502" s="87"/>
      <c r="T1502" s="88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19" t="s">
        <v>624</v>
      </c>
      <c r="AU1502" s="19" t="s">
        <v>87</v>
      </c>
    </row>
    <row r="1503" s="13" customFormat="1">
      <c r="A1503" s="13"/>
      <c r="B1503" s="241"/>
      <c r="C1503" s="242"/>
      <c r="D1503" s="220" t="s">
        <v>569</v>
      </c>
      <c r="E1503" s="243" t="s">
        <v>32</v>
      </c>
      <c r="F1503" s="244" t="s">
        <v>1857</v>
      </c>
      <c r="G1503" s="242"/>
      <c r="H1503" s="245">
        <v>83.632999999999996</v>
      </c>
      <c r="I1503" s="246"/>
      <c r="J1503" s="242"/>
      <c r="K1503" s="242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1" t="s">
        <v>569</v>
      </c>
      <c r="AU1503" s="251" t="s">
        <v>87</v>
      </c>
      <c r="AV1503" s="13" t="s">
        <v>87</v>
      </c>
      <c r="AW1503" s="13" t="s">
        <v>39</v>
      </c>
      <c r="AX1503" s="13" t="s">
        <v>77</v>
      </c>
      <c r="AY1503" s="251" t="s">
        <v>137</v>
      </c>
    </row>
    <row r="1504" s="14" customFormat="1">
      <c r="A1504" s="14"/>
      <c r="B1504" s="252"/>
      <c r="C1504" s="253"/>
      <c r="D1504" s="220" t="s">
        <v>569</v>
      </c>
      <c r="E1504" s="254" t="s">
        <v>32</v>
      </c>
      <c r="F1504" s="255" t="s">
        <v>571</v>
      </c>
      <c r="G1504" s="253"/>
      <c r="H1504" s="256">
        <v>83.632999999999996</v>
      </c>
      <c r="I1504" s="257"/>
      <c r="J1504" s="253"/>
      <c r="K1504" s="253"/>
      <c r="L1504" s="258"/>
      <c r="M1504" s="259"/>
      <c r="N1504" s="260"/>
      <c r="O1504" s="260"/>
      <c r="P1504" s="260"/>
      <c r="Q1504" s="260"/>
      <c r="R1504" s="260"/>
      <c r="S1504" s="260"/>
      <c r="T1504" s="261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2" t="s">
        <v>569</v>
      </c>
      <c r="AU1504" s="262" t="s">
        <v>87</v>
      </c>
      <c r="AV1504" s="14" t="s">
        <v>164</v>
      </c>
      <c r="AW1504" s="14" t="s">
        <v>39</v>
      </c>
      <c r="AX1504" s="14" t="s">
        <v>85</v>
      </c>
      <c r="AY1504" s="262" t="s">
        <v>137</v>
      </c>
    </row>
    <row r="1505" s="2" customFormat="1" ht="24.15" customHeight="1">
      <c r="A1505" s="41"/>
      <c r="B1505" s="42"/>
      <c r="C1505" s="207" t="s">
        <v>1858</v>
      </c>
      <c r="D1505" s="207" t="s">
        <v>140</v>
      </c>
      <c r="E1505" s="208" t="s">
        <v>1859</v>
      </c>
      <c r="F1505" s="209" t="s">
        <v>1860</v>
      </c>
      <c r="G1505" s="210" t="s">
        <v>565</v>
      </c>
      <c r="H1505" s="211">
        <v>37.006999999999998</v>
      </c>
      <c r="I1505" s="212"/>
      <c r="J1505" s="213">
        <f>ROUND(I1505*H1505,2)</f>
        <v>0</v>
      </c>
      <c r="K1505" s="209" t="s">
        <v>144</v>
      </c>
      <c r="L1505" s="47"/>
      <c r="M1505" s="214" t="s">
        <v>32</v>
      </c>
      <c r="N1505" s="215" t="s">
        <v>49</v>
      </c>
      <c r="O1505" s="87"/>
      <c r="P1505" s="216">
        <f>O1505*H1505</f>
        <v>0</v>
      </c>
      <c r="Q1505" s="216">
        <v>0.0063</v>
      </c>
      <c r="R1505" s="216">
        <f>Q1505*H1505</f>
        <v>0.23314409999999999</v>
      </c>
      <c r="S1505" s="216">
        <v>0</v>
      </c>
      <c r="T1505" s="217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18" t="s">
        <v>145</v>
      </c>
      <c r="AT1505" s="218" t="s">
        <v>140</v>
      </c>
      <c r="AU1505" s="218" t="s">
        <v>87</v>
      </c>
      <c r="AY1505" s="19" t="s">
        <v>137</v>
      </c>
      <c r="BE1505" s="219">
        <f>IF(N1505="základní",J1505,0)</f>
        <v>0</v>
      </c>
      <c r="BF1505" s="219">
        <f>IF(N1505="snížená",J1505,0)</f>
        <v>0</v>
      </c>
      <c r="BG1505" s="219">
        <f>IF(N1505="zákl. přenesená",J1505,0)</f>
        <v>0</v>
      </c>
      <c r="BH1505" s="219">
        <f>IF(N1505="sníž. přenesená",J1505,0)</f>
        <v>0</v>
      </c>
      <c r="BI1505" s="219">
        <f>IF(N1505="nulová",J1505,0)</f>
        <v>0</v>
      </c>
      <c r="BJ1505" s="19" t="s">
        <v>87</v>
      </c>
      <c r="BK1505" s="219">
        <f>ROUND(I1505*H1505,2)</f>
        <v>0</v>
      </c>
      <c r="BL1505" s="19" t="s">
        <v>145</v>
      </c>
      <c r="BM1505" s="218" t="s">
        <v>1861</v>
      </c>
    </row>
    <row r="1506" s="2" customFormat="1">
      <c r="A1506" s="41"/>
      <c r="B1506" s="42"/>
      <c r="C1506" s="43"/>
      <c r="D1506" s="220" t="s">
        <v>147</v>
      </c>
      <c r="E1506" s="43"/>
      <c r="F1506" s="221" t="s">
        <v>1862</v>
      </c>
      <c r="G1506" s="43"/>
      <c r="H1506" s="43"/>
      <c r="I1506" s="222"/>
      <c r="J1506" s="43"/>
      <c r="K1506" s="43"/>
      <c r="L1506" s="47"/>
      <c r="M1506" s="223"/>
      <c r="N1506" s="224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19" t="s">
        <v>147</v>
      </c>
      <c r="AU1506" s="19" t="s">
        <v>87</v>
      </c>
    </row>
    <row r="1507" s="2" customFormat="1">
      <c r="A1507" s="41"/>
      <c r="B1507" s="42"/>
      <c r="C1507" s="43"/>
      <c r="D1507" s="225" t="s">
        <v>149</v>
      </c>
      <c r="E1507" s="43"/>
      <c r="F1507" s="226" t="s">
        <v>1863</v>
      </c>
      <c r="G1507" s="43"/>
      <c r="H1507" s="43"/>
      <c r="I1507" s="222"/>
      <c r="J1507" s="43"/>
      <c r="K1507" s="43"/>
      <c r="L1507" s="47"/>
      <c r="M1507" s="223"/>
      <c r="N1507" s="224"/>
      <c r="O1507" s="87"/>
      <c r="P1507" s="87"/>
      <c r="Q1507" s="87"/>
      <c r="R1507" s="87"/>
      <c r="S1507" s="87"/>
      <c r="T1507" s="88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T1507" s="19" t="s">
        <v>149</v>
      </c>
      <c r="AU1507" s="19" t="s">
        <v>87</v>
      </c>
    </row>
    <row r="1508" s="2" customFormat="1">
      <c r="A1508" s="41"/>
      <c r="B1508" s="42"/>
      <c r="C1508" s="43"/>
      <c r="D1508" s="220" t="s">
        <v>624</v>
      </c>
      <c r="E1508" s="43"/>
      <c r="F1508" s="273" t="s">
        <v>1864</v>
      </c>
      <c r="G1508" s="43"/>
      <c r="H1508" s="43"/>
      <c r="I1508" s="222"/>
      <c r="J1508" s="43"/>
      <c r="K1508" s="43"/>
      <c r="L1508" s="47"/>
      <c r="M1508" s="223"/>
      <c r="N1508" s="224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19" t="s">
        <v>624</v>
      </c>
      <c r="AU1508" s="19" t="s">
        <v>87</v>
      </c>
    </row>
    <row r="1509" s="15" customFormat="1">
      <c r="A1509" s="15"/>
      <c r="B1509" s="263"/>
      <c r="C1509" s="264"/>
      <c r="D1509" s="220" t="s">
        <v>569</v>
      </c>
      <c r="E1509" s="265" t="s">
        <v>32</v>
      </c>
      <c r="F1509" s="266" t="s">
        <v>1331</v>
      </c>
      <c r="G1509" s="264"/>
      <c r="H1509" s="265" t="s">
        <v>32</v>
      </c>
      <c r="I1509" s="267"/>
      <c r="J1509" s="264"/>
      <c r="K1509" s="264"/>
      <c r="L1509" s="268"/>
      <c r="M1509" s="269"/>
      <c r="N1509" s="270"/>
      <c r="O1509" s="270"/>
      <c r="P1509" s="270"/>
      <c r="Q1509" s="270"/>
      <c r="R1509" s="270"/>
      <c r="S1509" s="270"/>
      <c r="T1509" s="271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72" t="s">
        <v>569</v>
      </c>
      <c r="AU1509" s="272" t="s">
        <v>87</v>
      </c>
      <c r="AV1509" s="15" t="s">
        <v>85</v>
      </c>
      <c r="AW1509" s="15" t="s">
        <v>39</v>
      </c>
      <c r="AX1509" s="15" t="s">
        <v>77</v>
      </c>
      <c r="AY1509" s="272" t="s">
        <v>137</v>
      </c>
    </row>
    <row r="1510" s="13" customFormat="1">
      <c r="A1510" s="13"/>
      <c r="B1510" s="241"/>
      <c r="C1510" s="242"/>
      <c r="D1510" s="220" t="s">
        <v>569</v>
      </c>
      <c r="E1510" s="243" t="s">
        <v>32</v>
      </c>
      <c r="F1510" s="244" t="s">
        <v>1332</v>
      </c>
      <c r="G1510" s="242"/>
      <c r="H1510" s="245">
        <v>6.4800000000000004</v>
      </c>
      <c r="I1510" s="246"/>
      <c r="J1510" s="242"/>
      <c r="K1510" s="242"/>
      <c r="L1510" s="247"/>
      <c r="M1510" s="248"/>
      <c r="N1510" s="249"/>
      <c r="O1510" s="249"/>
      <c r="P1510" s="249"/>
      <c r="Q1510" s="249"/>
      <c r="R1510" s="249"/>
      <c r="S1510" s="249"/>
      <c r="T1510" s="250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1" t="s">
        <v>569</v>
      </c>
      <c r="AU1510" s="251" t="s">
        <v>87</v>
      </c>
      <c r="AV1510" s="13" t="s">
        <v>87</v>
      </c>
      <c r="AW1510" s="13" t="s">
        <v>39</v>
      </c>
      <c r="AX1510" s="13" t="s">
        <v>77</v>
      </c>
      <c r="AY1510" s="251" t="s">
        <v>137</v>
      </c>
    </row>
    <row r="1511" s="13" customFormat="1">
      <c r="A1511" s="13"/>
      <c r="B1511" s="241"/>
      <c r="C1511" s="242"/>
      <c r="D1511" s="220" t="s">
        <v>569</v>
      </c>
      <c r="E1511" s="243" t="s">
        <v>32</v>
      </c>
      <c r="F1511" s="244" t="s">
        <v>1333</v>
      </c>
      <c r="G1511" s="242"/>
      <c r="H1511" s="245">
        <v>3.706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1" t="s">
        <v>569</v>
      </c>
      <c r="AU1511" s="251" t="s">
        <v>87</v>
      </c>
      <c r="AV1511" s="13" t="s">
        <v>87</v>
      </c>
      <c r="AW1511" s="13" t="s">
        <v>39</v>
      </c>
      <c r="AX1511" s="13" t="s">
        <v>77</v>
      </c>
      <c r="AY1511" s="251" t="s">
        <v>137</v>
      </c>
    </row>
    <row r="1512" s="13" customFormat="1">
      <c r="A1512" s="13"/>
      <c r="B1512" s="241"/>
      <c r="C1512" s="242"/>
      <c r="D1512" s="220" t="s">
        <v>569</v>
      </c>
      <c r="E1512" s="243" t="s">
        <v>32</v>
      </c>
      <c r="F1512" s="244" t="s">
        <v>1334</v>
      </c>
      <c r="G1512" s="242"/>
      <c r="H1512" s="245">
        <v>22.712</v>
      </c>
      <c r="I1512" s="246"/>
      <c r="J1512" s="242"/>
      <c r="K1512" s="242"/>
      <c r="L1512" s="247"/>
      <c r="M1512" s="248"/>
      <c r="N1512" s="249"/>
      <c r="O1512" s="249"/>
      <c r="P1512" s="249"/>
      <c r="Q1512" s="249"/>
      <c r="R1512" s="249"/>
      <c r="S1512" s="249"/>
      <c r="T1512" s="250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1" t="s">
        <v>569</v>
      </c>
      <c r="AU1512" s="251" t="s">
        <v>87</v>
      </c>
      <c r="AV1512" s="13" t="s">
        <v>87</v>
      </c>
      <c r="AW1512" s="13" t="s">
        <v>39</v>
      </c>
      <c r="AX1512" s="13" t="s">
        <v>77</v>
      </c>
      <c r="AY1512" s="251" t="s">
        <v>137</v>
      </c>
    </row>
    <row r="1513" s="13" customFormat="1">
      <c r="A1513" s="13"/>
      <c r="B1513" s="241"/>
      <c r="C1513" s="242"/>
      <c r="D1513" s="220" t="s">
        <v>569</v>
      </c>
      <c r="E1513" s="243" t="s">
        <v>32</v>
      </c>
      <c r="F1513" s="244" t="s">
        <v>1624</v>
      </c>
      <c r="G1513" s="242"/>
      <c r="H1513" s="245">
        <v>4.109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1" t="s">
        <v>569</v>
      </c>
      <c r="AU1513" s="251" t="s">
        <v>87</v>
      </c>
      <c r="AV1513" s="13" t="s">
        <v>87</v>
      </c>
      <c r="AW1513" s="13" t="s">
        <v>39</v>
      </c>
      <c r="AX1513" s="13" t="s">
        <v>77</v>
      </c>
      <c r="AY1513" s="251" t="s">
        <v>137</v>
      </c>
    </row>
    <row r="1514" s="14" customFormat="1">
      <c r="A1514" s="14"/>
      <c r="B1514" s="252"/>
      <c r="C1514" s="253"/>
      <c r="D1514" s="220" t="s">
        <v>569</v>
      </c>
      <c r="E1514" s="254" t="s">
        <v>32</v>
      </c>
      <c r="F1514" s="255" t="s">
        <v>571</v>
      </c>
      <c r="G1514" s="253"/>
      <c r="H1514" s="256">
        <v>37.006999999999998</v>
      </c>
      <c r="I1514" s="257"/>
      <c r="J1514" s="253"/>
      <c r="K1514" s="253"/>
      <c r="L1514" s="258"/>
      <c r="M1514" s="259"/>
      <c r="N1514" s="260"/>
      <c r="O1514" s="260"/>
      <c r="P1514" s="260"/>
      <c r="Q1514" s="260"/>
      <c r="R1514" s="260"/>
      <c r="S1514" s="260"/>
      <c r="T1514" s="261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2" t="s">
        <v>569</v>
      </c>
      <c r="AU1514" s="262" t="s">
        <v>87</v>
      </c>
      <c r="AV1514" s="14" t="s">
        <v>164</v>
      </c>
      <c r="AW1514" s="14" t="s">
        <v>39</v>
      </c>
      <c r="AX1514" s="14" t="s">
        <v>85</v>
      </c>
      <c r="AY1514" s="262" t="s">
        <v>137</v>
      </c>
    </row>
    <row r="1515" s="2" customFormat="1" ht="16.5" customHeight="1">
      <c r="A1515" s="41"/>
      <c r="B1515" s="42"/>
      <c r="C1515" s="227" t="s">
        <v>1865</v>
      </c>
      <c r="D1515" s="227" t="s">
        <v>151</v>
      </c>
      <c r="E1515" s="228" t="s">
        <v>1866</v>
      </c>
      <c r="F1515" s="229" t="s">
        <v>1867</v>
      </c>
      <c r="G1515" s="230" t="s">
        <v>565</v>
      </c>
      <c r="H1515" s="231">
        <v>38.856999999999999</v>
      </c>
      <c r="I1515" s="232"/>
      <c r="J1515" s="233">
        <f>ROUND(I1515*H1515,2)</f>
        <v>0</v>
      </c>
      <c r="K1515" s="229" t="s">
        <v>144</v>
      </c>
      <c r="L1515" s="234"/>
      <c r="M1515" s="235" t="s">
        <v>32</v>
      </c>
      <c r="N1515" s="236" t="s">
        <v>49</v>
      </c>
      <c r="O1515" s="87"/>
      <c r="P1515" s="216">
        <f>O1515*H1515</f>
        <v>0</v>
      </c>
      <c r="Q1515" s="216">
        <v>0.0047999999999999996</v>
      </c>
      <c r="R1515" s="216">
        <f>Q1515*H1515</f>
        <v>0.18651359999999997</v>
      </c>
      <c r="S1515" s="216">
        <v>0</v>
      </c>
      <c r="T1515" s="217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18" t="s">
        <v>155</v>
      </c>
      <c r="AT1515" s="218" t="s">
        <v>151</v>
      </c>
      <c r="AU1515" s="218" t="s">
        <v>87</v>
      </c>
      <c r="AY1515" s="19" t="s">
        <v>137</v>
      </c>
      <c r="BE1515" s="219">
        <f>IF(N1515="základní",J1515,0)</f>
        <v>0</v>
      </c>
      <c r="BF1515" s="219">
        <f>IF(N1515="snížená",J1515,0)</f>
        <v>0</v>
      </c>
      <c r="BG1515" s="219">
        <f>IF(N1515="zákl. přenesená",J1515,0)</f>
        <v>0</v>
      </c>
      <c r="BH1515" s="219">
        <f>IF(N1515="sníž. přenesená",J1515,0)</f>
        <v>0</v>
      </c>
      <c r="BI1515" s="219">
        <f>IF(N1515="nulová",J1515,0)</f>
        <v>0</v>
      </c>
      <c r="BJ1515" s="19" t="s">
        <v>87</v>
      </c>
      <c r="BK1515" s="219">
        <f>ROUND(I1515*H1515,2)</f>
        <v>0</v>
      </c>
      <c r="BL1515" s="19" t="s">
        <v>145</v>
      </c>
      <c r="BM1515" s="218" t="s">
        <v>1868</v>
      </c>
    </row>
    <row r="1516" s="2" customFormat="1">
      <c r="A1516" s="41"/>
      <c r="B1516" s="42"/>
      <c r="C1516" s="43"/>
      <c r="D1516" s="220" t="s">
        <v>147</v>
      </c>
      <c r="E1516" s="43"/>
      <c r="F1516" s="221" t="s">
        <v>1867</v>
      </c>
      <c r="G1516" s="43"/>
      <c r="H1516" s="43"/>
      <c r="I1516" s="222"/>
      <c r="J1516" s="43"/>
      <c r="K1516" s="43"/>
      <c r="L1516" s="47"/>
      <c r="M1516" s="223"/>
      <c r="N1516" s="224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19" t="s">
        <v>147</v>
      </c>
      <c r="AU1516" s="19" t="s">
        <v>87</v>
      </c>
    </row>
    <row r="1517" s="13" customFormat="1">
      <c r="A1517" s="13"/>
      <c r="B1517" s="241"/>
      <c r="C1517" s="242"/>
      <c r="D1517" s="220" t="s">
        <v>569</v>
      </c>
      <c r="E1517" s="243" t="s">
        <v>32</v>
      </c>
      <c r="F1517" s="244" t="s">
        <v>1869</v>
      </c>
      <c r="G1517" s="242"/>
      <c r="H1517" s="245">
        <v>38.856999999999999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1" t="s">
        <v>569</v>
      </c>
      <c r="AU1517" s="251" t="s">
        <v>87</v>
      </c>
      <c r="AV1517" s="13" t="s">
        <v>87</v>
      </c>
      <c r="AW1517" s="13" t="s">
        <v>39</v>
      </c>
      <c r="AX1517" s="13" t="s">
        <v>77</v>
      </c>
      <c r="AY1517" s="251" t="s">
        <v>137</v>
      </c>
    </row>
    <row r="1518" s="14" customFormat="1">
      <c r="A1518" s="14"/>
      <c r="B1518" s="252"/>
      <c r="C1518" s="253"/>
      <c r="D1518" s="220" t="s">
        <v>569</v>
      </c>
      <c r="E1518" s="254" t="s">
        <v>32</v>
      </c>
      <c r="F1518" s="255" t="s">
        <v>571</v>
      </c>
      <c r="G1518" s="253"/>
      <c r="H1518" s="256">
        <v>38.856999999999999</v>
      </c>
      <c r="I1518" s="257"/>
      <c r="J1518" s="253"/>
      <c r="K1518" s="253"/>
      <c r="L1518" s="258"/>
      <c r="M1518" s="259"/>
      <c r="N1518" s="260"/>
      <c r="O1518" s="260"/>
      <c r="P1518" s="260"/>
      <c r="Q1518" s="260"/>
      <c r="R1518" s="260"/>
      <c r="S1518" s="260"/>
      <c r="T1518" s="26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2" t="s">
        <v>569</v>
      </c>
      <c r="AU1518" s="262" t="s">
        <v>87</v>
      </c>
      <c r="AV1518" s="14" t="s">
        <v>164</v>
      </c>
      <c r="AW1518" s="14" t="s">
        <v>39</v>
      </c>
      <c r="AX1518" s="14" t="s">
        <v>85</v>
      </c>
      <c r="AY1518" s="262" t="s">
        <v>137</v>
      </c>
    </row>
    <row r="1519" s="2" customFormat="1" ht="21.75" customHeight="1">
      <c r="A1519" s="41"/>
      <c r="B1519" s="42"/>
      <c r="C1519" s="207" t="s">
        <v>1870</v>
      </c>
      <c r="D1519" s="207" t="s">
        <v>140</v>
      </c>
      <c r="E1519" s="208" t="s">
        <v>1871</v>
      </c>
      <c r="F1519" s="209" t="s">
        <v>1872</v>
      </c>
      <c r="G1519" s="210" t="s">
        <v>565</v>
      </c>
      <c r="H1519" s="211">
        <v>170.75999999999999</v>
      </c>
      <c r="I1519" s="212"/>
      <c r="J1519" s="213">
        <f>ROUND(I1519*H1519,2)</f>
        <v>0</v>
      </c>
      <c r="K1519" s="209" t="s">
        <v>144</v>
      </c>
      <c r="L1519" s="47"/>
      <c r="M1519" s="214" t="s">
        <v>32</v>
      </c>
      <c r="N1519" s="215" t="s">
        <v>49</v>
      </c>
      <c r="O1519" s="87"/>
      <c r="P1519" s="216">
        <f>O1519*H1519</f>
        <v>0</v>
      </c>
      <c r="Q1519" s="216">
        <v>0.00016919999999999999</v>
      </c>
      <c r="R1519" s="216">
        <f>Q1519*H1519</f>
        <v>0.028892591999999998</v>
      </c>
      <c r="S1519" s="216">
        <v>0</v>
      </c>
      <c r="T1519" s="217">
        <f>S1519*H1519</f>
        <v>0</v>
      </c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R1519" s="218" t="s">
        <v>145</v>
      </c>
      <c r="AT1519" s="218" t="s">
        <v>140</v>
      </c>
      <c r="AU1519" s="218" t="s">
        <v>87</v>
      </c>
      <c r="AY1519" s="19" t="s">
        <v>137</v>
      </c>
      <c r="BE1519" s="219">
        <f>IF(N1519="základní",J1519,0)</f>
        <v>0</v>
      </c>
      <c r="BF1519" s="219">
        <f>IF(N1519="snížená",J1519,0)</f>
        <v>0</v>
      </c>
      <c r="BG1519" s="219">
        <f>IF(N1519="zákl. přenesená",J1519,0)</f>
        <v>0</v>
      </c>
      <c r="BH1519" s="219">
        <f>IF(N1519="sníž. přenesená",J1519,0)</f>
        <v>0</v>
      </c>
      <c r="BI1519" s="219">
        <f>IF(N1519="nulová",J1519,0)</f>
        <v>0</v>
      </c>
      <c r="BJ1519" s="19" t="s">
        <v>87</v>
      </c>
      <c r="BK1519" s="219">
        <f>ROUND(I1519*H1519,2)</f>
        <v>0</v>
      </c>
      <c r="BL1519" s="19" t="s">
        <v>145</v>
      </c>
      <c r="BM1519" s="218" t="s">
        <v>1873</v>
      </c>
    </row>
    <row r="1520" s="2" customFormat="1">
      <c r="A1520" s="41"/>
      <c r="B1520" s="42"/>
      <c r="C1520" s="43"/>
      <c r="D1520" s="220" t="s">
        <v>147</v>
      </c>
      <c r="E1520" s="43"/>
      <c r="F1520" s="221" t="s">
        <v>1874</v>
      </c>
      <c r="G1520" s="43"/>
      <c r="H1520" s="43"/>
      <c r="I1520" s="222"/>
      <c r="J1520" s="43"/>
      <c r="K1520" s="43"/>
      <c r="L1520" s="47"/>
      <c r="M1520" s="223"/>
      <c r="N1520" s="224"/>
      <c r="O1520" s="87"/>
      <c r="P1520" s="87"/>
      <c r="Q1520" s="87"/>
      <c r="R1520" s="87"/>
      <c r="S1520" s="87"/>
      <c r="T1520" s="88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T1520" s="19" t="s">
        <v>147</v>
      </c>
      <c r="AU1520" s="19" t="s">
        <v>87</v>
      </c>
    </row>
    <row r="1521" s="2" customFormat="1">
      <c r="A1521" s="41"/>
      <c r="B1521" s="42"/>
      <c r="C1521" s="43"/>
      <c r="D1521" s="225" t="s">
        <v>149</v>
      </c>
      <c r="E1521" s="43"/>
      <c r="F1521" s="226" t="s">
        <v>1875</v>
      </c>
      <c r="G1521" s="43"/>
      <c r="H1521" s="43"/>
      <c r="I1521" s="222"/>
      <c r="J1521" s="43"/>
      <c r="K1521" s="43"/>
      <c r="L1521" s="47"/>
      <c r="M1521" s="223"/>
      <c r="N1521" s="224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T1521" s="19" t="s">
        <v>149</v>
      </c>
      <c r="AU1521" s="19" t="s">
        <v>87</v>
      </c>
    </row>
    <row r="1522" s="15" customFormat="1">
      <c r="A1522" s="15"/>
      <c r="B1522" s="263"/>
      <c r="C1522" s="264"/>
      <c r="D1522" s="220" t="s">
        <v>569</v>
      </c>
      <c r="E1522" s="265" t="s">
        <v>32</v>
      </c>
      <c r="F1522" s="266" t="s">
        <v>1876</v>
      </c>
      <c r="G1522" s="264"/>
      <c r="H1522" s="265" t="s">
        <v>32</v>
      </c>
      <c r="I1522" s="267"/>
      <c r="J1522" s="264"/>
      <c r="K1522" s="264"/>
      <c r="L1522" s="268"/>
      <c r="M1522" s="269"/>
      <c r="N1522" s="270"/>
      <c r="O1522" s="270"/>
      <c r="P1522" s="270"/>
      <c r="Q1522" s="270"/>
      <c r="R1522" s="270"/>
      <c r="S1522" s="270"/>
      <c r="T1522" s="271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72" t="s">
        <v>569</v>
      </c>
      <c r="AU1522" s="272" t="s">
        <v>87</v>
      </c>
      <c r="AV1522" s="15" t="s">
        <v>85</v>
      </c>
      <c r="AW1522" s="15" t="s">
        <v>39</v>
      </c>
      <c r="AX1522" s="15" t="s">
        <v>77</v>
      </c>
      <c r="AY1522" s="272" t="s">
        <v>137</v>
      </c>
    </row>
    <row r="1523" s="13" customFormat="1">
      <c r="A1523" s="13"/>
      <c r="B1523" s="241"/>
      <c r="C1523" s="242"/>
      <c r="D1523" s="220" t="s">
        <v>569</v>
      </c>
      <c r="E1523" s="243" t="s">
        <v>32</v>
      </c>
      <c r="F1523" s="244" t="s">
        <v>1689</v>
      </c>
      <c r="G1523" s="242"/>
      <c r="H1523" s="245">
        <v>145.392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1" t="s">
        <v>569</v>
      </c>
      <c r="AU1523" s="251" t="s">
        <v>87</v>
      </c>
      <c r="AV1523" s="13" t="s">
        <v>87</v>
      </c>
      <c r="AW1523" s="13" t="s">
        <v>39</v>
      </c>
      <c r="AX1523" s="13" t="s">
        <v>77</v>
      </c>
      <c r="AY1523" s="251" t="s">
        <v>137</v>
      </c>
    </row>
    <row r="1524" s="13" customFormat="1">
      <c r="A1524" s="13"/>
      <c r="B1524" s="241"/>
      <c r="C1524" s="242"/>
      <c r="D1524" s="220" t="s">
        <v>569</v>
      </c>
      <c r="E1524" s="243" t="s">
        <v>32</v>
      </c>
      <c r="F1524" s="244" t="s">
        <v>1690</v>
      </c>
      <c r="G1524" s="242"/>
      <c r="H1524" s="245">
        <v>25.367999999999999</v>
      </c>
      <c r="I1524" s="246"/>
      <c r="J1524" s="242"/>
      <c r="K1524" s="242"/>
      <c r="L1524" s="247"/>
      <c r="M1524" s="248"/>
      <c r="N1524" s="249"/>
      <c r="O1524" s="249"/>
      <c r="P1524" s="249"/>
      <c r="Q1524" s="249"/>
      <c r="R1524" s="249"/>
      <c r="S1524" s="249"/>
      <c r="T1524" s="25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1" t="s">
        <v>569</v>
      </c>
      <c r="AU1524" s="251" t="s">
        <v>87</v>
      </c>
      <c r="AV1524" s="13" t="s">
        <v>87</v>
      </c>
      <c r="AW1524" s="13" t="s">
        <v>39</v>
      </c>
      <c r="AX1524" s="13" t="s">
        <v>77</v>
      </c>
      <c r="AY1524" s="251" t="s">
        <v>137</v>
      </c>
    </row>
    <row r="1525" s="14" customFormat="1">
      <c r="A1525" s="14"/>
      <c r="B1525" s="252"/>
      <c r="C1525" s="253"/>
      <c r="D1525" s="220" t="s">
        <v>569</v>
      </c>
      <c r="E1525" s="254" t="s">
        <v>32</v>
      </c>
      <c r="F1525" s="255" t="s">
        <v>571</v>
      </c>
      <c r="G1525" s="253"/>
      <c r="H1525" s="256">
        <v>170.75999999999999</v>
      </c>
      <c r="I1525" s="257"/>
      <c r="J1525" s="253"/>
      <c r="K1525" s="253"/>
      <c r="L1525" s="258"/>
      <c r="M1525" s="259"/>
      <c r="N1525" s="260"/>
      <c r="O1525" s="260"/>
      <c r="P1525" s="260"/>
      <c r="Q1525" s="260"/>
      <c r="R1525" s="260"/>
      <c r="S1525" s="260"/>
      <c r="T1525" s="261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2" t="s">
        <v>569</v>
      </c>
      <c r="AU1525" s="262" t="s">
        <v>87</v>
      </c>
      <c r="AV1525" s="14" t="s">
        <v>164</v>
      </c>
      <c r="AW1525" s="14" t="s">
        <v>39</v>
      </c>
      <c r="AX1525" s="14" t="s">
        <v>85</v>
      </c>
      <c r="AY1525" s="262" t="s">
        <v>137</v>
      </c>
    </row>
    <row r="1526" s="2" customFormat="1" ht="24.15" customHeight="1">
      <c r="A1526" s="41"/>
      <c r="B1526" s="42"/>
      <c r="C1526" s="207" t="s">
        <v>1877</v>
      </c>
      <c r="D1526" s="207" t="s">
        <v>140</v>
      </c>
      <c r="E1526" s="208" t="s">
        <v>1878</v>
      </c>
      <c r="F1526" s="209" t="s">
        <v>1879</v>
      </c>
      <c r="G1526" s="210" t="s">
        <v>565</v>
      </c>
      <c r="H1526" s="211">
        <v>577.65800000000002</v>
      </c>
      <c r="I1526" s="212"/>
      <c r="J1526" s="213">
        <f>ROUND(I1526*H1526,2)</f>
        <v>0</v>
      </c>
      <c r="K1526" s="209" t="s">
        <v>144</v>
      </c>
      <c r="L1526" s="47"/>
      <c r="M1526" s="214" t="s">
        <v>32</v>
      </c>
      <c r="N1526" s="215" t="s">
        <v>49</v>
      </c>
      <c r="O1526" s="87"/>
      <c r="P1526" s="216">
        <f>O1526*H1526</f>
        <v>0</v>
      </c>
      <c r="Q1526" s="216">
        <v>0.0039249999999999997</v>
      </c>
      <c r="R1526" s="216">
        <f>Q1526*H1526</f>
        <v>2.2673076499999998</v>
      </c>
      <c r="S1526" s="216">
        <v>0</v>
      </c>
      <c r="T1526" s="217">
        <f>S1526*H1526</f>
        <v>0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18" t="s">
        <v>145</v>
      </c>
      <c r="AT1526" s="218" t="s">
        <v>140</v>
      </c>
      <c r="AU1526" s="218" t="s">
        <v>87</v>
      </c>
      <c r="AY1526" s="19" t="s">
        <v>137</v>
      </c>
      <c r="BE1526" s="219">
        <f>IF(N1526="základní",J1526,0)</f>
        <v>0</v>
      </c>
      <c r="BF1526" s="219">
        <f>IF(N1526="snížená",J1526,0)</f>
        <v>0</v>
      </c>
      <c r="BG1526" s="219">
        <f>IF(N1526="zákl. přenesená",J1526,0)</f>
        <v>0</v>
      </c>
      <c r="BH1526" s="219">
        <f>IF(N1526="sníž. přenesená",J1526,0)</f>
        <v>0</v>
      </c>
      <c r="BI1526" s="219">
        <f>IF(N1526="nulová",J1526,0)</f>
        <v>0</v>
      </c>
      <c r="BJ1526" s="19" t="s">
        <v>87</v>
      </c>
      <c r="BK1526" s="219">
        <f>ROUND(I1526*H1526,2)</f>
        <v>0</v>
      </c>
      <c r="BL1526" s="19" t="s">
        <v>145</v>
      </c>
      <c r="BM1526" s="218" t="s">
        <v>1880</v>
      </c>
    </row>
    <row r="1527" s="2" customFormat="1">
      <c r="A1527" s="41"/>
      <c r="B1527" s="42"/>
      <c r="C1527" s="43"/>
      <c r="D1527" s="220" t="s">
        <v>147</v>
      </c>
      <c r="E1527" s="43"/>
      <c r="F1527" s="221" t="s">
        <v>1881</v>
      </c>
      <c r="G1527" s="43"/>
      <c r="H1527" s="43"/>
      <c r="I1527" s="222"/>
      <c r="J1527" s="43"/>
      <c r="K1527" s="43"/>
      <c r="L1527" s="47"/>
      <c r="M1527" s="223"/>
      <c r="N1527" s="224"/>
      <c r="O1527" s="87"/>
      <c r="P1527" s="87"/>
      <c r="Q1527" s="87"/>
      <c r="R1527" s="87"/>
      <c r="S1527" s="87"/>
      <c r="T1527" s="88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T1527" s="19" t="s">
        <v>147</v>
      </c>
      <c r="AU1527" s="19" t="s">
        <v>87</v>
      </c>
    </row>
    <row r="1528" s="2" customFormat="1">
      <c r="A1528" s="41"/>
      <c r="B1528" s="42"/>
      <c r="C1528" s="43"/>
      <c r="D1528" s="225" t="s">
        <v>149</v>
      </c>
      <c r="E1528" s="43"/>
      <c r="F1528" s="226" t="s">
        <v>1882</v>
      </c>
      <c r="G1528" s="43"/>
      <c r="H1528" s="43"/>
      <c r="I1528" s="222"/>
      <c r="J1528" s="43"/>
      <c r="K1528" s="43"/>
      <c r="L1528" s="47"/>
      <c r="M1528" s="223"/>
      <c r="N1528" s="224"/>
      <c r="O1528" s="87"/>
      <c r="P1528" s="87"/>
      <c r="Q1528" s="87"/>
      <c r="R1528" s="87"/>
      <c r="S1528" s="87"/>
      <c r="T1528" s="88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T1528" s="19" t="s">
        <v>149</v>
      </c>
      <c r="AU1528" s="19" t="s">
        <v>87</v>
      </c>
    </row>
    <row r="1529" s="15" customFormat="1">
      <c r="A1529" s="15"/>
      <c r="B1529" s="263"/>
      <c r="C1529" s="264"/>
      <c r="D1529" s="220" t="s">
        <v>569</v>
      </c>
      <c r="E1529" s="265" t="s">
        <v>32</v>
      </c>
      <c r="F1529" s="266" t="s">
        <v>1876</v>
      </c>
      <c r="G1529" s="264"/>
      <c r="H1529" s="265" t="s">
        <v>32</v>
      </c>
      <c r="I1529" s="267"/>
      <c r="J1529" s="264"/>
      <c r="K1529" s="264"/>
      <c r="L1529" s="268"/>
      <c r="M1529" s="269"/>
      <c r="N1529" s="270"/>
      <c r="O1529" s="270"/>
      <c r="P1529" s="270"/>
      <c r="Q1529" s="270"/>
      <c r="R1529" s="270"/>
      <c r="S1529" s="270"/>
      <c r="T1529" s="271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72" t="s">
        <v>569</v>
      </c>
      <c r="AU1529" s="272" t="s">
        <v>87</v>
      </c>
      <c r="AV1529" s="15" t="s">
        <v>85</v>
      </c>
      <c r="AW1529" s="15" t="s">
        <v>39</v>
      </c>
      <c r="AX1529" s="15" t="s">
        <v>77</v>
      </c>
      <c r="AY1529" s="272" t="s">
        <v>137</v>
      </c>
    </row>
    <row r="1530" s="13" customFormat="1">
      <c r="A1530" s="13"/>
      <c r="B1530" s="241"/>
      <c r="C1530" s="242"/>
      <c r="D1530" s="220" t="s">
        <v>569</v>
      </c>
      <c r="E1530" s="243" t="s">
        <v>32</v>
      </c>
      <c r="F1530" s="244" t="s">
        <v>1707</v>
      </c>
      <c r="G1530" s="242"/>
      <c r="H1530" s="245">
        <v>534.56299999999999</v>
      </c>
      <c r="I1530" s="246"/>
      <c r="J1530" s="242"/>
      <c r="K1530" s="242"/>
      <c r="L1530" s="247"/>
      <c r="M1530" s="248"/>
      <c r="N1530" s="249"/>
      <c r="O1530" s="249"/>
      <c r="P1530" s="249"/>
      <c r="Q1530" s="249"/>
      <c r="R1530" s="249"/>
      <c r="S1530" s="249"/>
      <c r="T1530" s="250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1" t="s">
        <v>569</v>
      </c>
      <c r="AU1530" s="251" t="s">
        <v>87</v>
      </c>
      <c r="AV1530" s="13" t="s">
        <v>87</v>
      </c>
      <c r="AW1530" s="13" t="s">
        <v>39</v>
      </c>
      <c r="AX1530" s="13" t="s">
        <v>77</v>
      </c>
      <c r="AY1530" s="251" t="s">
        <v>137</v>
      </c>
    </row>
    <row r="1531" s="13" customFormat="1">
      <c r="A1531" s="13"/>
      <c r="B1531" s="241"/>
      <c r="C1531" s="242"/>
      <c r="D1531" s="220" t="s">
        <v>569</v>
      </c>
      <c r="E1531" s="243" t="s">
        <v>32</v>
      </c>
      <c r="F1531" s="244" t="s">
        <v>1698</v>
      </c>
      <c r="G1531" s="242"/>
      <c r="H1531" s="245">
        <v>-63.600000000000001</v>
      </c>
      <c r="I1531" s="246"/>
      <c r="J1531" s="242"/>
      <c r="K1531" s="242"/>
      <c r="L1531" s="247"/>
      <c r="M1531" s="248"/>
      <c r="N1531" s="249"/>
      <c r="O1531" s="249"/>
      <c r="P1531" s="249"/>
      <c r="Q1531" s="249"/>
      <c r="R1531" s="249"/>
      <c r="S1531" s="249"/>
      <c r="T1531" s="250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1" t="s">
        <v>569</v>
      </c>
      <c r="AU1531" s="251" t="s">
        <v>87</v>
      </c>
      <c r="AV1531" s="13" t="s">
        <v>87</v>
      </c>
      <c r="AW1531" s="13" t="s">
        <v>39</v>
      </c>
      <c r="AX1531" s="13" t="s">
        <v>77</v>
      </c>
      <c r="AY1531" s="251" t="s">
        <v>137</v>
      </c>
    </row>
    <row r="1532" s="13" customFormat="1">
      <c r="A1532" s="13"/>
      <c r="B1532" s="241"/>
      <c r="C1532" s="242"/>
      <c r="D1532" s="220" t="s">
        <v>569</v>
      </c>
      <c r="E1532" s="243" t="s">
        <v>32</v>
      </c>
      <c r="F1532" s="244" t="s">
        <v>1708</v>
      </c>
      <c r="G1532" s="242"/>
      <c r="H1532" s="245">
        <v>91.819999999999993</v>
      </c>
      <c r="I1532" s="246"/>
      <c r="J1532" s="242"/>
      <c r="K1532" s="242"/>
      <c r="L1532" s="247"/>
      <c r="M1532" s="248"/>
      <c r="N1532" s="249"/>
      <c r="O1532" s="249"/>
      <c r="P1532" s="249"/>
      <c r="Q1532" s="249"/>
      <c r="R1532" s="249"/>
      <c r="S1532" s="249"/>
      <c r="T1532" s="25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1" t="s">
        <v>569</v>
      </c>
      <c r="AU1532" s="251" t="s">
        <v>87</v>
      </c>
      <c r="AV1532" s="13" t="s">
        <v>87</v>
      </c>
      <c r="AW1532" s="13" t="s">
        <v>39</v>
      </c>
      <c r="AX1532" s="13" t="s">
        <v>77</v>
      </c>
      <c r="AY1532" s="251" t="s">
        <v>137</v>
      </c>
    </row>
    <row r="1533" s="13" customFormat="1">
      <c r="A1533" s="13"/>
      <c r="B1533" s="241"/>
      <c r="C1533" s="242"/>
      <c r="D1533" s="220" t="s">
        <v>569</v>
      </c>
      <c r="E1533" s="243" t="s">
        <v>32</v>
      </c>
      <c r="F1533" s="244" t="s">
        <v>1700</v>
      </c>
      <c r="G1533" s="242"/>
      <c r="H1533" s="245">
        <v>14.875</v>
      </c>
      <c r="I1533" s="246"/>
      <c r="J1533" s="242"/>
      <c r="K1533" s="242"/>
      <c r="L1533" s="247"/>
      <c r="M1533" s="248"/>
      <c r="N1533" s="249"/>
      <c r="O1533" s="249"/>
      <c r="P1533" s="249"/>
      <c r="Q1533" s="249"/>
      <c r="R1533" s="249"/>
      <c r="S1533" s="249"/>
      <c r="T1533" s="250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1" t="s">
        <v>569</v>
      </c>
      <c r="AU1533" s="251" t="s">
        <v>87</v>
      </c>
      <c r="AV1533" s="13" t="s">
        <v>87</v>
      </c>
      <c r="AW1533" s="13" t="s">
        <v>39</v>
      </c>
      <c r="AX1533" s="13" t="s">
        <v>77</v>
      </c>
      <c r="AY1533" s="251" t="s">
        <v>137</v>
      </c>
    </row>
    <row r="1534" s="14" customFormat="1">
      <c r="A1534" s="14"/>
      <c r="B1534" s="252"/>
      <c r="C1534" s="253"/>
      <c r="D1534" s="220" t="s">
        <v>569</v>
      </c>
      <c r="E1534" s="254" t="s">
        <v>32</v>
      </c>
      <c r="F1534" s="255" t="s">
        <v>571</v>
      </c>
      <c r="G1534" s="253"/>
      <c r="H1534" s="256">
        <v>577.6579999999999</v>
      </c>
      <c r="I1534" s="257"/>
      <c r="J1534" s="253"/>
      <c r="K1534" s="253"/>
      <c r="L1534" s="258"/>
      <c r="M1534" s="259"/>
      <c r="N1534" s="260"/>
      <c r="O1534" s="260"/>
      <c r="P1534" s="260"/>
      <c r="Q1534" s="260"/>
      <c r="R1534" s="260"/>
      <c r="S1534" s="260"/>
      <c r="T1534" s="261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2" t="s">
        <v>569</v>
      </c>
      <c r="AU1534" s="262" t="s">
        <v>87</v>
      </c>
      <c r="AV1534" s="14" t="s">
        <v>164</v>
      </c>
      <c r="AW1534" s="14" t="s">
        <v>39</v>
      </c>
      <c r="AX1534" s="14" t="s">
        <v>85</v>
      </c>
      <c r="AY1534" s="262" t="s">
        <v>137</v>
      </c>
    </row>
    <row r="1535" s="2" customFormat="1" ht="16.5" customHeight="1">
      <c r="A1535" s="41"/>
      <c r="B1535" s="42"/>
      <c r="C1535" s="227" t="s">
        <v>1883</v>
      </c>
      <c r="D1535" s="227" t="s">
        <v>151</v>
      </c>
      <c r="E1535" s="228" t="s">
        <v>1884</v>
      </c>
      <c r="F1535" s="229" t="s">
        <v>1885</v>
      </c>
      <c r="G1535" s="230" t="s">
        <v>565</v>
      </c>
      <c r="H1535" s="231">
        <v>785.83900000000006</v>
      </c>
      <c r="I1535" s="232"/>
      <c r="J1535" s="233">
        <f>ROUND(I1535*H1535,2)</f>
        <v>0</v>
      </c>
      <c r="K1535" s="229" t="s">
        <v>32</v>
      </c>
      <c r="L1535" s="234"/>
      <c r="M1535" s="235" t="s">
        <v>32</v>
      </c>
      <c r="N1535" s="236" t="s">
        <v>49</v>
      </c>
      <c r="O1535" s="87"/>
      <c r="P1535" s="216">
        <f>O1535*H1535</f>
        <v>0</v>
      </c>
      <c r="Q1535" s="216">
        <v>0</v>
      </c>
      <c r="R1535" s="216">
        <f>Q1535*H1535</f>
        <v>0</v>
      </c>
      <c r="S1535" s="216">
        <v>0</v>
      </c>
      <c r="T1535" s="217">
        <f>S1535*H1535</f>
        <v>0</v>
      </c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R1535" s="218" t="s">
        <v>155</v>
      </c>
      <c r="AT1535" s="218" t="s">
        <v>151</v>
      </c>
      <c r="AU1535" s="218" t="s">
        <v>87</v>
      </c>
      <c r="AY1535" s="19" t="s">
        <v>137</v>
      </c>
      <c r="BE1535" s="219">
        <f>IF(N1535="základní",J1535,0)</f>
        <v>0</v>
      </c>
      <c r="BF1535" s="219">
        <f>IF(N1535="snížená",J1535,0)</f>
        <v>0</v>
      </c>
      <c r="BG1535" s="219">
        <f>IF(N1535="zákl. přenesená",J1535,0)</f>
        <v>0</v>
      </c>
      <c r="BH1535" s="219">
        <f>IF(N1535="sníž. přenesená",J1535,0)</f>
        <v>0</v>
      </c>
      <c r="BI1535" s="219">
        <f>IF(N1535="nulová",J1535,0)</f>
        <v>0</v>
      </c>
      <c r="BJ1535" s="19" t="s">
        <v>87</v>
      </c>
      <c r="BK1535" s="219">
        <f>ROUND(I1535*H1535,2)</f>
        <v>0</v>
      </c>
      <c r="BL1535" s="19" t="s">
        <v>145</v>
      </c>
      <c r="BM1535" s="218" t="s">
        <v>1886</v>
      </c>
    </row>
    <row r="1536" s="2" customFormat="1">
      <c r="A1536" s="41"/>
      <c r="B1536" s="42"/>
      <c r="C1536" s="43"/>
      <c r="D1536" s="220" t="s">
        <v>147</v>
      </c>
      <c r="E1536" s="43"/>
      <c r="F1536" s="221" t="s">
        <v>1885</v>
      </c>
      <c r="G1536" s="43"/>
      <c r="H1536" s="43"/>
      <c r="I1536" s="222"/>
      <c r="J1536" s="43"/>
      <c r="K1536" s="43"/>
      <c r="L1536" s="47"/>
      <c r="M1536" s="223"/>
      <c r="N1536" s="224"/>
      <c r="O1536" s="87"/>
      <c r="P1536" s="87"/>
      <c r="Q1536" s="87"/>
      <c r="R1536" s="87"/>
      <c r="S1536" s="87"/>
      <c r="T1536" s="88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T1536" s="19" t="s">
        <v>147</v>
      </c>
      <c r="AU1536" s="19" t="s">
        <v>87</v>
      </c>
    </row>
    <row r="1537" s="2" customFormat="1">
      <c r="A1537" s="41"/>
      <c r="B1537" s="42"/>
      <c r="C1537" s="43"/>
      <c r="D1537" s="220" t="s">
        <v>624</v>
      </c>
      <c r="E1537" s="43"/>
      <c r="F1537" s="273" t="s">
        <v>1887</v>
      </c>
      <c r="G1537" s="43"/>
      <c r="H1537" s="43"/>
      <c r="I1537" s="222"/>
      <c r="J1537" s="43"/>
      <c r="K1537" s="43"/>
      <c r="L1537" s="47"/>
      <c r="M1537" s="223"/>
      <c r="N1537" s="224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T1537" s="19" t="s">
        <v>624</v>
      </c>
      <c r="AU1537" s="19" t="s">
        <v>87</v>
      </c>
    </row>
    <row r="1538" s="2" customFormat="1" ht="37.8" customHeight="1">
      <c r="A1538" s="41"/>
      <c r="B1538" s="42"/>
      <c r="C1538" s="207" t="s">
        <v>1888</v>
      </c>
      <c r="D1538" s="207" t="s">
        <v>140</v>
      </c>
      <c r="E1538" s="208" t="s">
        <v>1889</v>
      </c>
      <c r="F1538" s="209" t="s">
        <v>1890</v>
      </c>
      <c r="G1538" s="210" t="s">
        <v>565</v>
      </c>
      <c r="H1538" s="211">
        <v>170.75999999999999</v>
      </c>
      <c r="I1538" s="212"/>
      <c r="J1538" s="213">
        <f>ROUND(I1538*H1538,2)</f>
        <v>0</v>
      </c>
      <c r="K1538" s="209" t="s">
        <v>32</v>
      </c>
      <c r="L1538" s="47"/>
      <c r="M1538" s="214" t="s">
        <v>32</v>
      </c>
      <c r="N1538" s="215" t="s">
        <v>49</v>
      </c>
      <c r="O1538" s="87"/>
      <c r="P1538" s="216">
        <f>O1538*H1538</f>
        <v>0</v>
      </c>
      <c r="Q1538" s="216">
        <v>0</v>
      </c>
      <c r="R1538" s="216">
        <f>Q1538*H1538</f>
        <v>0</v>
      </c>
      <c r="S1538" s="216">
        <v>0</v>
      </c>
      <c r="T1538" s="217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18" t="s">
        <v>145</v>
      </c>
      <c r="AT1538" s="218" t="s">
        <v>140</v>
      </c>
      <c r="AU1538" s="218" t="s">
        <v>87</v>
      </c>
      <c r="AY1538" s="19" t="s">
        <v>137</v>
      </c>
      <c r="BE1538" s="219">
        <f>IF(N1538="základní",J1538,0)</f>
        <v>0</v>
      </c>
      <c r="BF1538" s="219">
        <f>IF(N1538="snížená",J1538,0)</f>
        <v>0</v>
      </c>
      <c r="BG1538" s="219">
        <f>IF(N1538="zákl. přenesená",J1538,0)</f>
        <v>0</v>
      </c>
      <c r="BH1538" s="219">
        <f>IF(N1538="sníž. přenesená",J1538,0)</f>
        <v>0</v>
      </c>
      <c r="BI1538" s="219">
        <f>IF(N1538="nulová",J1538,0)</f>
        <v>0</v>
      </c>
      <c r="BJ1538" s="19" t="s">
        <v>87</v>
      </c>
      <c r="BK1538" s="219">
        <f>ROUND(I1538*H1538,2)</f>
        <v>0</v>
      </c>
      <c r="BL1538" s="19" t="s">
        <v>145</v>
      </c>
      <c r="BM1538" s="218" t="s">
        <v>1891</v>
      </c>
    </row>
    <row r="1539" s="2" customFormat="1">
      <c r="A1539" s="41"/>
      <c r="B1539" s="42"/>
      <c r="C1539" s="43"/>
      <c r="D1539" s="220" t="s">
        <v>147</v>
      </c>
      <c r="E1539" s="43"/>
      <c r="F1539" s="221" t="s">
        <v>1890</v>
      </c>
      <c r="G1539" s="43"/>
      <c r="H1539" s="43"/>
      <c r="I1539" s="222"/>
      <c r="J1539" s="43"/>
      <c r="K1539" s="43"/>
      <c r="L1539" s="47"/>
      <c r="M1539" s="223"/>
      <c r="N1539" s="224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19" t="s">
        <v>147</v>
      </c>
      <c r="AU1539" s="19" t="s">
        <v>87</v>
      </c>
    </row>
    <row r="1540" s="15" customFormat="1">
      <c r="A1540" s="15"/>
      <c r="B1540" s="263"/>
      <c r="C1540" s="264"/>
      <c r="D1540" s="220" t="s">
        <v>569</v>
      </c>
      <c r="E1540" s="265" t="s">
        <v>32</v>
      </c>
      <c r="F1540" s="266" t="s">
        <v>1892</v>
      </c>
      <c r="G1540" s="264"/>
      <c r="H1540" s="265" t="s">
        <v>32</v>
      </c>
      <c r="I1540" s="267"/>
      <c r="J1540" s="264"/>
      <c r="K1540" s="264"/>
      <c r="L1540" s="268"/>
      <c r="M1540" s="269"/>
      <c r="N1540" s="270"/>
      <c r="O1540" s="270"/>
      <c r="P1540" s="270"/>
      <c r="Q1540" s="270"/>
      <c r="R1540" s="270"/>
      <c r="S1540" s="270"/>
      <c r="T1540" s="271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72" t="s">
        <v>569</v>
      </c>
      <c r="AU1540" s="272" t="s">
        <v>87</v>
      </c>
      <c r="AV1540" s="15" t="s">
        <v>85</v>
      </c>
      <c r="AW1540" s="15" t="s">
        <v>39</v>
      </c>
      <c r="AX1540" s="15" t="s">
        <v>77</v>
      </c>
      <c r="AY1540" s="272" t="s">
        <v>137</v>
      </c>
    </row>
    <row r="1541" s="13" customFormat="1">
      <c r="A1541" s="13"/>
      <c r="B1541" s="241"/>
      <c r="C1541" s="242"/>
      <c r="D1541" s="220" t="s">
        <v>569</v>
      </c>
      <c r="E1541" s="243" t="s">
        <v>32</v>
      </c>
      <c r="F1541" s="244" t="s">
        <v>1689</v>
      </c>
      <c r="G1541" s="242"/>
      <c r="H1541" s="245">
        <v>145.392</v>
      </c>
      <c r="I1541" s="246"/>
      <c r="J1541" s="242"/>
      <c r="K1541" s="242"/>
      <c r="L1541" s="247"/>
      <c r="M1541" s="248"/>
      <c r="N1541" s="249"/>
      <c r="O1541" s="249"/>
      <c r="P1541" s="249"/>
      <c r="Q1541" s="249"/>
      <c r="R1541" s="249"/>
      <c r="S1541" s="249"/>
      <c r="T1541" s="25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1" t="s">
        <v>569</v>
      </c>
      <c r="AU1541" s="251" t="s">
        <v>87</v>
      </c>
      <c r="AV1541" s="13" t="s">
        <v>87</v>
      </c>
      <c r="AW1541" s="13" t="s">
        <v>39</v>
      </c>
      <c r="AX1541" s="13" t="s">
        <v>77</v>
      </c>
      <c r="AY1541" s="251" t="s">
        <v>137</v>
      </c>
    </row>
    <row r="1542" s="13" customFormat="1">
      <c r="A1542" s="13"/>
      <c r="B1542" s="241"/>
      <c r="C1542" s="242"/>
      <c r="D1542" s="220" t="s">
        <v>569</v>
      </c>
      <c r="E1542" s="243" t="s">
        <v>32</v>
      </c>
      <c r="F1542" s="244" t="s">
        <v>1690</v>
      </c>
      <c r="G1542" s="242"/>
      <c r="H1542" s="245">
        <v>25.367999999999999</v>
      </c>
      <c r="I1542" s="246"/>
      <c r="J1542" s="242"/>
      <c r="K1542" s="242"/>
      <c r="L1542" s="247"/>
      <c r="M1542" s="248"/>
      <c r="N1542" s="249"/>
      <c r="O1542" s="249"/>
      <c r="P1542" s="249"/>
      <c r="Q1542" s="249"/>
      <c r="R1542" s="249"/>
      <c r="S1542" s="249"/>
      <c r="T1542" s="250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1" t="s">
        <v>569</v>
      </c>
      <c r="AU1542" s="251" t="s">
        <v>87</v>
      </c>
      <c r="AV1542" s="13" t="s">
        <v>87</v>
      </c>
      <c r="AW1542" s="13" t="s">
        <v>39</v>
      </c>
      <c r="AX1542" s="13" t="s">
        <v>77</v>
      </c>
      <c r="AY1542" s="251" t="s">
        <v>137</v>
      </c>
    </row>
    <row r="1543" s="14" customFormat="1">
      <c r="A1543" s="14"/>
      <c r="B1543" s="252"/>
      <c r="C1543" s="253"/>
      <c r="D1543" s="220" t="s">
        <v>569</v>
      </c>
      <c r="E1543" s="254" t="s">
        <v>32</v>
      </c>
      <c r="F1543" s="255" t="s">
        <v>571</v>
      </c>
      <c r="G1543" s="253"/>
      <c r="H1543" s="256">
        <v>170.75999999999999</v>
      </c>
      <c r="I1543" s="257"/>
      <c r="J1543" s="253"/>
      <c r="K1543" s="253"/>
      <c r="L1543" s="258"/>
      <c r="M1543" s="259"/>
      <c r="N1543" s="260"/>
      <c r="O1543" s="260"/>
      <c r="P1543" s="260"/>
      <c r="Q1543" s="260"/>
      <c r="R1543" s="260"/>
      <c r="S1543" s="260"/>
      <c r="T1543" s="261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2" t="s">
        <v>569</v>
      </c>
      <c r="AU1543" s="262" t="s">
        <v>87</v>
      </c>
      <c r="AV1543" s="14" t="s">
        <v>164</v>
      </c>
      <c r="AW1543" s="14" t="s">
        <v>39</v>
      </c>
      <c r="AX1543" s="14" t="s">
        <v>85</v>
      </c>
      <c r="AY1543" s="262" t="s">
        <v>137</v>
      </c>
    </row>
    <row r="1544" s="2" customFormat="1" ht="37.8" customHeight="1">
      <c r="A1544" s="41"/>
      <c r="B1544" s="42"/>
      <c r="C1544" s="207" t="s">
        <v>1893</v>
      </c>
      <c r="D1544" s="207" t="s">
        <v>140</v>
      </c>
      <c r="E1544" s="208" t="s">
        <v>1894</v>
      </c>
      <c r="F1544" s="209" t="s">
        <v>1895</v>
      </c>
      <c r="G1544" s="210" t="s">
        <v>565</v>
      </c>
      <c r="H1544" s="211">
        <v>577.65800000000002</v>
      </c>
      <c r="I1544" s="212"/>
      <c r="J1544" s="213">
        <f>ROUND(I1544*H1544,2)</f>
        <v>0</v>
      </c>
      <c r="K1544" s="209" t="s">
        <v>32</v>
      </c>
      <c r="L1544" s="47"/>
      <c r="M1544" s="214" t="s">
        <v>32</v>
      </c>
      <c r="N1544" s="215" t="s">
        <v>49</v>
      </c>
      <c r="O1544" s="87"/>
      <c r="P1544" s="216">
        <f>O1544*H1544</f>
        <v>0</v>
      </c>
      <c r="Q1544" s="216">
        <v>0</v>
      </c>
      <c r="R1544" s="216">
        <f>Q1544*H1544</f>
        <v>0</v>
      </c>
      <c r="S1544" s="216">
        <v>0</v>
      </c>
      <c r="T1544" s="217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18" t="s">
        <v>145</v>
      </c>
      <c r="AT1544" s="218" t="s">
        <v>140</v>
      </c>
      <c r="AU1544" s="218" t="s">
        <v>87</v>
      </c>
      <c r="AY1544" s="19" t="s">
        <v>137</v>
      </c>
      <c r="BE1544" s="219">
        <f>IF(N1544="základní",J1544,0)</f>
        <v>0</v>
      </c>
      <c r="BF1544" s="219">
        <f>IF(N1544="snížená",J1544,0)</f>
        <v>0</v>
      </c>
      <c r="BG1544" s="219">
        <f>IF(N1544="zákl. přenesená",J1544,0)</f>
        <v>0</v>
      </c>
      <c r="BH1544" s="219">
        <f>IF(N1544="sníž. přenesená",J1544,0)</f>
        <v>0</v>
      </c>
      <c r="BI1544" s="219">
        <f>IF(N1544="nulová",J1544,0)</f>
        <v>0</v>
      </c>
      <c r="BJ1544" s="19" t="s">
        <v>87</v>
      </c>
      <c r="BK1544" s="219">
        <f>ROUND(I1544*H1544,2)</f>
        <v>0</v>
      </c>
      <c r="BL1544" s="19" t="s">
        <v>145</v>
      </c>
      <c r="BM1544" s="218" t="s">
        <v>1896</v>
      </c>
    </row>
    <row r="1545" s="2" customFormat="1">
      <c r="A1545" s="41"/>
      <c r="B1545" s="42"/>
      <c r="C1545" s="43"/>
      <c r="D1545" s="220" t="s">
        <v>147</v>
      </c>
      <c r="E1545" s="43"/>
      <c r="F1545" s="221" t="s">
        <v>1897</v>
      </c>
      <c r="G1545" s="43"/>
      <c r="H1545" s="43"/>
      <c r="I1545" s="222"/>
      <c r="J1545" s="43"/>
      <c r="K1545" s="43"/>
      <c r="L1545" s="47"/>
      <c r="M1545" s="223"/>
      <c r="N1545" s="224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19" t="s">
        <v>147</v>
      </c>
      <c r="AU1545" s="19" t="s">
        <v>87</v>
      </c>
    </row>
    <row r="1546" s="15" customFormat="1">
      <c r="A1546" s="15"/>
      <c r="B1546" s="263"/>
      <c r="C1546" s="264"/>
      <c r="D1546" s="220" t="s">
        <v>569</v>
      </c>
      <c r="E1546" s="265" t="s">
        <v>32</v>
      </c>
      <c r="F1546" s="266" t="s">
        <v>1892</v>
      </c>
      <c r="G1546" s="264"/>
      <c r="H1546" s="265" t="s">
        <v>32</v>
      </c>
      <c r="I1546" s="267"/>
      <c r="J1546" s="264"/>
      <c r="K1546" s="264"/>
      <c r="L1546" s="268"/>
      <c r="M1546" s="269"/>
      <c r="N1546" s="270"/>
      <c r="O1546" s="270"/>
      <c r="P1546" s="270"/>
      <c r="Q1546" s="270"/>
      <c r="R1546" s="270"/>
      <c r="S1546" s="270"/>
      <c r="T1546" s="271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72" t="s">
        <v>569</v>
      </c>
      <c r="AU1546" s="272" t="s">
        <v>87</v>
      </c>
      <c r="AV1546" s="15" t="s">
        <v>85</v>
      </c>
      <c r="AW1546" s="15" t="s">
        <v>39</v>
      </c>
      <c r="AX1546" s="15" t="s">
        <v>77</v>
      </c>
      <c r="AY1546" s="272" t="s">
        <v>137</v>
      </c>
    </row>
    <row r="1547" s="13" customFormat="1">
      <c r="A1547" s="13"/>
      <c r="B1547" s="241"/>
      <c r="C1547" s="242"/>
      <c r="D1547" s="220" t="s">
        <v>569</v>
      </c>
      <c r="E1547" s="243" t="s">
        <v>32</v>
      </c>
      <c r="F1547" s="244" t="s">
        <v>1707</v>
      </c>
      <c r="G1547" s="242"/>
      <c r="H1547" s="245">
        <v>534.56299999999999</v>
      </c>
      <c r="I1547" s="246"/>
      <c r="J1547" s="242"/>
      <c r="K1547" s="242"/>
      <c r="L1547" s="247"/>
      <c r="M1547" s="248"/>
      <c r="N1547" s="249"/>
      <c r="O1547" s="249"/>
      <c r="P1547" s="249"/>
      <c r="Q1547" s="249"/>
      <c r="R1547" s="249"/>
      <c r="S1547" s="249"/>
      <c r="T1547" s="250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1" t="s">
        <v>569</v>
      </c>
      <c r="AU1547" s="251" t="s">
        <v>87</v>
      </c>
      <c r="AV1547" s="13" t="s">
        <v>87</v>
      </c>
      <c r="AW1547" s="13" t="s">
        <v>39</v>
      </c>
      <c r="AX1547" s="13" t="s">
        <v>77</v>
      </c>
      <c r="AY1547" s="251" t="s">
        <v>137</v>
      </c>
    </row>
    <row r="1548" s="13" customFormat="1">
      <c r="A1548" s="13"/>
      <c r="B1548" s="241"/>
      <c r="C1548" s="242"/>
      <c r="D1548" s="220" t="s">
        <v>569</v>
      </c>
      <c r="E1548" s="243" t="s">
        <v>32</v>
      </c>
      <c r="F1548" s="244" t="s">
        <v>1698</v>
      </c>
      <c r="G1548" s="242"/>
      <c r="H1548" s="245">
        <v>-63.600000000000001</v>
      </c>
      <c r="I1548" s="246"/>
      <c r="J1548" s="242"/>
      <c r="K1548" s="242"/>
      <c r="L1548" s="247"/>
      <c r="M1548" s="248"/>
      <c r="N1548" s="249"/>
      <c r="O1548" s="249"/>
      <c r="P1548" s="249"/>
      <c r="Q1548" s="249"/>
      <c r="R1548" s="249"/>
      <c r="S1548" s="249"/>
      <c r="T1548" s="250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1" t="s">
        <v>569</v>
      </c>
      <c r="AU1548" s="251" t="s">
        <v>87</v>
      </c>
      <c r="AV1548" s="13" t="s">
        <v>87</v>
      </c>
      <c r="AW1548" s="13" t="s">
        <v>39</v>
      </c>
      <c r="AX1548" s="13" t="s">
        <v>77</v>
      </c>
      <c r="AY1548" s="251" t="s">
        <v>137</v>
      </c>
    </row>
    <row r="1549" s="13" customFormat="1">
      <c r="A1549" s="13"/>
      <c r="B1549" s="241"/>
      <c r="C1549" s="242"/>
      <c r="D1549" s="220" t="s">
        <v>569</v>
      </c>
      <c r="E1549" s="243" t="s">
        <v>32</v>
      </c>
      <c r="F1549" s="244" t="s">
        <v>1708</v>
      </c>
      <c r="G1549" s="242"/>
      <c r="H1549" s="245">
        <v>91.819999999999993</v>
      </c>
      <c r="I1549" s="246"/>
      <c r="J1549" s="242"/>
      <c r="K1549" s="242"/>
      <c r="L1549" s="247"/>
      <c r="M1549" s="248"/>
      <c r="N1549" s="249"/>
      <c r="O1549" s="249"/>
      <c r="P1549" s="249"/>
      <c r="Q1549" s="249"/>
      <c r="R1549" s="249"/>
      <c r="S1549" s="249"/>
      <c r="T1549" s="250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1" t="s">
        <v>569</v>
      </c>
      <c r="AU1549" s="251" t="s">
        <v>87</v>
      </c>
      <c r="AV1549" s="13" t="s">
        <v>87</v>
      </c>
      <c r="AW1549" s="13" t="s">
        <v>39</v>
      </c>
      <c r="AX1549" s="13" t="s">
        <v>77</v>
      </c>
      <c r="AY1549" s="251" t="s">
        <v>137</v>
      </c>
    </row>
    <row r="1550" s="13" customFormat="1">
      <c r="A1550" s="13"/>
      <c r="B1550" s="241"/>
      <c r="C1550" s="242"/>
      <c r="D1550" s="220" t="s">
        <v>569</v>
      </c>
      <c r="E1550" s="243" t="s">
        <v>32</v>
      </c>
      <c r="F1550" s="244" t="s">
        <v>1700</v>
      </c>
      <c r="G1550" s="242"/>
      <c r="H1550" s="245">
        <v>14.875</v>
      </c>
      <c r="I1550" s="246"/>
      <c r="J1550" s="242"/>
      <c r="K1550" s="242"/>
      <c r="L1550" s="247"/>
      <c r="M1550" s="248"/>
      <c r="N1550" s="249"/>
      <c r="O1550" s="249"/>
      <c r="P1550" s="249"/>
      <c r="Q1550" s="249"/>
      <c r="R1550" s="249"/>
      <c r="S1550" s="249"/>
      <c r="T1550" s="250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1" t="s">
        <v>569</v>
      </c>
      <c r="AU1550" s="251" t="s">
        <v>87</v>
      </c>
      <c r="AV1550" s="13" t="s">
        <v>87</v>
      </c>
      <c r="AW1550" s="13" t="s">
        <v>39</v>
      </c>
      <c r="AX1550" s="13" t="s">
        <v>77</v>
      </c>
      <c r="AY1550" s="251" t="s">
        <v>137</v>
      </c>
    </row>
    <row r="1551" s="14" customFormat="1">
      <c r="A1551" s="14"/>
      <c r="B1551" s="252"/>
      <c r="C1551" s="253"/>
      <c r="D1551" s="220" t="s">
        <v>569</v>
      </c>
      <c r="E1551" s="254" t="s">
        <v>32</v>
      </c>
      <c r="F1551" s="255" t="s">
        <v>571</v>
      </c>
      <c r="G1551" s="253"/>
      <c r="H1551" s="256">
        <v>577.6579999999999</v>
      </c>
      <c r="I1551" s="257"/>
      <c r="J1551" s="253"/>
      <c r="K1551" s="253"/>
      <c r="L1551" s="258"/>
      <c r="M1551" s="259"/>
      <c r="N1551" s="260"/>
      <c r="O1551" s="260"/>
      <c r="P1551" s="260"/>
      <c r="Q1551" s="260"/>
      <c r="R1551" s="260"/>
      <c r="S1551" s="260"/>
      <c r="T1551" s="261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2" t="s">
        <v>569</v>
      </c>
      <c r="AU1551" s="262" t="s">
        <v>87</v>
      </c>
      <c r="AV1551" s="14" t="s">
        <v>164</v>
      </c>
      <c r="AW1551" s="14" t="s">
        <v>39</v>
      </c>
      <c r="AX1551" s="14" t="s">
        <v>85</v>
      </c>
      <c r="AY1551" s="262" t="s">
        <v>137</v>
      </c>
    </row>
    <row r="1552" s="2" customFormat="1" ht="16.5" customHeight="1">
      <c r="A1552" s="41"/>
      <c r="B1552" s="42"/>
      <c r="C1552" s="227" t="s">
        <v>1898</v>
      </c>
      <c r="D1552" s="227" t="s">
        <v>151</v>
      </c>
      <c r="E1552" s="228" t="s">
        <v>1899</v>
      </c>
      <c r="F1552" s="229" t="s">
        <v>1900</v>
      </c>
      <c r="G1552" s="230" t="s">
        <v>565</v>
      </c>
      <c r="H1552" s="231">
        <v>785.83900000000006</v>
      </c>
      <c r="I1552" s="232"/>
      <c r="J1552" s="233">
        <f>ROUND(I1552*H1552,2)</f>
        <v>0</v>
      </c>
      <c r="K1552" s="229" t="s">
        <v>144</v>
      </c>
      <c r="L1552" s="234"/>
      <c r="M1552" s="235" t="s">
        <v>32</v>
      </c>
      <c r="N1552" s="236" t="s">
        <v>49</v>
      </c>
      <c r="O1552" s="87"/>
      <c r="P1552" s="216">
        <f>O1552*H1552</f>
        <v>0</v>
      </c>
      <c r="Q1552" s="216">
        <v>0.0030000000000000001</v>
      </c>
      <c r="R1552" s="216">
        <f>Q1552*H1552</f>
        <v>2.3575170000000001</v>
      </c>
      <c r="S1552" s="216">
        <v>0</v>
      </c>
      <c r="T1552" s="217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18" t="s">
        <v>155</v>
      </c>
      <c r="AT1552" s="218" t="s">
        <v>151</v>
      </c>
      <c r="AU1552" s="218" t="s">
        <v>87</v>
      </c>
      <c r="AY1552" s="19" t="s">
        <v>137</v>
      </c>
      <c r="BE1552" s="219">
        <f>IF(N1552="základní",J1552,0)</f>
        <v>0</v>
      </c>
      <c r="BF1552" s="219">
        <f>IF(N1552="snížená",J1552,0)</f>
        <v>0</v>
      </c>
      <c r="BG1552" s="219">
        <f>IF(N1552="zákl. přenesená",J1552,0)</f>
        <v>0</v>
      </c>
      <c r="BH1552" s="219">
        <f>IF(N1552="sníž. přenesená",J1552,0)</f>
        <v>0</v>
      </c>
      <c r="BI1552" s="219">
        <f>IF(N1552="nulová",J1552,0)</f>
        <v>0</v>
      </c>
      <c r="BJ1552" s="19" t="s">
        <v>87</v>
      </c>
      <c r="BK1552" s="219">
        <f>ROUND(I1552*H1552,2)</f>
        <v>0</v>
      </c>
      <c r="BL1552" s="19" t="s">
        <v>145</v>
      </c>
      <c r="BM1552" s="218" t="s">
        <v>1901</v>
      </c>
    </row>
    <row r="1553" s="2" customFormat="1">
      <c r="A1553" s="41"/>
      <c r="B1553" s="42"/>
      <c r="C1553" s="43"/>
      <c r="D1553" s="220" t="s">
        <v>147</v>
      </c>
      <c r="E1553" s="43"/>
      <c r="F1553" s="221" t="s">
        <v>1900</v>
      </c>
      <c r="G1553" s="43"/>
      <c r="H1553" s="43"/>
      <c r="I1553" s="222"/>
      <c r="J1553" s="43"/>
      <c r="K1553" s="43"/>
      <c r="L1553" s="47"/>
      <c r="M1553" s="223"/>
      <c r="N1553" s="224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19" t="s">
        <v>147</v>
      </c>
      <c r="AU1553" s="19" t="s">
        <v>87</v>
      </c>
    </row>
    <row r="1554" s="2" customFormat="1">
      <c r="A1554" s="41"/>
      <c r="B1554" s="42"/>
      <c r="C1554" s="43"/>
      <c r="D1554" s="220" t="s">
        <v>624</v>
      </c>
      <c r="E1554" s="43"/>
      <c r="F1554" s="273" t="s">
        <v>1887</v>
      </c>
      <c r="G1554" s="43"/>
      <c r="H1554" s="43"/>
      <c r="I1554" s="222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19" t="s">
        <v>624</v>
      </c>
      <c r="AU1554" s="19" t="s">
        <v>87</v>
      </c>
    </row>
    <row r="1555" s="2" customFormat="1" ht="16.5" customHeight="1">
      <c r="A1555" s="41"/>
      <c r="B1555" s="42"/>
      <c r="C1555" s="207" t="s">
        <v>1902</v>
      </c>
      <c r="D1555" s="207" t="s">
        <v>140</v>
      </c>
      <c r="E1555" s="208" t="s">
        <v>1903</v>
      </c>
      <c r="F1555" s="209" t="s">
        <v>1904</v>
      </c>
      <c r="G1555" s="210" t="s">
        <v>565</v>
      </c>
      <c r="H1555" s="211">
        <v>79.599999999999994</v>
      </c>
      <c r="I1555" s="212"/>
      <c r="J1555" s="213">
        <f>ROUND(I1555*H1555,2)</f>
        <v>0</v>
      </c>
      <c r="K1555" s="209" t="s">
        <v>144</v>
      </c>
      <c r="L1555" s="47"/>
      <c r="M1555" s="214" t="s">
        <v>32</v>
      </c>
      <c r="N1555" s="215" t="s">
        <v>49</v>
      </c>
      <c r="O1555" s="87"/>
      <c r="P1555" s="216">
        <f>O1555*H1555</f>
        <v>0</v>
      </c>
      <c r="Q1555" s="216">
        <v>0</v>
      </c>
      <c r="R1555" s="216">
        <f>Q1555*H1555</f>
        <v>0</v>
      </c>
      <c r="S1555" s="216">
        <v>0</v>
      </c>
      <c r="T1555" s="217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18" t="s">
        <v>145</v>
      </c>
      <c r="AT1555" s="218" t="s">
        <v>140</v>
      </c>
      <c r="AU1555" s="218" t="s">
        <v>87</v>
      </c>
      <c r="AY1555" s="19" t="s">
        <v>137</v>
      </c>
      <c r="BE1555" s="219">
        <f>IF(N1555="základní",J1555,0)</f>
        <v>0</v>
      </c>
      <c r="BF1555" s="219">
        <f>IF(N1555="snížená",J1555,0)</f>
        <v>0</v>
      </c>
      <c r="BG1555" s="219">
        <f>IF(N1555="zákl. přenesená",J1555,0)</f>
        <v>0</v>
      </c>
      <c r="BH1555" s="219">
        <f>IF(N1555="sníž. přenesená",J1555,0)</f>
        <v>0</v>
      </c>
      <c r="BI1555" s="219">
        <f>IF(N1555="nulová",J1555,0)</f>
        <v>0</v>
      </c>
      <c r="BJ1555" s="19" t="s">
        <v>87</v>
      </c>
      <c r="BK1555" s="219">
        <f>ROUND(I1555*H1555,2)</f>
        <v>0</v>
      </c>
      <c r="BL1555" s="19" t="s">
        <v>145</v>
      </c>
      <c r="BM1555" s="218" t="s">
        <v>1905</v>
      </c>
    </row>
    <row r="1556" s="2" customFormat="1">
      <c r="A1556" s="41"/>
      <c r="B1556" s="42"/>
      <c r="C1556" s="43"/>
      <c r="D1556" s="220" t="s">
        <v>147</v>
      </c>
      <c r="E1556" s="43"/>
      <c r="F1556" s="221" t="s">
        <v>1906</v>
      </c>
      <c r="G1556" s="43"/>
      <c r="H1556" s="43"/>
      <c r="I1556" s="222"/>
      <c r="J1556" s="43"/>
      <c r="K1556" s="43"/>
      <c r="L1556" s="47"/>
      <c r="M1556" s="223"/>
      <c r="N1556" s="224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T1556" s="19" t="s">
        <v>147</v>
      </c>
      <c r="AU1556" s="19" t="s">
        <v>87</v>
      </c>
    </row>
    <row r="1557" s="2" customFormat="1">
      <c r="A1557" s="41"/>
      <c r="B1557" s="42"/>
      <c r="C1557" s="43"/>
      <c r="D1557" s="225" t="s">
        <v>149</v>
      </c>
      <c r="E1557" s="43"/>
      <c r="F1557" s="226" t="s">
        <v>1907</v>
      </c>
      <c r="G1557" s="43"/>
      <c r="H1557" s="43"/>
      <c r="I1557" s="222"/>
      <c r="J1557" s="43"/>
      <c r="K1557" s="43"/>
      <c r="L1557" s="47"/>
      <c r="M1557" s="223"/>
      <c r="N1557" s="224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19" t="s">
        <v>149</v>
      </c>
      <c r="AU1557" s="19" t="s">
        <v>87</v>
      </c>
    </row>
    <row r="1558" s="15" customFormat="1">
      <c r="A1558" s="15"/>
      <c r="B1558" s="263"/>
      <c r="C1558" s="264"/>
      <c r="D1558" s="220" t="s">
        <v>569</v>
      </c>
      <c r="E1558" s="265" t="s">
        <v>32</v>
      </c>
      <c r="F1558" s="266" t="s">
        <v>1831</v>
      </c>
      <c r="G1558" s="264"/>
      <c r="H1558" s="265" t="s">
        <v>32</v>
      </c>
      <c r="I1558" s="267"/>
      <c r="J1558" s="264"/>
      <c r="K1558" s="264"/>
      <c r="L1558" s="268"/>
      <c r="M1558" s="269"/>
      <c r="N1558" s="270"/>
      <c r="O1558" s="270"/>
      <c r="P1558" s="270"/>
      <c r="Q1558" s="270"/>
      <c r="R1558" s="270"/>
      <c r="S1558" s="270"/>
      <c r="T1558" s="271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72" t="s">
        <v>569</v>
      </c>
      <c r="AU1558" s="272" t="s">
        <v>87</v>
      </c>
      <c r="AV1558" s="15" t="s">
        <v>85</v>
      </c>
      <c r="AW1558" s="15" t="s">
        <v>39</v>
      </c>
      <c r="AX1558" s="15" t="s">
        <v>77</v>
      </c>
      <c r="AY1558" s="272" t="s">
        <v>137</v>
      </c>
    </row>
    <row r="1559" s="13" customFormat="1">
      <c r="A1559" s="13"/>
      <c r="B1559" s="241"/>
      <c r="C1559" s="242"/>
      <c r="D1559" s="220" t="s">
        <v>569</v>
      </c>
      <c r="E1559" s="243" t="s">
        <v>32</v>
      </c>
      <c r="F1559" s="244" t="s">
        <v>1908</v>
      </c>
      <c r="G1559" s="242"/>
      <c r="H1559" s="245">
        <v>35</v>
      </c>
      <c r="I1559" s="246"/>
      <c r="J1559" s="242"/>
      <c r="K1559" s="242"/>
      <c r="L1559" s="247"/>
      <c r="M1559" s="248"/>
      <c r="N1559" s="249"/>
      <c r="O1559" s="249"/>
      <c r="P1559" s="249"/>
      <c r="Q1559" s="249"/>
      <c r="R1559" s="249"/>
      <c r="S1559" s="249"/>
      <c r="T1559" s="250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1" t="s">
        <v>569</v>
      </c>
      <c r="AU1559" s="251" t="s">
        <v>87</v>
      </c>
      <c r="AV1559" s="13" t="s">
        <v>87</v>
      </c>
      <c r="AW1559" s="13" t="s">
        <v>39</v>
      </c>
      <c r="AX1559" s="13" t="s">
        <v>77</v>
      </c>
      <c r="AY1559" s="251" t="s">
        <v>137</v>
      </c>
    </row>
    <row r="1560" s="13" customFormat="1">
      <c r="A1560" s="13"/>
      <c r="B1560" s="241"/>
      <c r="C1560" s="242"/>
      <c r="D1560" s="220" t="s">
        <v>569</v>
      </c>
      <c r="E1560" s="243" t="s">
        <v>32</v>
      </c>
      <c r="F1560" s="244" t="s">
        <v>1909</v>
      </c>
      <c r="G1560" s="242"/>
      <c r="H1560" s="245">
        <v>44.600000000000001</v>
      </c>
      <c r="I1560" s="246"/>
      <c r="J1560" s="242"/>
      <c r="K1560" s="242"/>
      <c r="L1560" s="247"/>
      <c r="M1560" s="248"/>
      <c r="N1560" s="249"/>
      <c r="O1560" s="249"/>
      <c r="P1560" s="249"/>
      <c r="Q1560" s="249"/>
      <c r="R1560" s="249"/>
      <c r="S1560" s="249"/>
      <c r="T1560" s="250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1" t="s">
        <v>569</v>
      </c>
      <c r="AU1560" s="251" t="s">
        <v>87</v>
      </c>
      <c r="AV1560" s="13" t="s">
        <v>87</v>
      </c>
      <c r="AW1560" s="13" t="s">
        <v>39</v>
      </c>
      <c r="AX1560" s="13" t="s">
        <v>77</v>
      </c>
      <c r="AY1560" s="251" t="s">
        <v>137</v>
      </c>
    </row>
    <row r="1561" s="14" customFormat="1">
      <c r="A1561" s="14"/>
      <c r="B1561" s="252"/>
      <c r="C1561" s="253"/>
      <c r="D1561" s="220" t="s">
        <v>569</v>
      </c>
      <c r="E1561" s="254" t="s">
        <v>32</v>
      </c>
      <c r="F1561" s="255" t="s">
        <v>571</v>
      </c>
      <c r="G1561" s="253"/>
      <c r="H1561" s="256">
        <v>79.599999999999994</v>
      </c>
      <c r="I1561" s="257"/>
      <c r="J1561" s="253"/>
      <c r="K1561" s="253"/>
      <c r="L1561" s="258"/>
      <c r="M1561" s="259"/>
      <c r="N1561" s="260"/>
      <c r="O1561" s="260"/>
      <c r="P1561" s="260"/>
      <c r="Q1561" s="260"/>
      <c r="R1561" s="260"/>
      <c r="S1561" s="260"/>
      <c r="T1561" s="261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2" t="s">
        <v>569</v>
      </c>
      <c r="AU1561" s="262" t="s">
        <v>87</v>
      </c>
      <c r="AV1561" s="14" t="s">
        <v>164</v>
      </c>
      <c r="AW1561" s="14" t="s">
        <v>39</v>
      </c>
      <c r="AX1561" s="14" t="s">
        <v>85</v>
      </c>
      <c r="AY1561" s="262" t="s">
        <v>137</v>
      </c>
    </row>
    <row r="1562" s="2" customFormat="1" ht="16.5" customHeight="1">
      <c r="A1562" s="41"/>
      <c r="B1562" s="42"/>
      <c r="C1562" s="227" t="s">
        <v>1910</v>
      </c>
      <c r="D1562" s="227" t="s">
        <v>151</v>
      </c>
      <c r="E1562" s="228" t="s">
        <v>1911</v>
      </c>
      <c r="F1562" s="229" t="s">
        <v>1912</v>
      </c>
      <c r="G1562" s="230" t="s">
        <v>565</v>
      </c>
      <c r="H1562" s="231">
        <v>83.579999999999998</v>
      </c>
      <c r="I1562" s="232"/>
      <c r="J1562" s="233">
        <f>ROUND(I1562*H1562,2)</f>
        <v>0</v>
      </c>
      <c r="K1562" s="229" t="s">
        <v>144</v>
      </c>
      <c r="L1562" s="234"/>
      <c r="M1562" s="235" t="s">
        <v>32</v>
      </c>
      <c r="N1562" s="236" t="s">
        <v>49</v>
      </c>
      <c r="O1562" s="87"/>
      <c r="P1562" s="216">
        <f>O1562*H1562</f>
        <v>0</v>
      </c>
      <c r="Q1562" s="216">
        <v>0.012</v>
      </c>
      <c r="R1562" s="216">
        <f>Q1562*H1562</f>
        <v>1.0029600000000001</v>
      </c>
      <c r="S1562" s="216">
        <v>0</v>
      </c>
      <c r="T1562" s="217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18" t="s">
        <v>155</v>
      </c>
      <c r="AT1562" s="218" t="s">
        <v>151</v>
      </c>
      <c r="AU1562" s="218" t="s">
        <v>87</v>
      </c>
      <c r="AY1562" s="19" t="s">
        <v>137</v>
      </c>
      <c r="BE1562" s="219">
        <f>IF(N1562="základní",J1562,0)</f>
        <v>0</v>
      </c>
      <c r="BF1562" s="219">
        <f>IF(N1562="snížená",J1562,0)</f>
        <v>0</v>
      </c>
      <c r="BG1562" s="219">
        <f>IF(N1562="zákl. přenesená",J1562,0)</f>
        <v>0</v>
      </c>
      <c r="BH1562" s="219">
        <f>IF(N1562="sníž. přenesená",J1562,0)</f>
        <v>0</v>
      </c>
      <c r="BI1562" s="219">
        <f>IF(N1562="nulová",J1562,0)</f>
        <v>0</v>
      </c>
      <c r="BJ1562" s="19" t="s">
        <v>87</v>
      </c>
      <c r="BK1562" s="219">
        <f>ROUND(I1562*H1562,2)</f>
        <v>0</v>
      </c>
      <c r="BL1562" s="19" t="s">
        <v>145</v>
      </c>
      <c r="BM1562" s="218" t="s">
        <v>1913</v>
      </c>
    </row>
    <row r="1563" s="2" customFormat="1">
      <c r="A1563" s="41"/>
      <c r="B1563" s="42"/>
      <c r="C1563" s="43"/>
      <c r="D1563" s="220" t="s">
        <v>147</v>
      </c>
      <c r="E1563" s="43"/>
      <c r="F1563" s="221" t="s">
        <v>1912</v>
      </c>
      <c r="G1563" s="43"/>
      <c r="H1563" s="43"/>
      <c r="I1563" s="222"/>
      <c r="J1563" s="43"/>
      <c r="K1563" s="43"/>
      <c r="L1563" s="47"/>
      <c r="M1563" s="223"/>
      <c r="N1563" s="224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19" t="s">
        <v>147</v>
      </c>
      <c r="AU1563" s="19" t="s">
        <v>87</v>
      </c>
    </row>
    <row r="1564" s="2" customFormat="1">
      <c r="A1564" s="41"/>
      <c r="B1564" s="42"/>
      <c r="C1564" s="43"/>
      <c r="D1564" s="220" t="s">
        <v>624</v>
      </c>
      <c r="E1564" s="43"/>
      <c r="F1564" s="273" t="s">
        <v>1914</v>
      </c>
      <c r="G1564" s="43"/>
      <c r="H1564" s="43"/>
      <c r="I1564" s="222"/>
      <c r="J1564" s="43"/>
      <c r="K1564" s="43"/>
      <c r="L1564" s="47"/>
      <c r="M1564" s="223"/>
      <c r="N1564" s="224"/>
      <c r="O1564" s="87"/>
      <c r="P1564" s="87"/>
      <c r="Q1564" s="87"/>
      <c r="R1564" s="87"/>
      <c r="S1564" s="87"/>
      <c r="T1564" s="88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T1564" s="19" t="s">
        <v>624</v>
      </c>
      <c r="AU1564" s="19" t="s">
        <v>87</v>
      </c>
    </row>
    <row r="1565" s="13" customFormat="1">
      <c r="A1565" s="13"/>
      <c r="B1565" s="241"/>
      <c r="C1565" s="242"/>
      <c r="D1565" s="220" t="s">
        <v>569</v>
      </c>
      <c r="E1565" s="243" t="s">
        <v>32</v>
      </c>
      <c r="F1565" s="244" t="s">
        <v>1915</v>
      </c>
      <c r="G1565" s="242"/>
      <c r="H1565" s="245">
        <v>83.579999999999998</v>
      </c>
      <c r="I1565" s="246"/>
      <c r="J1565" s="242"/>
      <c r="K1565" s="242"/>
      <c r="L1565" s="247"/>
      <c r="M1565" s="248"/>
      <c r="N1565" s="249"/>
      <c r="O1565" s="249"/>
      <c r="P1565" s="249"/>
      <c r="Q1565" s="249"/>
      <c r="R1565" s="249"/>
      <c r="S1565" s="249"/>
      <c r="T1565" s="250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1" t="s">
        <v>569</v>
      </c>
      <c r="AU1565" s="251" t="s">
        <v>87</v>
      </c>
      <c r="AV1565" s="13" t="s">
        <v>87</v>
      </c>
      <c r="AW1565" s="13" t="s">
        <v>39</v>
      </c>
      <c r="AX1565" s="13" t="s">
        <v>77</v>
      </c>
      <c r="AY1565" s="251" t="s">
        <v>137</v>
      </c>
    </row>
    <row r="1566" s="14" customFormat="1">
      <c r="A1566" s="14"/>
      <c r="B1566" s="252"/>
      <c r="C1566" s="253"/>
      <c r="D1566" s="220" t="s">
        <v>569</v>
      </c>
      <c r="E1566" s="254" t="s">
        <v>32</v>
      </c>
      <c r="F1566" s="255" t="s">
        <v>571</v>
      </c>
      <c r="G1566" s="253"/>
      <c r="H1566" s="256">
        <v>83.579999999999998</v>
      </c>
      <c r="I1566" s="257"/>
      <c r="J1566" s="253"/>
      <c r="K1566" s="253"/>
      <c r="L1566" s="258"/>
      <c r="M1566" s="259"/>
      <c r="N1566" s="260"/>
      <c r="O1566" s="260"/>
      <c r="P1566" s="260"/>
      <c r="Q1566" s="260"/>
      <c r="R1566" s="260"/>
      <c r="S1566" s="260"/>
      <c r="T1566" s="261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2" t="s">
        <v>569</v>
      </c>
      <c r="AU1566" s="262" t="s">
        <v>87</v>
      </c>
      <c r="AV1566" s="14" t="s">
        <v>164</v>
      </c>
      <c r="AW1566" s="14" t="s">
        <v>39</v>
      </c>
      <c r="AX1566" s="14" t="s">
        <v>85</v>
      </c>
      <c r="AY1566" s="262" t="s">
        <v>137</v>
      </c>
    </row>
    <row r="1567" s="2" customFormat="1" ht="16.5" customHeight="1">
      <c r="A1567" s="41"/>
      <c r="B1567" s="42"/>
      <c r="C1567" s="207" t="s">
        <v>1916</v>
      </c>
      <c r="D1567" s="207" t="s">
        <v>140</v>
      </c>
      <c r="E1567" s="208" t="s">
        <v>1917</v>
      </c>
      <c r="F1567" s="209" t="s">
        <v>1918</v>
      </c>
      <c r="G1567" s="210" t="s">
        <v>565</v>
      </c>
      <c r="H1567" s="211">
        <v>79.599999999999994</v>
      </c>
      <c r="I1567" s="212"/>
      <c r="J1567" s="213">
        <f>ROUND(I1567*H1567,2)</f>
        <v>0</v>
      </c>
      <c r="K1567" s="209" t="s">
        <v>144</v>
      </c>
      <c r="L1567" s="47"/>
      <c r="M1567" s="214" t="s">
        <v>32</v>
      </c>
      <c r="N1567" s="215" t="s">
        <v>49</v>
      </c>
      <c r="O1567" s="87"/>
      <c r="P1567" s="216">
        <f>O1567*H1567</f>
        <v>0</v>
      </c>
      <c r="Q1567" s="216">
        <v>0</v>
      </c>
      <c r="R1567" s="216">
        <f>Q1567*H1567</f>
        <v>0</v>
      </c>
      <c r="S1567" s="216">
        <v>0</v>
      </c>
      <c r="T1567" s="217">
        <f>S1567*H1567</f>
        <v>0</v>
      </c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R1567" s="218" t="s">
        <v>145</v>
      </c>
      <c r="AT1567" s="218" t="s">
        <v>140</v>
      </c>
      <c r="AU1567" s="218" t="s">
        <v>87</v>
      </c>
      <c r="AY1567" s="19" t="s">
        <v>137</v>
      </c>
      <c r="BE1567" s="219">
        <f>IF(N1567="základní",J1567,0)</f>
        <v>0</v>
      </c>
      <c r="BF1567" s="219">
        <f>IF(N1567="snížená",J1567,0)</f>
        <v>0</v>
      </c>
      <c r="BG1567" s="219">
        <f>IF(N1567="zákl. přenesená",J1567,0)</f>
        <v>0</v>
      </c>
      <c r="BH1567" s="219">
        <f>IF(N1567="sníž. přenesená",J1567,0)</f>
        <v>0</v>
      </c>
      <c r="BI1567" s="219">
        <f>IF(N1567="nulová",J1567,0)</f>
        <v>0</v>
      </c>
      <c r="BJ1567" s="19" t="s">
        <v>87</v>
      </c>
      <c r="BK1567" s="219">
        <f>ROUND(I1567*H1567,2)</f>
        <v>0</v>
      </c>
      <c r="BL1567" s="19" t="s">
        <v>145</v>
      </c>
      <c r="BM1567" s="218" t="s">
        <v>1919</v>
      </c>
    </row>
    <row r="1568" s="2" customFormat="1">
      <c r="A1568" s="41"/>
      <c r="B1568" s="42"/>
      <c r="C1568" s="43"/>
      <c r="D1568" s="220" t="s">
        <v>147</v>
      </c>
      <c r="E1568" s="43"/>
      <c r="F1568" s="221" t="s">
        <v>1920</v>
      </c>
      <c r="G1568" s="43"/>
      <c r="H1568" s="43"/>
      <c r="I1568" s="222"/>
      <c r="J1568" s="43"/>
      <c r="K1568" s="43"/>
      <c r="L1568" s="47"/>
      <c r="M1568" s="223"/>
      <c r="N1568" s="224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T1568" s="19" t="s">
        <v>147</v>
      </c>
      <c r="AU1568" s="19" t="s">
        <v>87</v>
      </c>
    </row>
    <row r="1569" s="2" customFormat="1">
      <c r="A1569" s="41"/>
      <c r="B1569" s="42"/>
      <c r="C1569" s="43"/>
      <c r="D1569" s="225" t="s">
        <v>149</v>
      </c>
      <c r="E1569" s="43"/>
      <c r="F1569" s="226" t="s">
        <v>1921</v>
      </c>
      <c r="G1569" s="43"/>
      <c r="H1569" s="43"/>
      <c r="I1569" s="222"/>
      <c r="J1569" s="43"/>
      <c r="K1569" s="43"/>
      <c r="L1569" s="47"/>
      <c r="M1569" s="223"/>
      <c r="N1569" s="224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19" t="s">
        <v>149</v>
      </c>
      <c r="AU1569" s="19" t="s">
        <v>87</v>
      </c>
    </row>
    <row r="1570" s="2" customFormat="1">
      <c r="A1570" s="41"/>
      <c r="B1570" s="42"/>
      <c r="C1570" s="43"/>
      <c r="D1570" s="220" t="s">
        <v>624</v>
      </c>
      <c r="E1570" s="43"/>
      <c r="F1570" s="273" t="s">
        <v>1922</v>
      </c>
      <c r="G1570" s="43"/>
      <c r="H1570" s="43"/>
      <c r="I1570" s="222"/>
      <c r="J1570" s="43"/>
      <c r="K1570" s="43"/>
      <c r="L1570" s="47"/>
      <c r="M1570" s="223"/>
      <c r="N1570" s="224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19" t="s">
        <v>624</v>
      </c>
      <c r="AU1570" s="19" t="s">
        <v>87</v>
      </c>
    </row>
    <row r="1571" s="15" customFormat="1">
      <c r="A1571" s="15"/>
      <c r="B1571" s="263"/>
      <c r="C1571" s="264"/>
      <c r="D1571" s="220" t="s">
        <v>569</v>
      </c>
      <c r="E1571" s="265" t="s">
        <v>32</v>
      </c>
      <c r="F1571" s="266" t="s">
        <v>1831</v>
      </c>
      <c r="G1571" s="264"/>
      <c r="H1571" s="265" t="s">
        <v>32</v>
      </c>
      <c r="I1571" s="267"/>
      <c r="J1571" s="264"/>
      <c r="K1571" s="264"/>
      <c r="L1571" s="268"/>
      <c r="M1571" s="269"/>
      <c r="N1571" s="270"/>
      <c r="O1571" s="270"/>
      <c r="P1571" s="270"/>
      <c r="Q1571" s="270"/>
      <c r="R1571" s="270"/>
      <c r="S1571" s="270"/>
      <c r="T1571" s="271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72" t="s">
        <v>569</v>
      </c>
      <c r="AU1571" s="272" t="s">
        <v>87</v>
      </c>
      <c r="AV1571" s="15" t="s">
        <v>85</v>
      </c>
      <c r="AW1571" s="15" t="s">
        <v>39</v>
      </c>
      <c r="AX1571" s="15" t="s">
        <v>77</v>
      </c>
      <c r="AY1571" s="272" t="s">
        <v>137</v>
      </c>
    </row>
    <row r="1572" s="13" customFormat="1">
      <c r="A1572" s="13"/>
      <c r="B1572" s="241"/>
      <c r="C1572" s="242"/>
      <c r="D1572" s="220" t="s">
        <v>569</v>
      </c>
      <c r="E1572" s="243" t="s">
        <v>32</v>
      </c>
      <c r="F1572" s="244" t="s">
        <v>1908</v>
      </c>
      <c r="G1572" s="242"/>
      <c r="H1572" s="245">
        <v>35</v>
      </c>
      <c r="I1572" s="246"/>
      <c r="J1572" s="242"/>
      <c r="K1572" s="242"/>
      <c r="L1572" s="247"/>
      <c r="M1572" s="248"/>
      <c r="N1572" s="249"/>
      <c r="O1572" s="249"/>
      <c r="P1572" s="249"/>
      <c r="Q1572" s="249"/>
      <c r="R1572" s="249"/>
      <c r="S1572" s="249"/>
      <c r="T1572" s="250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1" t="s">
        <v>569</v>
      </c>
      <c r="AU1572" s="251" t="s">
        <v>87</v>
      </c>
      <c r="AV1572" s="13" t="s">
        <v>87</v>
      </c>
      <c r="AW1572" s="13" t="s">
        <v>39</v>
      </c>
      <c r="AX1572" s="13" t="s">
        <v>77</v>
      </c>
      <c r="AY1572" s="251" t="s">
        <v>137</v>
      </c>
    </row>
    <row r="1573" s="13" customFormat="1">
      <c r="A1573" s="13"/>
      <c r="B1573" s="241"/>
      <c r="C1573" s="242"/>
      <c r="D1573" s="220" t="s">
        <v>569</v>
      </c>
      <c r="E1573" s="243" t="s">
        <v>32</v>
      </c>
      <c r="F1573" s="244" t="s">
        <v>1909</v>
      </c>
      <c r="G1573" s="242"/>
      <c r="H1573" s="245">
        <v>44.600000000000001</v>
      </c>
      <c r="I1573" s="246"/>
      <c r="J1573" s="242"/>
      <c r="K1573" s="242"/>
      <c r="L1573" s="247"/>
      <c r="M1573" s="248"/>
      <c r="N1573" s="249"/>
      <c r="O1573" s="249"/>
      <c r="P1573" s="249"/>
      <c r="Q1573" s="249"/>
      <c r="R1573" s="249"/>
      <c r="S1573" s="249"/>
      <c r="T1573" s="250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1" t="s">
        <v>569</v>
      </c>
      <c r="AU1573" s="251" t="s">
        <v>87</v>
      </c>
      <c r="AV1573" s="13" t="s">
        <v>87</v>
      </c>
      <c r="AW1573" s="13" t="s">
        <v>39</v>
      </c>
      <c r="AX1573" s="13" t="s">
        <v>77</v>
      </c>
      <c r="AY1573" s="251" t="s">
        <v>137</v>
      </c>
    </row>
    <row r="1574" s="14" customFormat="1">
      <c r="A1574" s="14"/>
      <c r="B1574" s="252"/>
      <c r="C1574" s="253"/>
      <c r="D1574" s="220" t="s">
        <v>569</v>
      </c>
      <c r="E1574" s="254" t="s">
        <v>32</v>
      </c>
      <c r="F1574" s="255" t="s">
        <v>571</v>
      </c>
      <c r="G1574" s="253"/>
      <c r="H1574" s="256">
        <v>79.599999999999994</v>
      </c>
      <c r="I1574" s="257"/>
      <c r="J1574" s="253"/>
      <c r="K1574" s="253"/>
      <c r="L1574" s="258"/>
      <c r="M1574" s="259"/>
      <c r="N1574" s="260"/>
      <c r="O1574" s="260"/>
      <c r="P1574" s="260"/>
      <c r="Q1574" s="260"/>
      <c r="R1574" s="260"/>
      <c r="S1574" s="260"/>
      <c r="T1574" s="261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2" t="s">
        <v>569</v>
      </c>
      <c r="AU1574" s="262" t="s">
        <v>87</v>
      </c>
      <c r="AV1574" s="14" t="s">
        <v>164</v>
      </c>
      <c r="AW1574" s="14" t="s">
        <v>39</v>
      </c>
      <c r="AX1574" s="14" t="s">
        <v>85</v>
      </c>
      <c r="AY1574" s="262" t="s">
        <v>137</v>
      </c>
    </row>
    <row r="1575" s="2" customFormat="1" ht="16.5" customHeight="1">
      <c r="A1575" s="41"/>
      <c r="B1575" s="42"/>
      <c r="C1575" s="227" t="s">
        <v>1923</v>
      </c>
      <c r="D1575" s="227" t="s">
        <v>151</v>
      </c>
      <c r="E1575" s="228" t="s">
        <v>1924</v>
      </c>
      <c r="F1575" s="229" t="s">
        <v>1925</v>
      </c>
      <c r="G1575" s="230" t="s">
        <v>565</v>
      </c>
      <c r="H1575" s="231">
        <v>167.16</v>
      </c>
      <c r="I1575" s="232"/>
      <c r="J1575" s="233">
        <f>ROUND(I1575*H1575,2)</f>
        <v>0</v>
      </c>
      <c r="K1575" s="229" t="s">
        <v>144</v>
      </c>
      <c r="L1575" s="234"/>
      <c r="M1575" s="235" t="s">
        <v>32</v>
      </c>
      <c r="N1575" s="236" t="s">
        <v>49</v>
      </c>
      <c r="O1575" s="87"/>
      <c r="P1575" s="216">
        <f>O1575*H1575</f>
        <v>0</v>
      </c>
      <c r="Q1575" s="216">
        <v>0.01337</v>
      </c>
      <c r="R1575" s="216">
        <f>Q1575*H1575</f>
        <v>2.2349291999999998</v>
      </c>
      <c r="S1575" s="216">
        <v>0</v>
      </c>
      <c r="T1575" s="217">
        <f>S1575*H1575</f>
        <v>0</v>
      </c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R1575" s="218" t="s">
        <v>155</v>
      </c>
      <c r="AT1575" s="218" t="s">
        <v>151</v>
      </c>
      <c r="AU1575" s="218" t="s">
        <v>87</v>
      </c>
      <c r="AY1575" s="19" t="s">
        <v>137</v>
      </c>
      <c r="BE1575" s="219">
        <f>IF(N1575="základní",J1575,0)</f>
        <v>0</v>
      </c>
      <c r="BF1575" s="219">
        <f>IF(N1575="snížená",J1575,0)</f>
        <v>0</v>
      </c>
      <c r="BG1575" s="219">
        <f>IF(N1575="zákl. přenesená",J1575,0)</f>
        <v>0</v>
      </c>
      <c r="BH1575" s="219">
        <f>IF(N1575="sníž. přenesená",J1575,0)</f>
        <v>0</v>
      </c>
      <c r="BI1575" s="219">
        <f>IF(N1575="nulová",J1575,0)</f>
        <v>0</v>
      </c>
      <c r="BJ1575" s="19" t="s">
        <v>87</v>
      </c>
      <c r="BK1575" s="219">
        <f>ROUND(I1575*H1575,2)</f>
        <v>0</v>
      </c>
      <c r="BL1575" s="19" t="s">
        <v>145</v>
      </c>
      <c r="BM1575" s="218" t="s">
        <v>1926</v>
      </c>
    </row>
    <row r="1576" s="2" customFormat="1">
      <c r="A1576" s="41"/>
      <c r="B1576" s="42"/>
      <c r="C1576" s="43"/>
      <c r="D1576" s="220" t="s">
        <v>147</v>
      </c>
      <c r="E1576" s="43"/>
      <c r="F1576" s="221" t="s">
        <v>1925</v>
      </c>
      <c r="G1576" s="43"/>
      <c r="H1576" s="43"/>
      <c r="I1576" s="222"/>
      <c r="J1576" s="43"/>
      <c r="K1576" s="43"/>
      <c r="L1576" s="47"/>
      <c r="M1576" s="223"/>
      <c r="N1576" s="224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T1576" s="19" t="s">
        <v>147</v>
      </c>
      <c r="AU1576" s="19" t="s">
        <v>87</v>
      </c>
    </row>
    <row r="1577" s="2" customFormat="1">
      <c r="A1577" s="41"/>
      <c r="B1577" s="42"/>
      <c r="C1577" s="43"/>
      <c r="D1577" s="220" t="s">
        <v>624</v>
      </c>
      <c r="E1577" s="43"/>
      <c r="F1577" s="273" t="s">
        <v>1914</v>
      </c>
      <c r="G1577" s="43"/>
      <c r="H1577" s="43"/>
      <c r="I1577" s="222"/>
      <c r="J1577" s="43"/>
      <c r="K1577" s="43"/>
      <c r="L1577" s="47"/>
      <c r="M1577" s="223"/>
      <c r="N1577" s="224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19" t="s">
        <v>624</v>
      </c>
      <c r="AU1577" s="19" t="s">
        <v>87</v>
      </c>
    </row>
    <row r="1578" s="13" customFormat="1">
      <c r="A1578" s="13"/>
      <c r="B1578" s="241"/>
      <c r="C1578" s="242"/>
      <c r="D1578" s="220" t="s">
        <v>569</v>
      </c>
      <c r="E1578" s="243" t="s">
        <v>32</v>
      </c>
      <c r="F1578" s="244" t="s">
        <v>1927</v>
      </c>
      <c r="G1578" s="242"/>
      <c r="H1578" s="245">
        <v>167.16</v>
      </c>
      <c r="I1578" s="246"/>
      <c r="J1578" s="242"/>
      <c r="K1578" s="242"/>
      <c r="L1578" s="247"/>
      <c r="M1578" s="248"/>
      <c r="N1578" s="249"/>
      <c r="O1578" s="249"/>
      <c r="P1578" s="249"/>
      <c r="Q1578" s="249"/>
      <c r="R1578" s="249"/>
      <c r="S1578" s="249"/>
      <c r="T1578" s="250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1" t="s">
        <v>569</v>
      </c>
      <c r="AU1578" s="251" t="s">
        <v>87</v>
      </c>
      <c r="AV1578" s="13" t="s">
        <v>87</v>
      </c>
      <c r="AW1578" s="13" t="s">
        <v>39</v>
      </c>
      <c r="AX1578" s="13" t="s">
        <v>77</v>
      </c>
      <c r="AY1578" s="251" t="s">
        <v>137</v>
      </c>
    </row>
    <row r="1579" s="14" customFormat="1">
      <c r="A1579" s="14"/>
      <c r="B1579" s="252"/>
      <c r="C1579" s="253"/>
      <c r="D1579" s="220" t="s">
        <v>569</v>
      </c>
      <c r="E1579" s="254" t="s">
        <v>32</v>
      </c>
      <c r="F1579" s="255" t="s">
        <v>571</v>
      </c>
      <c r="G1579" s="253"/>
      <c r="H1579" s="256">
        <v>167.16</v>
      </c>
      <c r="I1579" s="257"/>
      <c r="J1579" s="253"/>
      <c r="K1579" s="253"/>
      <c r="L1579" s="258"/>
      <c r="M1579" s="259"/>
      <c r="N1579" s="260"/>
      <c r="O1579" s="260"/>
      <c r="P1579" s="260"/>
      <c r="Q1579" s="260"/>
      <c r="R1579" s="260"/>
      <c r="S1579" s="260"/>
      <c r="T1579" s="261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2" t="s">
        <v>569</v>
      </c>
      <c r="AU1579" s="262" t="s">
        <v>87</v>
      </c>
      <c r="AV1579" s="14" t="s">
        <v>164</v>
      </c>
      <c r="AW1579" s="14" t="s">
        <v>39</v>
      </c>
      <c r="AX1579" s="14" t="s">
        <v>85</v>
      </c>
      <c r="AY1579" s="262" t="s">
        <v>137</v>
      </c>
    </row>
    <row r="1580" s="2" customFormat="1" ht="16.5" customHeight="1">
      <c r="A1580" s="41"/>
      <c r="B1580" s="42"/>
      <c r="C1580" s="207" t="s">
        <v>1928</v>
      </c>
      <c r="D1580" s="207" t="s">
        <v>140</v>
      </c>
      <c r="E1580" s="208" t="s">
        <v>1929</v>
      </c>
      <c r="F1580" s="209" t="s">
        <v>1930</v>
      </c>
      <c r="G1580" s="210" t="s">
        <v>565</v>
      </c>
      <c r="H1580" s="211">
        <v>79.599999999999994</v>
      </c>
      <c r="I1580" s="212"/>
      <c r="J1580" s="213">
        <f>ROUND(I1580*H1580,2)</f>
        <v>0</v>
      </c>
      <c r="K1580" s="209" t="s">
        <v>144</v>
      </c>
      <c r="L1580" s="47"/>
      <c r="M1580" s="214" t="s">
        <v>32</v>
      </c>
      <c r="N1580" s="215" t="s">
        <v>49</v>
      </c>
      <c r="O1580" s="87"/>
      <c r="P1580" s="216">
        <f>O1580*H1580</f>
        <v>0</v>
      </c>
      <c r="Q1580" s="216">
        <v>0.00010344</v>
      </c>
      <c r="R1580" s="216">
        <f>Q1580*H1580</f>
        <v>0.008233823999999999</v>
      </c>
      <c r="S1580" s="216">
        <v>0</v>
      </c>
      <c r="T1580" s="217">
        <f>S1580*H1580</f>
        <v>0</v>
      </c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R1580" s="218" t="s">
        <v>145</v>
      </c>
      <c r="AT1580" s="218" t="s">
        <v>140</v>
      </c>
      <c r="AU1580" s="218" t="s">
        <v>87</v>
      </c>
      <c r="AY1580" s="19" t="s">
        <v>137</v>
      </c>
      <c r="BE1580" s="219">
        <f>IF(N1580="základní",J1580,0)</f>
        <v>0</v>
      </c>
      <c r="BF1580" s="219">
        <f>IF(N1580="snížená",J1580,0)</f>
        <v>0</v>
      </c>
      <c r="BG1580" s="219">
        <f>IF(N1580="zákl. přenesená",J1580,0)</f>
        <v>0</v>
      </c>
      <c r="BH1580" s="219">
        <f>IF(N1580="sníž. přenesená",J1580,0)</f>
        <v>0</v>
      </c>
      <c r="BI1580" s="219">
        <f>IF(N1580="nulová",J1580,0)</f>
        <v>0</v>
      </c>
      <c r="BJ1580" s="19" t="s">
        <v>87</v>
      </c>
      <c r="BK1580" s="219">
        <f>ROUND(I1580*H1580,2)</f>
        <v>0</v>
      </c>
      <c r="BL1580" s="19" t="s">
        <v>145</v>
      </c>
      <c r="BM1580" s="218" t="s">
        <v>1931</v>
      </c>
    </row>
    <row r="1581" s="2" customFormat="1">
      <c r="A1581" s="41"/>
      <c r="B1581" s="42"/>
      <c r="C1581" s="43"/>
      <c r="D1581" s="220" t="s">
        <v>147</v>
      </c>
      <c r="E1581" s="43"/>
      <c r="F1581" s="221" t="s">
        <v>1932</v>
      </c>
      <c r="G1581" s="43"/>
      <c r="H1581" s="43"/>
      <c r="I1581" s="222"/>
      <c r="J1581" s="43"/>
      <c r="K1581" s="43"/>
      <c r="L1581" s="47"/>
      <c r="M1581" s="223"/>
      <c r="N1581" s="224"/>
      <c r="O1581" s="87"/>
      <c r="P1581" s="87"/>
      <c r="Q1581" s="87"/>
      <c r="R1581" s="87"/>
      <c r="S1581" s="87"/>
      <c r="T1581" s="88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T1581" s="19" t="s">
        <v>147</v>
      </c>
      <c r="AU1581" s="19" t="s">
        <v>87</v>
      </c>
    </row>
    <row r="1582" s="2" customFormat="1">
      <c r="A1582" s="41"/>
      <c r="B1582" s="42"/>
      <c r="C1582" s="43"/>
      <c r="D1582" s="225" t="s">
        <v>149</v>
      </c>
      <c r="E1582" s="43"/>
      <c r="F1582" s="226" t="s">
        <v>1933</v>
      </c>
      <c r="G1582" s="43"/>
      <c r="H1582" s="43"/>
      <c r="I1582" s="222"/>
      <c r="J1582" s="43"/>
      <c r="K1582" s="43"/>
      <c r="L1582" s="47"/>
      <c r="M1582" s="223"/>
      <c r="N1582" s="224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19" t="s">
        <v>149</v>
      </c>
      <c r="AU1582" s="19" t="s">
        <v>87</v>
      </c>
    </row>
    <row r="1583" s="15" customFormat="1">
      <c r="A1583" s="15"/>
      <c r="B1583" s="263"/>
      <c r="C1583" s="264"/>
      <c r="D1583" s="220" t="s">
        <v>569</v>
      </c>
      <c r="E1583" s="265" t="s">
        <v>32</v>
      </c>
      <c r="F1583" s="266" t="s">
        <v>1831</v>
      </c>
      <c r="G1583" s="264"/>
      <c r="H1583" s="265" t="s">
        <v>32</v>
      </c>
      <c r="I1583" s="267"/>
      <c r="J1583" s="264"/>
      <c r="K1583" s="264"/>
      <c r="L1583" s="268"/>
      <c r="M1583" s="269"/>
      <c r="N1583" s="270"/>
      <c r="O1583" s="270"/>
      <c r="P1583" s="270"/>
      <c r="Q1583" s="270"/>
      <c r="R1583" s="270"/>
      <c r="S1583" s="270"/>
      <c r="T1583" s="271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72" t="s">
        <v>569</v>
      </c>
      <c r="AU1583" s="272" t="s">
        <v>87</v>
      </c>
      <c r="AV1583" s="15" t="s">
        <v>85</v>
      </c>
      <c r="AW1583" s="15" t="s">
        <v>39</v>
      </c>
      <c r="AX1583" s="15" t="s">
        <v>77</v>
      </c>
      <c r="AY1583" s="272" t="s">
        <v>137</v>
      </c>
    </row>
    <row r="1584" s="13" customFormat="1">
      <c r="A1584" s="13"/>
      <c r="B1584" s="241"/>
      <c r="C1584" s="242"/>
      <c r="D1584" s="220" t="s">
        <v>569</v>
      </c>
      <c r="E1584" s="243" t="s">
        <v>32</v>
      </c>
      <c r="F1584" s="244" t="s">
        <v>1908</v>
      </c>
      <c r="G1584" s="242"/>
      <c r="H1584" s="245">
        <v>35</v>
      </c>
      <c r="I1584" s="246"/>
      <c r="J1584" s="242"/>
      <c r="K1584" s="242"/>
      <c r="L1584" s="247"/>
      <c r="M1584" s="248"/>
      <c r="N1584" s="249"/>
      <c r="O1584" s="249"/>
      <c r="P1584" s="249"/>
      <c r="Q1584" s="249"/>
      <c r="R1584" s="249"/>
      <c r="S1584" s="249"/>
      <c r="T1584" s="250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1" t="s">
        <v>569</v>
      </c>
      <c r="AU1584" s="251" t="s">
        <v>87</v>
      </c>
      <c r="AV1584" s="13" t="s">
        <v>87</v>
      </c>
      <c r="AW1584" s="13" t="s">
        <v>39</v>
      </c>
      <c r="AX1584" s="13" t="s">
        <v>77</v>
      </c>
      <c r="AY1584" s="251" t="s">
        <v>137</v>
      </c>
    </row>
    <row r="1585" s="13" customFormat="1">
      <c r="A1585" s="13"/>
      <c r="B1585" s="241"/>
      <c r="C1585" s="242"/>
      <c r="D1585" s="220" t="s">
        <v>569</v>
      </c>
      <c r="E1585" s="243" t="s">
        <v>32</v>
      </c>
      <c r="F1585" s="244" t="s">
        <v>1909</v>
      </c>
      <c r="G1585" s="242"/>
      <c r="H1585" s="245">
        <v>44.600000000000001</v>
      </c>
      <c r="I1585" s="246"/>
      <c r="J1585" s="242"/>
      <c r="K1585" s="242"/>
      <c r="L1585" s="247"/>
      <c r="M1585" s="248"/>
      <c r="N1585" s="249"/>
      <c r="O1585" s="249"/>
      <c r="P1585" s="249"/>
      <c r="Q1585" s="249"/>
      <c r="R1585" s="249"/>
      <c r="S1585" s="249"/>
      <c r="T1585" s="250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1" t="s">
        <v>569</v>
      </c>
      <c r="AU1585" s="251" t="s">
        <v>87</v>
      </c>
      <c r="AV1585" s="13" t="s">
        <v>87</v>
      </c>
      <c r="AW1585" s="13" t="s">
        <v>39</v>
      </c>
      <c r="AX1585" s="13" t="s">
        <v>77</v>
      </c>
      <c r="AY1585" s="251" t="s">
        <v>137</v>
      </c>
    </row>
    <row r="1586" s="14" customFormat="1">
      <c r="A1586" s="14"/>
      <c r="B1586" s="252"/>
      <c r="C1586" s="253"/>
      <c r="D1586" s="220" t="s">
        <v>569</v>
      </c>
      <c r="E1586" s="254" t="s">
        <v>32</v>
      </c>
      <c r="F1586" s="255" t="s">
        <v>571</v>
      </c>
      <c r="G1586" s="253"/>
      <c r="H1586" s="256">
        <v>79.599999999999994</v>
      </c>
      <c r="I1586" s="257"/>
      <c r="J1586" s="253"/>
      <c r="K1586" s="253"/>
      <c r="L1586" s="258"/>
      <c r="M1586" s="259"/>
      <c r="N1586" s="260"/>
      <c r="O1586" s="260"/>
      <c r="P1586" s="260"/>
      <c r="Q1586" s="260"/>
      <c r="R1586" s="260"/>
      <c r="S1586" s="260"/>
      <c r="T1586" s="261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2" t="s">
        <v>569</v>
      </c>
      <c r="AU1586" s="262" t="s">
        <v>87</v>
      </c>
      <c r="AV1586" s="14" t="s">
        <v>164</v>
      </c>
      <c r="AW1586" s="14" t="s">
        <v>39</v>
      </c>
      <c r="AX1586" s="14" t="s">
        <v>85</v>
      </c>
      <c r="AY1586" s="262" t="s">
        <v>137</v>
      </c>
    </row>
    <row r="1587" s="2" customFormat="1" ht="16.5" customHeight="1">
      <c r="A1587" s="41"/>
      <c r="B1587" s="42"/>
      <c r="C1587" s="207" t="s">
        <v>1934</v>
      </c>
      <c r="D1587" s="207" t="s">
        <v>140</v>
      </c>
      <c r="E1587" s="208" t="s">
        <v>1935</v>
      </c>
      <c r="F1587" s="209" t="s">
        <v>1936</v>
      </c>
      <c r="G1587" s="210" t="s">
        <v>565</v>
      </c>
      <c r="H1587" s="211">
        <v>79.599999999999994</v>
      </c>
      <c r="I1587" s="212"/>
      <c r="J1587" s="213">
        <f>ROUND(I1587*H1587,2)</f>
        <v>0</v>
      </c>
      <c r="K1587" s="209" t="s">
        <v>144</v>
      </c>
      <c r="L1587" s="47"/>
      <c r="M1587" s="214" t="s">
        <v>32</v>
      </c>
      <c r="N1587" s="215" t="s">
        <v>49</v>
      </c>
      <c r="O1587" s="87"/>
      <c r="P1587" s="216">
        <f>O1587*H1587</f>
        <v>0</v>
      </c>
      <c r="Q1587" s="216">
        <v>0</v>
      </c>
      <c r="R1587" s="216">
        <f>Q1587*H1587</f>
        <v>0</v>
      </c>
      <c r="S1587" s="216">
        <v>0</v>
      </c>
      <c r="T1587" s="217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18" t="s">
        <v>145</v>
      </c>
      <c r="AT1587" s="218" t="s">
        <v>140</v>
      </c>
      <c r="AU1587" s="218" t="s">
        <v>87</v>
      </c>
      <c r="AY1587" s="19" t="s">
        <v>137</v>
      </c>
      <c r="BE1587" s="219">
        <f>IF(N1587="základní",J1587,0)</f>
        <v>0</v>
      </c>
      <c r="BF1587" s="219">
        <f>IF(N1587="snížená",J1587,0)</f>
        <v>0</v>
      </c>
      <c r="BG1587" s="219">
        <f>IF(N1587="zákl. přenesená",J1587,0)</f>
        <v>0</v>
      </c>
      <c r="BH1587" s="219">
        <f>IF(N1587="sníž. přenesená",J1587,0)</f>
        <v>0</v>
      </c>
      <c r="BI1587" s="219">
        <f>IF(N1587="nulová",J1587,0)</f>
        <v>0</v>
      </c>
      <c r="BJ1587" s="19" t="s">
        <v>87</v>
      </c>
      <c r="BK1587" s="219">
        <f>ROUND(I1587*H1587,2)</f>
        <v>0</v>
      </c>
      <c r="BL1587" s="19" t="s">
        <v>145</v>
      </c>
      <c r="BM1587" s="218" t="s">
        <v>1937</v>
      </c>
    </row>
    <row r="1588" s="2" customFormat="1">
      <c r="A1588" s="41"/>
      <c r="B1588" s="42"/>
      <c r="C1588" s="43"/>
      <c r="D1588" s="220" t="s">
        <v>147</v>
      </c>
      <c r="E1588" s="43"/>
      <c r="F1588" s="221" t="s">
        <v>1938</v>
      </c>
      <c r="G1588" s="43"/>
      <c r="H1588" s="43"/>
      <c r="I1588" s="222"/>
      <c r="J1588" s="43"/>
      <c r="K1588" s="43"/>
      <c r="L1588" s="47"/>
      <c r="M1588" s="223"/>
      <c r="N1588" s="224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19" t="s">
        <v>147</v>
      </c>
      <c r="AU1588" s="19" t="s">
        <v>87</v>
      </c>
    </row>
    <row r="1589" s="2" customFormat="1">
      <c r="A1589" s="41"/>
      <c r="B1589" s="42"/>
      <c r="C1589" s="43"/>
      <c r="D1589" s="225" t="s">
        <v>149</v>
      </c>
      <c r="E1589" s="43"/>
      <c r="F1589" s="226" t="s">
        <v>1939</v>
      </c>
      <c r="G1589" s="43"/>
      <c r="H1589" s="43"/>
      <c r="I1589" s="222"/>
      <c r="J1589" s="43"/>
      <c r="K1589" s="43"/>
      <c r="L1589" s="47"/>
      <c r="M1589" s="223"/>
      <c r="N1589" s="224"/>
      <c r="O1589" s="87"/>
      <c r="P1589" s="87"/>
      <c r="Q1589" s="87"/>
      <c r="R1589" s="87"/>
      <c r="S1589" s="87"/>
      <c r="T1589" s="88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T1589" s="19" t="s">
        <v>149</v>
      </c>
      <c r="AU1589" s="19" t="s">
        <v>87</v>
      </c>
    </row>
    <row r="1590" s="2" customFormat="1" ht="16.5" customHeight="1">
      <c r="A1590" s="41"/>
      <c r="B1590" s="42"/>
      <c r="C1590" s="227" t="s">
        <v>1940</v>
      </c>
      <c r="D1590" s="227" t="s">
        <v>151</v>
      </c>
      <c r="E1590" s="228" t="s">
        <v>1941</v>
      </c>
      <c r="F1590" s="229" t="s">
        <v>1942</v>
      </c>
      <c r="G1590" s="230" t="s">
        <v>565</v>
      </c>
      <c r="H1590" s="231">
        <v>92.774000000000001</v>
      </c>
      <c r="I1590" s="232"/>
      <c r="J1590" s="233">
        <f>ROUND(I1590*H1590,2)</f>
        <v>0</v>
      </c>
      <c r="K1590" s="229" t="s">
        <v>144</v>
      </c>
      <c r="L1590" s="234"/>
      <c r="M1590" s="235" t="s">
        <v>32</v>
      </c>
      <c r="N1590" s="236" t="s">
        <v>49</v>
      </c>
      <c r="O1590" s="87"/>
      <c r="P1590" s="216">
        <f>O1590*H1590</f>
        <v>0</v>
      </c>
      <c r="Q1590" s="216">
        <v>6.0000000000000002E-05</v>
      </c>
      <c r="R1590" s="216">
        <f>Q1590*H1590</f>
        <v>0.0055664400000000006</v>
      </c>
      <c r="S1590" s="216">
        <v>0</v>
      </c>
      <c r="T1590" s="217">
        <f>S1590*H1590</f>
        <v>0</v>
      </c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R1590" s="218" t="s">
        <v>155</v>
      </c>
      <c r="AT1590" s="218" t="s">
        <v>151</v>
      </c>
      <c r="AU1590" s="218" t="s">
        <v>87</v>
      </c>
      <c r="AY1590" s="19" t="s">
        <v>137</v>
      </c>
      <c r="BE1590" s="219">
        <f>IF(N1590="základní",J1590,0)</f>
        <v>0</v>
      </c>
      <c r="BF1590" s="219">
        <f>IF(N1590="snížená",J1590,0)</f>
        <v>0</v>
      </c>
      <c r="BG1590" s="219">
        <f>IF(N1590="zákl. přenesená",J1590,0)</f>
        <v>0</v>
      </c>
      <c r="BH1590" s="219">
        <f>IF(N1590="sníž. přenesená",J1590,0)</f>
        <v>0</v>
      </c>
      <c r="BI1590" s="219">
        <f>IF(N1590="nulová",J1590,0)</f>
        <v>0</v>
      </c>
      <c r="BJ1590" s="19" t="s">
        <v>87</v>
      </c>
      <c r="BK1590" s="219">
        <f>ROUND(I1590*H1590,2)</f>
        <v>0</v>
      </c>
      <c r="BL1590" s="19" t="s">
        <v>145</v>
      </c>
      <c r="BM1590" s="218" t="s">
        <v>1943</v>
      </c>
    </row>
    <row r="1591" s="2" customFormat="1">
      <c r="A1591" s="41"/>
      <c r="B1591" s="42"/>
      <c r="C1591" s="43"/>
      <c r="D1591" s="220" t="s">
        <v>147</v>
      </c>
      <c r="E1591" s="43"/>
      <c r="F1591" s="221" t="s">
        <v>1942</v>
      </c>
      <c r="G1591" s="43"/>
      <c r="H1591" s="43"/>
      <c r="I1591" s="222"/>
      <c r="J1591" s="43"/>
      <c r="K1591" s="43"/>
      <c r="L1591" s="47"/>
      <c r="M1591" s="223"/>
      <c r="N1591" s="224"/>
      <c r="O1591" s="87"/>
      <c r="P1591" s="87"/>
      <c r="Q1591" s="87"/>
      <c r="R1591" s="87"/>
      <c r="S1591" s="87"/>
      <c r="T1591" s="88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T1591" s="19" t="s">
        <v>147</v>
      </c>
      <c r="AU1591" s="19" t="s">
        <v>87</v>
      </c>
    </row>
    <row r="1592" s="2" customFormat="1">
      <c r="A1592" s="41"/>
      <c r="B1592" s="42"/>
      <c r="C1592" s="43"/>
      <c r="D1592" s="220" t="s">
        <v>624</v>
      </c>
      <c r="E1592" s="43"/>
      <c r="F1592" s="273" t="s">
        <v>1944</v>
      </c>
      <c r="G1592" s="43"/>
      <c r="H1592" s="43"/>
      <c r="I1592" s="222"/>
      <c r="J1592" s="43"/>
      <c r="K1592" s="43"/>
      <c r="L1592" s="47"/>
      <c r="M1592" s="223"/>
      <c r="N1592" s="224"/>
      <c r="O1592" s="87"/>
      <c r="P1592" s="87"/>
      <c r="Q1592" s="87"/>
      <c r="R1592" s="87"/>
      <c r="S1592" s="87"/>
      <c r="T1592" s="88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T1592" s="19" t="s">
        <v>624</v>
      </c>
      <c r="AU1592" s="19" t="s">
        <v>87</v>
      </c>
    </row>
    <row r="1593" s="13" customFormat="1">
      <c r="A1593" s="13"/>
      <c r="B1593" s="241"/>
      <c r="C1593" s="242"/>
      <c r="D1593" s="220" t="s">
        <v>569</v>
      </c>
      <c r="E1593" s="243" t="s">
        <v>32</v>
      </c>
      <c r="F1593" s="244" t="s">
        <v>1945</v>
      </c>
      <c r="G1593" s="242"/>
      <c r="H1593" s="245">
        <v>92.774000000000001</v>
      </c>
      <c r="I1593" s="246"/>
      <c r="J1593" s="242"/>
      <c r="K1593" s="242"/>
      <c r="L1593" s="247"/>
      <c r="M1593" s="248"/>
      <c r="N1593" s="249"/>
      <c r="O1593" s="249"/>
      <c r="P1593" s="249"/>
      <c r="Q1593" s="249"/>
      <c r="R1593" s="249"/>
      <c r="S1593" s="249"/>
      <c r="T1593" s="250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1" t="s">
        <v>569</v>
      </c>
      <c r="AU1593" s="251" t="s">
        <v>87</v>
      </c>
      <c r="AV1593" s="13" t="s">
        <v>87</v>
      </c>
      <c r="AW1593" s="13" t="s">
        <v>39</v>
      </c>
      <c r="AX1593" s="13" t="s">
        <v>77</v>
      </c>
      <c r="AY1593" s="251" t="s">
        <v>137</v>
      </c>
    </row>
    <row r="1594" s="14" customFormat="1">
      <c r="A1594" s="14"/>
      <c r="B1594" s="252"/>
      <c r="C1594" s="253"/>
      <c r="D1594" s="220" t="s">
        <v>569</v>
      </c>
      <c r="E1594" s="254" t="s">
        <v>32</v>
      </c>
      <c r="F1594" s="255" t="s">
        <v>571</v>
      </c>
      <c r="G1594" s="253"/>
      <c r="H1594" s="256">
        <v>92.774000000000001</v>
      </c>
      <c r="I1594" s="257"/>
      <c r="J1594" s="253"/>
      <c r="K1594" s="253"/>
      <c r="L1594" s="258"/>
      <c r="M1594" s="259"/>
      <c r="N1594" s="260"/>
      <c r="O1594" s="260"/>
      <c r="P1594" s="260"/>
      <c r="Q1594" s="260"/>
      <c r="R1594" s="260"/>
      <c r="S1594" s="260"/>
      <c r="T1594" s="261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2" t="s">
        <v>569</v>
      </c>
      <c r="AU1594" s="262" t="s">
        <v>87</v>
      </c>
      <c r="AV1594" s="14" t="s">
        <v>164</v>
      </c>
      <c r="AW1594" s="14" t="s">
        <v>39</v>
      </c>
      <c r="AX1594" s="14" t="s">
        <v>85</v>
      </c>
      <c r="AY1594" s="262" t="s">
        <v>137</v>
      </c>
    </row>
    <row r="1595" s="2" customFormat="1" ht="16.5" customHeight="1">
      <c r="A1595" s="41"/>
      <c r="B1595" s="42"/>
      <c r="C1595" s="207" t="s">
        <v>1946</v>
      </c>
      <c r="D1595" s="207" t="s">
        <v>140</v>
      </c>
      <c r="E1595" s="208" t="s">
        <v>1947</v>
      </c>
      <c r="F1595" s="209" t="s">
        <v>1948</v>
      </c>
      <c r="G1595" s="210" t="s">
        <v>665</v>
      </c>
      <c r="H1595" s="211">
        <v>17.614999999999998</v>
      </c>
      <c r="I1595" s="212"/>
      <c r="J1595" s="213">
        <f>ROUND(I1595*H1595,2)</f>
        <v>0</v>
      </c>
      <c r="K1595" s="209" t="s">
        <v>144</v>
      </c>
      <c r="L1595" s="47"/>
      <c r="M1595" s="214" t="s">
        <v>32</v>
      </c>
      <c r="N1595" s="215" t="s">
        <v>49</v>
      </c>
      <c r="O1595" s="87"/>
      <c r="P1595" s="216">
        <f>O1595*H1595</f>
        <v>0</v>
      </c>
      <c r="Q1595" s="216">
        <v>0</v>
      </c>
      <c r="R1595" s="216">
        <f>Q1595*H1595</f>
        <v>0</v>
      </c>
      <c r="S1595" s="216">
        <v>0</v>
      </c>
      <c r="T1595" s="217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18" t="s">
        <v>145</v>
      </c>
      <c r="AT1595" s="218" t="s">
        <v>140</v>
      </c>
      <c r="AU1595" s="218" t="s">
        <v>87</v>
      </c>
      <c r="AY1595" s="19" t="s">
        <v>137</v>
      </c>
      <c r="BE1595" s="219">
        <f>IF(N1595="základní",J1595,0)</f>
        <v>0</v>
      </c>
      <c r="BF1595" s="219">
        <f>IF(N1595="snížená",J1595,0)</f>
        <v>0</v>
      </c>
      <c r="BG1595" s="219">
        <f>IF(N1595="zákl. přenesená",J1595,0)</f>
        <v>0</v>
      </c>
      <c r="BH1595" s="219">
        <f>IF(N1595="sníž. přenesená",J1595,0)</f>
        <v>0</v>
      </c>
      <c r="BI1595" s="219">
        <f>IF(N1595="nulová",J1595,0)</f>
        <v>0</v>
      </c>
      <c r="BJ1595" s="19" t="s">
        <v>87</v>
      </c>
      <c r="BK1595" s="219">
        <f>ROUND(I1595*H1595,2)</f>
        <v>0</v>
      </c>
      <c r="BL1595" s="19" t="s">
        <v>145</v>
      </c>
      <c r="BM1595" s="218" t="s">
        <v>1949</v>
      </c>
    </row>
    <row r="1596" s="2" customFormat="1">
      <c r="A1596" s="41"/>
      <c r="B1596" s="42"/>
      <c r="C1596" s="43"/>
      <c r="D1596" s="220" t="s">
        <v>147</v>
      </c>
      <c r="E1596" s="43"/>
      <c r="F1596" s="221" t="s">
        <v>1950</v>
      </c>
      <c r="G1596" s="43"/>
      <c r="H1596" s="43"/>
      <c r="I1596" s="222"/>
      <c r="J1596" s="43"/>
      <c r="K1596" s="43"/>
      <c r="L1596" s="47"/>
      <c r="M1596" s="223"/>
      <c r="N1596" s="224"/>
      <c r="O1596" s="87"/>
      <c r="P1596" s="87"/>
      <c r="Q1596" s="87"/>
      <c r="R1596" s="87"/>
      <c r="S1596" s="87"/>
      <c r="T1596" s="88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T1596" s="19" t="s">
        <v>147</v>
      </c>
      <c r="AU1596" s="19" t="s">
        <v>87</v>
      </c>
    </row>
    <row r="1597" s="2" customFormat="1">
      <c r="A1597" s="41"/>
      <c r="B1597" s="42"/>
      <c r="C1597" s="43"/>
      <c r="D1597" s="225" t="s">
        <v>149</v>
      </c>
      <c r="E1597" s="43"/>
      <c r="F1597" s="226" t="s">
        <v>1951</v>
      </c>
      <c r="G1597" s="43"/>
      <c r="H1597" s="43"/>
      <c r="I1597" s="222"/>
      <c r="J1597" s="43"/>
      <c r="K1597" s="43"/>
      <c r="L1597" s="47"/>
      <c r="M1597" s="223"/>
      <c r="N1597" s="224"/>
      <c r="O1597" s="87"/>
      <c r="P1597" s="87"/>
      <c r="Q1597" s="87"/>
      <c r="R1597" s="87"/>
      <c r="S1597" s="87"/>
      <c r="T1597" s="88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T1597" s="19" t="s">
        <v>149</v>
      </c>
      <c r="AU1597" s="19" t="s">
        <v>87</v>
      </c>
    </row>
    <row r="1598" s="12" customFormat="1" ht="22.8" customHeight="1">
      <c r="A1598" s="12"/>
      <c r="B1598" s="191"/>
      <c r="C1598" s="192"/>
      <c r="D1598" s="193" t="s">
        <v>76</v>
      </c>
      <c r="E1598" s="205" t="s">
        <v>1952</v>
      </c>
      <c r="F1598" s="205" t="s">
        <v>1953</v>
      </c>
      <c r="G1598" s="192"/>
      <c r="H1598" s="192"/>
      <c r="I1598" s="195"/>
      <c r="J1598" s="206">
        <f>BK1598</f>
        <v>0</v>
      </c>
      <c r="K1598" s="192"/>
      <c r="L1598" s="197"/>
      <c r="M1598" s="198"/>
      <c r="N1598" s="199"/>
      <c r="O1598" s="199"/>
      <c r="P1598" s="200">
        <f>SUM(P1599:P1601)</f>
        <v>0</v>
      </c>
      <c r="Q1598" s="199"/>
      <c r="R1598" s="200">
        <f>SUM(R1599:R1601)</f>
        <v>0</v>
      </c>
      <c r="S1598" s="199"/>
      <c r="T1598" s="201">
        <f>SUM(T1599:T1601)</f>
        <v>0</v>
      </c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R1598" s="202" t="s">
        <v>87</v>
      </c>
      <c r="AT1598" s="203" t="s">
        <v>76</v>
      </c>
      <c r="AU1598" s="203" t="s">
        <v>85</v>
      </c>
      <c r="AY1598" s="202" t="s">
        <v>137</v>
      </c>
      <c r="BK1598" s="204">
        <f>SUM(BK1599:BK1601)</f>
        <v>0</v>
      </c>
    </row>
    <row r="1599" s="2" customFormat="1" ht="16.5" customHeight="1">
      <c r="A1599" s="41"/>
      <c r="B1599" s="42"/>
      <c r="C1599" s="207" t="s">
        <v>1954</v>
      </c>
      <c r="D1599" s="207" t="s">
        <v>140</v>
      </c>
      <c r="E1599" s="208" t="s">
        <v>1955</v>
      </c>
      <c r="F1599" s="209" t="s">
        <v>1956</v>
      </c>
      <c r="G1599" s="210" t="s">
        <v>160</v>
      </c>
      <c r="H1599" s="211">
        <v>1</v>
      </c>
      <c r="I1599" s="212"/>
      <c r="J1599" s="213">
        <f>ROUND(I1599*H1599,2)</f>
        <v>0</v>
      </c>
      <c r="K1599" s="209" t="s">
        <v>32</v>
      </c>
      <c r="L1599" s="47"/>
      <c r="M1599" s="214" t="s">
        <v>32</v>
      </c>
      <c r="N1599" s="215" t="s">
        <v>49</v>
      </c>
      <c r="O1599" s="87"/>
      <c r="P1599" s="216">
        <f>O1599*H1599</f>
        <v>0</v>
      </c>
      <c r="Q1599" s="216">
        <v>0</v>
      </c>
      <c r="R1599" s="216">
        <f>Q1599*H1599</f>
        <v>0</v>
      </c>
      <c r="S1599" s="216">
        <v>0</v>
      </c>
      <c r="T1599" s="217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145</v>
      </c>
      <c r="AT1599" s="218" t="s">
        <v>140</v>
      </c>
      <c r="AU1599" s="218" t="s">
        <v>87</v>
      </c>
      <c r="AY1599" s="19" t="s">
        <v>137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19" t="s">
        <v>87</v>
      </c>
      <c r="BK1599" s="219">
        <f>ROUND(I1599*H1599,2)</f>
        <v>0</v>
      </c>
      <c r="BL1599" s="19" t="s">
        <v>145</v>
      </c>
      <c r="BM1599" s="218" t="s">
        <v>1957</v>
      </c>
    </row>
    <row r="1600" s="2" customFormat="1">
      <c r="A1600" s="41"/>
      <c r="B1600" s="42"/>
      <c r="C1600" s="43"/>
      <c r="D1600" s="220" t="s">
        <v>147</v>
      </c>
      <c r="E1600" s="43"/>
      <c r="F1600" s="221" t="s">
        <v>1956</v>
      </c>
      <c r="G1600" s="43"/>
      <c r="H1600" s="43"/>
      <c r="I1600" s="222"/>
      <c r="J1600" s="43"/>
      <c r="K1600" s="43"/>
      <c r="L1600" s="47"/>
      <c r="M1600" s="223"/>
      <c r="N1600" s="224"/>
      <c r="O1600" s="87"/>
      <c r="P1600" s="87"/>
      <c r="Q1600" s="87"/>
      <c r="R1600" s="87"/>
      <c r="S1600" s="87"/>
      <c r="T1600" s="88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T1600" s="19" t="s">
        <v>147</v>
      </c>
      <c r="AU1600" s="19" t="s">
        <v>87</v>
      </c>
    </row>
    <row r="1601" s="2" customFormat="1">
      <c r="A1601" s="41"/>
      <c r="B1601" s="42"/>
      <c r="C1601" s="43"/>
      <c r="D1601" s="220" t="s">
        <v>624</v>
      </c>
      <c r="E1601" s="43"/>
      <c r="F1601" s="273" t="s">
        <v>1958</v>
      </c>
      <c r="G1601" s="43"/>
      <c r="H1601" s="43"/>
      <c r="I1601" s="222"/>
      <c r="J1601" s="43"/>
      <c r="K1601" s="43"/>
      <c r="L1601" s="47"/>
      <c r="M1601" s="223"/>
      <c r="N1601" s="224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19" t="s">
        <v>624</v>
      </c>
      <c r="AU1601" s="19" t="s">
        <v>87</v>
      </c>
    </row>
    <row r="1602" s="12" customFormat="1" ht="22.8" customHeight="1">
      <c r="A1602" s="12"/>
      <c r="B1602" s="191"/>
      <c r="C1602" s="192"/>
      <c r="D1602" s="193" t="s">
        <v>76</v>
      </c>
      <c r="E1602" s="205" t="s">
        <v>1959</v>
      </c>
      <c r="F1602" s="205" t="s">
        <v>1960</v>
      </c>
      <c r="G1602" s="192"/>
      <c r="H1602" s="192"/>
      <c r="I1602" s="195"/>
      <c r="J1602" s="206">
        <f>BK1602</f>
        <v>0</v>
      </c>
      <c r="K1602" s="192"/>
      <c r="L1602" s="197"/>
      <c r="M1602" s="198"/>
      <c r="N1602" s="199"/>
      <c r="O1602" s="199"/>
      <c r="P1602" s="200">
        <f>SUM(P1603:P1645)</f>
        <v>0</v>
      </c>
      <c r="Q1602" s="199"/>
      <c r="R1602" s="200">
        <f>SUM(R1603:R1645)</f>
        <v>0</v>
      </c>
      <c r="S1602" s="199"/>
      <c r="T1602" s="201">
        <f>SUM(T1603:T1645)</f>
        <v>0.0076499999999999997</v>
      </c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R1602" s="202" t="s">
        <v>87</v>
      </c>
      <c r="AT1602" s="203" t="s">
        <v>76</v>
      </c>
      <c r="AU1602" s="203" t="s">
        <v>85</v>
      </c>
      <c r="AY1602" s="202" t="s">
        <v>137</v>
      </c>
      <c r="BK1602" s="204">
        <f>SUM(BK1603:BK1645)</f>
        <v>0</v>
      </c>
    </row>
    <row r="1603" s="2" customFormat="1" ht="16.5" customHeight="1">
      <c r="A1603" s="41"/>
      <c r="B1603" s="42"/>
      <c r="C1603" s="207" t="s">
        <v>1961</v>
      </c>
      <c r="D1603" s="207" t="s">
        <v>140</v>
      </c>
      <c r="E1603" s="208" t="s">
        <v>1962</v>
      </c>
      <c r="F1603" s="209" t="s">
        <v>1963</v>
      </c>
      <c r="G1603" s="210" t="s">
        <v>160</v>
      </c>
      <c r="H1603" s="211">
        <v>3</v>
      </c>
      <c r="I1603" s="212"/>
      <c r="J1603" s="213">
        <f>ROUND(I1603*H1603,2)</f>
        <v>0</v>
      </c>
      <c r="K1603" s="209" t="s">
        <v>144</v>
      </c>
      <c r="L1603" s="47"/>
      <c r="M1603" s="214" t="s">
        <v>32</v>
      </c>
      <c r="N1603" s="215" t="s">
        <v>49</v>
      </c>
      <c r="O1603" s="87"/>
      <c r="P1603" s="216">
        <f>O1603*H1603</f>
        <v>0</v>
      </c>
      <c r="Q1603" s="216">
        <v>0</v>
      </c>
      <c r="R1603" s="216">
        <f>Q1603*H1603</f>
        <v>0</v>
      </c>
      <c r="S1603" s="216">
        <v>5.0000000000000002E-05</v>
      </c>
      <c r="T1603" s="217">
        <f>S1603*H1603</f>
        <v>0.00015000000000000001</v>
      </c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R1603" s="218" t="s">
        <v>145</v>
      </c>
      <c r="AT1603" s="218" t="s">
        <v>140</v>
      </c>
      <c r="AU1603" s="218" t="s">
        <v>87</v>
      </c>
      <c r="AY1603" s="19" t="s">
        <v>137</v>
      </c>
      <c r="BE1603" s="219">
        <f>IF(N1603="základní",J1603,0)</f>
        <v>0</v>
      </c>
      <c r="BF1603" s="219">
        <f>IF(N1603="snížená",J1603,0)</f>
        <v>0</v>
      </c>
      <c r="BG1603" s="219">
        <f>IF(N1603="zákl. přenesená",J1603,0)</f>
        <v>0</v>
      </c>
      <c r="BH1603" s="219">
        <f>IF(N1603="sníž. přenesená",J1603,0)</f>
        <v>0</v>
      </c>
      <c r="BI1603" s="219">
        <f>IF(N1603="nulová",J1603,0)</f>
        <v>0</v>
      </c>
      <c r="BJ1603" s="19" t="s">
        <v>87</v>
      </c>
      <c r="BK1603" s="219">
        <f>ROUND(I1603*H1603,2)</f>
        <v>0</v>
      </c>
      <c r="BL1603" s="19" t="s">
        <v>145</v>
      </c>
      <c r="BM1603" s="218" t="s">
        <v>1964</v>
      </c>
    </row>
    <row r="1604" s="2" customFormat="1">
      <c r="A1604" s="41"/>
      <c r="B1604" s="42"/>
      <c r="C1604" s="43"/>
      <c r="D1604" s="220" t="s">
        <v>147</v>
      </c>
      <c r="E1604" s="43"/>
      <c r="F1604" s="221" t="s">
        <v>1965</v>
      </c>
      <c r="G1604" s="43"/>
      <c r="H1604" s="43"/>
      <c r="I1604" s="222"/>
      <c r="J1604" s="43"/>
      <c r="K1604" s="43"/>
      <c r="L1604" s="47"/>
      <c r="M1604" s="223"/>
      <c r="N1604" s="224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19" t="s">
        <v>147</v>
      </c>
      <c r="AU1604" s="19" t="s">
        <v>87</v>
      </c>
    </row>
    <row r="1605" s="2" customFormat="1">
      <c r="A1605" s="41"/>
      <c r="B1605" s="42"/>
      <c r="C1605" s="43"/>
      <c r="D1605" s="225" t="s">
        <v>149</v>
      </c>
      <c r="E1605" s="43"/>
      <c r="F1605" s="226" t="s">
        <v>1966</v>
      </c>
      <c r="G1605" s="43"/>
      <c r="H1605" s="43"/>
      <c r="I1605" s="222"/>
      <c r="J1605" s="43"/>
      <c r="K1605" s="43"/>
      <c r="L1605" s="47"/>
      <c r="M1605" s="223"/>
      <c r="N1605" s="224"/>
      <c r="O1605" s="87"/>
      <c r="P1605" s="87"/>
      <c r="Q1605" s="87"/>
      <c r="R1605" s="87"/>
      <c r="S1605" s="87"/>
      <c r="T1605" s="88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T1605" s="19" t="s">
        <v>149</v>
      </c>
      <c r="AU1605" s="19" t="s">
        <v>87</v>
      </c>
    </row>
    <row r="1606" s="15" customFormat="1">
      <c r="A1606" s="15"/>
      <c r="B1606" s="263"/>
      <c r="C1606" s="264"/>
      <c r="D1606" s="220" t="s">
        <v>569</v>
      </c>
      <c r="E1606" s="265" t="s">
        <v>32</v>
      </c>
      <c r="F1606" s="266" t="s">
        <v>1967</v>
      </c>
      <c r="G1606" s="264"/>
      <c r="H1606" s="265" t="s">
        <v>32</v>
      </c>
      <c r="I1606" s="267"/>
      <c r="J1606" s="264"/>
      <c r="K1606" s="264"/>
      <c r="L1606" s="268"/>
      <c r="M1606" s="269"/>
      <c r="N1606" s="270"/>
      <c r="O1606" s="270"/>
      <c r="P1606" s="270"/>
      <c r="Q1606" s="270"/>
      <c r="R1606" s="270"/>
      <c r="S1606" s="270"/>
      <c r="T1606" s="271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72" t="s">
        <v>569</v>
      </c>
      <c r="AU1606" s="272" t="s">
        <v>87</v>
      </c>
      <c r="AV1606" s="15" t="s">
        <v>85</v>
      </c>
      <c r="AW1606" s="15" t="s">
        <v>39</v>
      </c>
      <c r="AX1606" s="15" t="s">
        <v>77</v>
      </c>
      <c r="AY1606" s="272" t="s">
        <v>137</v>
      </c>
    </row>
    <row r="1607" s="13" customFormat="1">
      <c r="A1607" s="13"/>
      <c r="B1607" s="241"/>
      <c r="C1607" s="242"/>
      <c r="D1607" s="220" t="s">
        <v>569</v>
      </c>
      <c r="E1607" s="243" t="s">
        <v>32</v>
      </c>
      <c r="F1607" s="244" t="s">
        <v>1391</v>
      </c>
      <c r="G1607" s="242"/>
      <c r="H1607" s="245">
        <v>1</v>
      </c>
      <c r="I1607" s="246"/>
      <c r="J1607" s="242"/>
      <c r="K1607" s="242"/>
      <c r="L1607" s="247"/>
      <c r="M1607" s="248"/>
      <c r="N1607" s="249"/>
      <c r="O1607" s="249"/>
      <c r="P1607" s="249"/>
      <c r="Q1607" s="249"/>
      <c r="R1607" s="249"/>
      <c r="S1607" s="249"/>
      <c r="T1607" s="25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1" t="s">
        <v>569</v>
      </c>
      <c r="AU1607" s="251" t="s">
        <v>87</v>
      </c>
      <c r="AV1607" s="13" t="s">
        <v>87</v>
      </c>
      <c r="AW1607" s="13" t="s">
        <v>39</v>
      </c>
      <c r="AX1607" s="13" t="s">
        <v>77</v>
      </c>
      <c r="AY1607" s="251" t="s">
        <v>137</v>
      </c>
    </row>
    <row r="1608" s="13" customFormat="1">
      <c r="A1608" s="13"/>
      <c r="B1608" s="241"/>
      <c r="C1608" s="242"/>
      <c r="D1608" s="220" t="s">
        <v>569</v>
      </c>
      <c r="E1608" s="243" t="s">
        <v>32</v>
      </c>
      <c r="F1608" s="244" t="s">
        <v>1392</v>
      </c>
      <c r="G1608" s="242"/>
      <c r="H1608" s="245">
        <v>2</v>
      </c>
      <c r="I1608" s="246"/>
      <c r="J1608" s="242"/>
      <c r="K1608" s="242"/>
      <c r="L1608" s="247"/>
      <c r="M1608" s="248"/>
      <c r="N1608" s="249"/>
      <c r="O1608" s="249"/>
      <c r="P1608" s="249"/>
      <c r="Q1608" s="249"/>
      <c r="R1608" s="249"/>
      <c r="S1608" s="249"/>
      <c r="T1608" s="250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1" t="s">
        <v>569</v>
      </c>
      <c r="AU1608" s="251" t="s">
        <v>87</v>
      </c>
      <c r="AV1608" s="13" t="s">
        <v>87</v>
      </c>
      <c r="AW1608" s="13" t="s">
        <v>39</v>
      </c>
      <c r="AX1608" s="13" t="s">
        <v>77</v>
      </c>
      <c r="AY1608" s="251" t="s">
        <v>137</v>
      </c>
    </row>
    <row r="1609" s="14" customFormat="1">
      <c r="A1609" s="14"/>
      <c r="B1609" s="252"/>
      <c r="C1609" s="253"/>
      <c r="D1609" s="220" t="s">
        <v>569</v>
      </c>
      <c r="E1609" s="254" t="s">
        <v>32</v>
      </c>
      <c r="F1609" s="255" t="s">
        <v>571</v>
      </c>
      <c r="G1609" s="253"/>
      <c r="H1609" s="256">
        <v>3</v>
      </c>
      <c r="I1609" s="257"/>
      <c r="J1609" s="253"/>
      <c r="K1609" s="253"/>
      <c r="L1609" s="258"/>
      <c r="M1609" s="259"/>
      <c r="N1609" s="260"/>
      <c r="O1609" s="260"/>
      <c r="P1609" s="260"/>
      <c r="Q1609" s="260"/>
      <c r="R1609" s="260"/>
      <c r="S1609" s="260"/>
      <c r="T1609" s="26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2" t="s">
        <v>569</v>
      </c>
      <c r="AU1609" s="262" t="s">
        <v>87</v>
      </c>
      <c r="AV1609" s="14" t="s">
        <v>164</v>
      </c>
      <c r="AW1609" s="14" t="s">
        <v>39</v>
      </c>
      <c r="AX1609" s="14" t="s">
        <v>85</v>
      </c>
      <c r="AY1609" s="262" t="s">
        <v>137</v>
      </c>
    </row>
    <row r="1610" s="2" customFormat="1" ht="21.75" customHeight="1">
      <c r="A1610" s="41"/>
      <c r="B1610" s="42"/>
      <c r="C1610" s="207" t="s">
        <v>1968</v>
      </c>
      <c r="D1610" s="207" t="s">
        <v>140</v>
      </c>
      <c r="E1610" s="208" t="s">
        <v>1969</v>
      </c>
      <c r="F1610" s="209" t="s">
        <v>1970</v>
      </c>
      <c r="G1610" s="210" t="s">
        <v>160</v>
      </c>
      <c r="H1610" s="211">
        <v>1</v>
      </c>
      <c r="I1610" s="212"/>
      <c r="J1610" s="213">
        <f>ROUND(I1610*H1610,2)</f>
        <v>0</v>
      </c>
      <c r="K1610" s="209" t="s">
        <v>144</v>
      </c>
      <c r="L1610" s="47"/>
      <c r="M1610" s="214" t="s">
        <v>32</v>
      </c>
      <c r="N1610" s="215" t="s">
        <v>49</v>
      </c>
      <c r="O1610" s="87"/>
      <c r="P1610" s="216">
        <f>O1610*H1610</f>
        <v>0</v>
      </c>
      <c r="Q1610" s="216">
        <v>0</v>
      </c>
      <c r="R1610" s="216">
        <f>Q1610*H1610</f>
        <v>0</v>
      </c>
      <c r="S1610" s="216">
        <v>0.0015</v>
      </c>
      <c r="T1610" s="217">
        <f>S1610*H1610</f>
        <v>0.0015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18" t="s">
        <v>145</v>
      </c>
      <c r="AT1610" s="218" t="s">
        <v>140</v>
      </c>
      <c r="AU1610" s="218" t="s">
        <v>87</v>
      </c>
      <c r="AY1610" s="19" t="s">
        <v>137</v>
      </c>
      <c r="BE1610" s="219">
        <f>IF(N1610="základní",J1610,0)</f>
        <v>0</v>
      </c>
      <c r="BF1610" s="219">
        <f>IF(N1610="snížená",J1610,0)</f>
        <v>0</v>
      </c>
      <c r="BG1610" s="219">
        <f>IF(N1610="zákl. přenesená",J1610,0)</f>
        <v>0</v>
      </c>
      <c r="BH1610" s="219">
        <f>IF(N1610="sníž. přenesená",J1610,0)</f>
        <v>0</v>
      </c>
      <c r="BI1610" s="219">
        <f>IF(N1610="nulová",J1610,0)</f>
        <v>0</v>
      </c>
      <c r="BJ1610" s="19" t="s">
        <v>87</v>
      </c>
      <c r="BK1610" s="219">
        <f>ROUND(I1610*H1610,2)</f>
        <v>0</v>
      </c>
      <c r="BL1610" s="19" t="s">
        <v>145</v>
      </c>
      <c r="BM1610" s="218" t="s">
        <v>1971</v>
      </c>
    </row>
    <row r="1611" s="2" customFormat="1">
      <c r="A1611" s="41"/>
      <c r="B1611" s="42"/>
      <c r="C1611" s="43"/>
      <c r="D1611" s="220" t="s">
        <v>147</v>
      </c>
      <c r="E1611" s="43"/>
      <c r="F1611" s="221" t="s">
        <v>1972</v>
      </c>
      <c r="G1611" s="43"/>
      <c r="H1611" s="43"/>
      <c r="I1611" s="222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19" t="s">
        <v>147</v>
      </c>
      <c r="AU1611" s="19" t="s">
        <v>87</v>
      </c>
    </row>
    <row r="1612" s="2" customFormat="1">
      <c r="A1612" s="41"/>
      <c r="B1612" s="42"/>
      <c r="C1612" s="43"/>
      <c r="D1612" s="225" t="s">
        <v>149</v>
      </c>
      <c r="E1612" s="43"/>
      <c r="F1612" s="226" t="s">
        <v>1973</v>
      </c>
      <c r="G1612" s="43"/>
      <c r="H1612" s="43"/>
      <c r="I1612" s="222"/>
      <c r="J1612" s="43"/>
      <c r="K1612" s="43"/>
      <c r="L1612" s="47"/>
      <c r="M1612" s="223"/>
      <c r="N1612" s="224"/>
      <c r="O1612" s="87"/>
      <c r="P1612" s="87"/>
      <c r="Q1612" s="87"/>
      <c r="R1612" s="87"/>
      <c r="S1612" s="87"/>
      <c r="T1612" s="88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T1612" s="19" t="s">
        <v>149</v>
      </c>
      <c r="AU1612" s="19" t="s">
        <v>87</v>
      </c>
    </row>
    <row r="1613" s="13" customFormat="1">
      <c r="A1613" s="13"/>
      <c r="B1613" s="241"/>
      <c r="C1613" s="242"/>
      <c r="D1613" s="220" t="s">
        <v>569</v>
      </c>
      <c r="E1613" s="243" t="s">
        <v>32</v>
      </c>
      <c r="F1613" s="244" t="s">
        <v>1974</v>
      </c>
      <c r="G1613" s="242"/>
      <c r="H1613" s="245">
        <v>1</v>
      </c>
      <c r="I1613" s="246"/>
      <c r="J1613" s="242"/>
      <c r="K1613" s="242"/>
      <c r="L1613" s="247"/>
      <c r="M1613" s="248"/>
      <c r="N1613" s="249"/>
      <c r="O1613" s="249"/>
      <c r="P1613" s="249"/>
      <c r="Q1613" s="249"/>
      <c r="R1613" s="249"/>
      <c r="S1613" s="249"/>
      <c r="T1613" s="250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1" t="s">
        <v>569</v>
      </c>
      <c r="AU1613" s="251" t="s">
        <v>87</v>
      </c>
      <c r="AV1613" s="13" t="s">
        <v>87</v>
      </c>
      <c r="AW1613" s="13" t="s">
        <v>39</v>
      </c>
      <c r="AX1613" s="13" t="s">
        <v>77</v>
      </c>
      <c r="AY1613" s="251" t="s">
        <v>137</v>
      </c>
    </row>
    <row r="1614" s="14" customFormat="1">
      <c r="A1614" s="14"/>
      <c r="B1614" s="252"/>
      <c r="C1614" s="253"/>
      <c r="D1614" s="220" t="s">
        <v>569</v>
      </c>
      <c r="E1614" s="254" t="s">
        <v>32</v>
      </c>
      <c r="F1614" s="255" t="s">
        <v>571</v>
      </c>
      <c r="G1614" s="253"/>
      <c r="H1614" s="256">
        <v>1</v>
      </c>
      <c r="I1614" s="257"/>
      <c r="J1614" s="253"/>
      <c r="K1614" s="253"/>
      <c r="L1614" s="258"/>
      <c r="M1614" s="259"/>
      <c r="N1614" s="260"/>
      <c r="O1614" s="260"/>
      <c r="P1614" s="260"/>
      <c r="Q1614" s="260"/>
      <c r="R1614" s="260"/>
      <c r="S1614" s="260"/>
      <c r="T1614" s="261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2" t="s">
        <v>569</v>
      </c>
      <c r="AU1614" s="262" t="s">
        <v>87</v>
      </c>
      <c r="AV1614" s="14" t="s">
        <v>164</v>
      </c>
      <c r="AW1614" s="14" t="s">
        <v>39</v>
      </c>
      <c r="AX1614" s="14" t="s">
        <v>85</v>
      </c>
      <c r="AY1614" s="262" t="s">
        <v>137</v>
      </c>
    </row>
    <row r="1615" s="2" customFormat="1" ht="21.75" customHeight="1">
      <c r="A1615" s="41"/>
      <c r="B1615" s="42"/>
      <c r="C1615" s="207" t="s">
        <v>1975</v>
      </c>
      <c r="D1615" s="207" t="s">
        <v>140</v>
      </c>
      <c r="E1615" s="208" t="s">
        <v>1976</v>
      </c>
      <c r="F1615" s="209" t="s">
        <v>1977</v>
      </c>
      <c r="G1615" s="210" t="s">
        <v>160</v>
      </c>
      <c r="H1615" s="211">
        <v>3</v>
      </c>
      <c r="I1615" s="212"/>
      <c r="J1615" s="213">
        <f>ROUND(I1615*H1615,2)</f>
        <v>0</v>
      </c>
      <c r="K1615" s="209" t="s">
        <v>144</v>
      </c>
      <c r="L1615" s="47"/>
      <c r="M1615" s="214" t="s">
        <v>32</v>
      </c>
      <c r="N1615" s="215" t="s">
        <v>49</v>
      </c>
      <c r="O1615" s="87"/>
      <c r="P1615" s="216">
        <f>O1615*H1615</f>
        <v>0</v>
      </c>
      <c r="Q1615" s="216">
        <v>0</v>
      </c>
      <c r="R1615" s="216">
        <f>Q1615*H1615</f>
        <v>0</v>
      </c>
      <c r="S1615" s="216">
        <v>0.002</v>
      </c>
      <c r="T1615" s="217">
        <f>S1615*H1615</f>
        <v>0.0060000000000000001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18" t="s">
        <v>145</v>
      </c>
      <c r="AT1615" s="218" t="s">
        <v>140</v>
      </c>
      <c r="AU1615" s="218" t="s">
        <v>87</v>
      </c>
      <c r="AY1615" s="19" t="s">
        <v>137</v>
      </c>
      <c r="BE1615" s="219">
        <f>IF(N1615="základní",J1615,0)</f>
        <v>0</v>
      </c>
      <c r="BF1615" s="219">
        <f>IF(N1615="snížená",J1615,0)</f>
        <v>0</v>
      </c>
      <c r="BG1615" s="219">
        <f>IF(N1615="zákl. přenesená",J1615,0)</f>
        <v>0</v>
      </c>
      <c r="BH1615" s="219">
        <f>IF(N1615="sníž. přenesená",J1615,0)</f>
        <v>0</v>
      </c>
      <c r="BI1615" s="219">
        <f>IF(N1615="nulová",J1615,0)</f>
        <v>0</v>
      </c>
      <c r="BJ1615" s="19" t="s">
        <v>87</v>
      </c>
      <c r="BK1615" s="219">
        <f>ROUND(I1615*H1615,2)</f>
        <v>0</v>
      </c>
      <c r="BL1615" s="19" t="s">
        <v>145</v>
      </c>
      <c r="BM1615" s="218" t="s">
        <v>1978</v>
      </c>
    </row>
    <row r="1616" s="2" customFormat="1">
      <c r="A1616" s="41"/>
      <c r="B1616" s="42"/>
      <c r="C1616" s="43"/>
      <c r="D1616" s="220" t="s">
        <v>147</v>
      </c>
      <c r="E1616" s="43"/>
      <c r="F1616" s="221" t="s">
        <v>1979</v>
      </c>
      <c r="G1616" s="43"/>
      <c r="H1616" s="43"/>
      <c r="I1616" s="222"/>
      <c r="J1616" s="43"/>
      <c r="K1616" s="43"/>
      <c r="L1616" s="47"/>
      <c r="M1616" s="223"/>
      <c r="N1616" s="224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19" t="s">
        <v>147</v>
      </c>
      <c r="AU1616" s="19" t="s">
        <v>87</v>
      </c>
    </row>
    <row r="1617" s="2" customFormat="1">
      <c r="A1617" s="41"/>
      <c r="B1617" s="42"/>
      <c r="C1617" s="43"/>
      <c r="D1617" s="225" t="s">
        <v>149</v>
      </c>
      <c r="E1617" s="43"/>
      <c r="F1617" s="226" t="s">
        <v>1980</v>
      </c>
      <c r="G1617" s="43"/>
      <c r="H1617" s="43"/>
      <c r="I1617" s="222"/>
      <c r="J1617" s="43"/>
      <c r="K1617" s="43"/>
      <c r="L1617" s="47"/>
      <c r="M1617" s="223"/>
      <c r="N1617" s="224"/>
      <c r="O1617" s="87"/>
      <c r="P1617" s="87"/>
      <c r="Q1617" s="87"/>
      <c r="R1617" s="87"/>
      <c r="S1617" s="87"/>
      <c r="T1617" s="88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T1617" s="19" t="s">
        <v>149</v>
      </c>
      <c r="AU1617" s="19" t="s">
        <v>87</v>
      </c>
    </row>
    <row r="1618" s="13" customFormat="1">
      <c r="A1618" s="13"/>
      <c r="B1618" s="241"/>
      <c r="C1618" s="242"/>
      <c r="D1618" s="220" t="s">
        <v>569</v>
      </c>
      <c r="E1618" s="243" t="s">
        <v>32</v>
      </c>
      <c r="F1618" s="244" t="s">
        <v>1981</v>
      </c>
      <c r="G1618" s="242"/>
      <c r="H1618" s="245">
        <v>1</v>
      </c>
      <c r="I1618" s="246"/>
      <c r="J1618" s="242"/>
      <c r="K1618" s="242"/>
      <c r="L1618" s="247"/>
      <c r="M1618" s="248"/>
      <c r="N1618" s="249"/>
      <c r="O1618" s="249"/>
      <c r="P1618" s="249"/>
      <c r="Q1618" s="249"/>
      <c r="R1618" s="249"/>
      <c r="S1618" s="249"/>
      <c r="T1618" s="250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1" t="s">
        <v>569</v>
      </c>
      <c r="AU1618" s="251" t="s">
        <v>87</v>
      </c>
      <c r="AV1618" s="13" t="s">
        <v>87</v>
      </c>
      <c r="AW1618" s="13" t="s">
        <v>39</v>
      </c>
      <c r="AX1618" s="13" t="s">
        <v>77</v>
      </c>
      <c r="AY1618" s="251" t="s">
        <v>137</v>
      </c>
    </row>
    <row r="1619" s="13" customFormat="1">
      <c r="A1619" s="13"/>
      <c r="B1619" s="241"/>
      <c r="C1619" s="242"/>
      <c r="D1619" s="220" t="s">
        <v>569</v>
      </c>
      <c r="E1619" s="243" t="s">
        <v>32</v>
      </c>
      <c r="F1619" s="244" t="s">
        <v>1982</v>
      </c>
      <c r="G1619" s="242"/>
      <c r="H1619" s="245">
        <v>1</v>
      </c>
      <c r="I1619" s="246"/>
      <c r="J1619" s="242"/>
      <c r="K1619" s="242"/>
      <c r="L1619" s="247"/>
      <c r="M1619" s="248"/>
      <c r="N1619" s="249"/>
      <c r="O1619" s="249"/>
      <c r="P1619" s="249"/>
      <c r="Q1619" s="249"/>
      <c r="R1619" s="249"/>
      <c r="S1619" s="249"/>
      <c r="T1619" s="250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1" t="s">
        <v>569</v>
      </c>
      <c r="AU1619" s="251" t="s">
        <v>87</v>
      </c>
      <c r="AV1619" s="13" t="s">
        <v>87</v>
      </c>
      <c r="AW1619" s="13" t="s">
        <v>39</v>
      </c>
      <c r="AX1619" s="13" t="s">
        <v>77</v>
      </c>
      <c r="AY1619" s="251" t="s">
        <v>137</v>
      </c>
    </row>
    <row r="1620" s="13" customFormat="1">
      <c r="A1620" s="13"/>
      <c r="B1620" s="241"/>
      <c r="C1620" s="242"/>
      <c r="D1620" s="220" t="s">
        <v>569</v>
      </c>
      <c r="E1620" s="243" t="s">
        <v>32</v>
      </c>
      <c r="F1620" s="244" t="s">
        <v>1983</v>
      </c>
      <c r="G1620" s="242"/>
      <c r="H1620" s="245">
        <v>1</v>
      </c>
      <c r="I1620" s="246"/>
      <c r="J1620" s="242"/>
      <c r="K1620" s="242"/>
      <c r="L1620" s="247"/>
      <c r="M1620" s="248"/>
      <c r="N1620" s="249"/>
      <c r="O1620" s="249"/>
      <c r="P1620" s="249"/>
      <c r="Q1620" s="249"/>
      <c r="R1620" s="249"/>
      <c r="S1620" s="249"/>
      <c r="T1620" s="250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1" t="s">
        <v>569</v>
      </c>
      <c r="AU1620" s="251" t="s">
        <v>87</v>
      </c>
      <c r="AV1620" s="13" t="s">
        <v>87</v>
      </c>
      <c r="AW1620" s="13" t="s">
        <v>39</v>
      </c>
      <c r="AX1620" s="13" t="s">
        <v>77</v>
      </c>
      <c r="AY1620" s="251" t="s">
        <v>137</v>
      </c>
    </row>
    <row r="1621" s="14" customFormat="1">
      <c r="A1621" s="14"/>
      <c r="B1621" s="252"/>
      <c r="C1621" s="253"/>
      <c r="D1621" s="220" t="s">
        <v>569</v>
      </c>
      <c r="E1621" s="254" t="s">
        <v>32</v>
      </c>
      <c r="F1621" s="255" t="s">
        <v>571</v>
      </c>
      <c r="G1621" s="253"/>
      <c r="H1621" s="256">
        <v>3</v>
      </c>
      <c r="I1621" s="257"/>
      <c r="J1621" s="253"/>
      <c r="K1621" s="253"/>
      <c r="L1621" s="258"/>
      <c r="M1621" s="259"/>
      <c r="N1621" s="260"/>
      <c r="O1621" s="260"/>
      <c r="P1621" s="260"/>
      <c r="Q1621" s="260"/>
      <c r="R1621" s="260"/>
      <c r="S1621" s="260"/>
      <c r="T1621" s="261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2" t="s">
        <v>569</v>
      </c>
      <c r="AU1621" s="262" t="s">
        <v>87</v>
      </c>
      <c r="AV1621" s="14" t="s">
        <v>164</v>
      </c>
      <c r="AW1621" s="14" t="s">
        <v>39</v>
      </c>
      <c r="AX1621" s="14" t="s">
        <v>85</v>
      </c>
      <c r="AY1621" s="262" t="s">
        <v>137</v>
      </c>
    </row>
    <row r="1622" s="2" customFormat="1" ht="16.5" customHeight="1">
      <c r="A1622" s="41"/>
      <c r="B1622" s="42"/>
      <c r="C1622" s="207" t="s">
        <v>1984</v>
      </c>
      <c r="D1622" s="207" t="s">
        <v>140</v>
      </c>
      <c r="E1622" s="208" t="s">
        <v>1985</v>
      </c>
      <c r="F1622" s="209" t="s">
        <v>1986</v>
      </c>
      <c r="G1622" s="210" t="s">
        <v>160</v>
      </c>
      <c r="H1622" s="211">
        <v>1</v>
      </c>
      <c r="I1622" s="212"/>
      <c r="J1622" s="213">
        <f>ROUND(I1622*H1622,2)</f>
        <v>0</v>
      </c>
      <c r="K1622" s="209" t="s">
        <v>32</v>
      </c>
      <c r="L1622" s="47"/>
      <c r="M1622" s="214" t="s">
        <v>32</v>
      </c>
      <c r="N1622" s="215" t="s">
        <v>49</v>
      </c>
      <c r="O1622" s="87"/>
      <c r="P1622" s="216">
        <f>O1622*H1622</f>
        <v>0</v>
      </c>
      <c r="Q1622" s="216">
        <v>0</v>
      </c>
      <c r="R1622" s="216">
        <f>Q1622*H1622</f>
        <v>0</v>
      </c>
      <c r="S1622" s="216">
        <v>0</v>
      </c>
      <c r="T1622" s="217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18" t="s">
        <v>145</v>
      </c>
      <c r="AT1622" s="218" t="s">
        <v>140</v>
      </c>
      <c r="AU1622" s="218" t="s">
        <v>87</v>
      </c>
      <c r="AY1622" s="19" t="s">
        <v>137</v>
      </c>
      <c r="BE1622" s="219">
        <f>IF(N1622="základní",J1622,0)</f>
        <v>0</v>
      </c>
      <c r="BF1622" s="219">
        <f>IF(N1622="snížená",J1622,0)</f>
        <v>0</v>
      </c>
      <c r="BG1622" s="219">
        <f>IF(N1622="zákl. přenesená",J1622,0)</f>
        <v>0</v>
      </c>
      <c r="BH1622" s="219">
        <f>IF(N1622="sníž. přenesená",J1622,0)</f>
        <v>0</v>
      </c>
      <c r="BI1622" s="219">
        <f>IF(N1622="nulová",J1622,0)</f>
        <v>0</v>
      </c>
      <c r="BJ1622" s="19" t="s">
        <v>87</v>
      </c>
      <c r="BK1622" s="219">
        <f>ROUND(I1622*H1622,2)</f>
        <v>0</v>
      </c>
      <c r="BL1622" s="19" t="s">
        <v>145</v>
      </c>
      <c r="BM1622" s="218" t="s">
        <v>1987</v>
      </c>
    </row>
    <row r="1623" s="2" customFormat="1">
      <c r="A1623" s="41"/>
      <c r="B1623" s="42"/>
      <c r="C1623" s="43"/>
      <c r="D1623" s="220" t="s">
        <v>147</v>
      </c>
      <c r="E1623" s="43"/>
      <c r="F1623" s="221" t="s">
        <v>1986</v>
      </c>
      <c r="G1623" s="43"/>
      <c r="H1623" s="43"/>
      <c r="I1623" s="222"/>
      <c r="J1623" s="43"/>
      <c r="K1623" s="43"/>
      <c r="L1623" s="47"/>
      <c r="M1623" s="223"/>
      <c r="N1623" s="224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19" t="s">
        <v>147</v>
      </c>
      <c r="AU1623" s="19" t="s">
        <v>87</v>
      </c>
    </row>
    <row r="1624" s="13" customFormat="1">
      <c r="A1624" s="13"/>
      <c r="B1624" s="241"/>
      <c r="C1624" s="242"/>
      <c r="D1624" s="220" t="s">
        <v>569</v>
      </c>
      <c r="E1624" s="243" t="s">
        <v>32</v>
      </c>
      <c r="F1624" s="244" t="s">
        <v>1988</v>
      </c>
      <c r="G1624" s="242"/>
      <c r="H1624" s="245">
        <v>1</v>
      </c>
      <c r="I1624" s="246"/>
      <c r="J1624" s="242"/>
      <c r="K1624" s="242"/>
      <c r="L1624" s="247"/>
      <c r="M1624" s="248"/>
      <c r="N1624" s="249"/>
      <c r="O1624" s="249"/>
      <c r="P1624" s="249"/>
      <c r="Q1624" s="249"/>
      <c r="R1624" s="249"/>
      <c r="S1624" s="249"/>
      <c r="T1624" s="250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1" t="s">
        <v>569</v>
      </c>
      <c r="AU1624" s="251" t="s">
        <v>87</v>
      </c>
      <c r="AV1624" s="13" t="s">
        <v>87</v>
      </c>
      <c r="AW1624" s="13" t="s">
        <v>39</v>
      </c>
      <c r="AX1624" s="13" t="s">
        <v>77</v>
      </c>
      <c r="AY1624" s="251" t="s">
        <v>137</v>
      </c>
    </row>
    <row r="1625" s="15" customFormat="1">
      <c r="A1625" s="15"/>
      <c r="B1625" s="263"/>
      <c r="C1625" s="264"/>
      <c r="D1625" s="220" t="s">
        <v>569</v>
      </c>
      <c r="E1625" s="265" t="s">
        <v>32</v>
      </c>
      <c r="F1625" s="266" t="s">
        <v>1989</v>
      </c>
      <c r="G1625" s="264"/>
      <c r="H1625" s="265" t="s">
        <v>32</v>
      </c>
      <c r="I1625" s="267"/>
      <c r="J1625" s="264"/>
      <c r="K1625" s="264"/>
      <c r="L1625" s="268"/>
      <c r="M1625" s="269"/>
      <c r="N1625" s="270"/>
      <c r="O1625" s="270"/>
      <c r="P1625" s="270"/>
      <c r="Q1625" s="270"/>
      <c r="R1625" s="270"/>
      <c r="S1625" s="270"/>
      <c r="T1625" s="271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72" t="s">
        <v>569</v>
      </c>
      <c r="AU1625" s="272" t="s">
        <v>87</v>
      </c>
      <c r="AV1625" s="15" t="s">
        <v>85</v>
      </c>
      <c r="AW1625" s="15" t="s">
        <v>39</v>
      </c>
      <c r="AX1625" s="15" t="s">
        <v>77</v>
      </c>
      <c r="AY1625" s="272" t="s">
        <v>137</v>
      </c>
    </row>
    <row r="1626" s="15" customFormat="1">
      <c r="A1626" s="15"/>
      <c r="B1626" s="263"/>
      <c r="C1626" s="264"/>
      <c r="D1626" s="220" t="s">
        <v>569</v>
      </c>
      <c r="E1626" s="265" t="s">
        <v>32</v>
      </c>
      <c r="F1626" s="266" t="s">
        <v>1990</v>
      </c>
      <c r="G1626" s="264"/>
      <c r="H1626" s="265" t="s">
        <v>32</v>
      </c>
      <c r="I1626" s="267"/>
      <c r="J1626" s="264"/>
      <c r="K1626" s="264"/>
      <c r="L1626" s="268"/>
      <c r="M1626" s="269"/>
      <c r="N1626" s="270"/>
      <c r="O1626" s="270"/>
      <c r="P1626" s="270"/>
      <c r="Q1626" s="270"/>
      <c r="R1626" s="270"/>
      <c r="S1626" s="270"/>
      <c r="T1626" s="271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72" t="s">
        <v>569</v>
      </c>
      <c r="AU1626" s="272" t="s">
        <v>87</v>
      </c>
      <c r="AV1626" s="15" t="s">
        <v>85</v>
      </c>
      <c r="AW1626" s="15" t="s">
        <v>39</v>
      </c>
      <c r="AX1626" s="15" t="s">
        <v>77</v>
      </c>
      <c r="AY1626" s="272" t="s">
        <v>137</v>
      </c>
    </row>
    <row r="1627" s="15" customFormat="1">
      <c r="A1627" s="15"/>
      <c r="B1627" s="263"/>
      <c r="C1627" s="264"/>
      <c r="D1627" s="220" t="s">
        <v>569</v>
      </c>
      <c r="E1627" s="265" t="s">
        <v>32</v>
      </c>
      <c r="F1627" s="266" t="s">
        <v>1991</v>
      </c>
      <c r="G1627" s="264"/>
      <c r="H1627" s="265" t="s">
        <v>32</v>
      </c>
      <c r="I1627" s="267"/>
      <c r="J1627" s="264"/>
      <c r="K1627" s="264"/>
      <c r="L1627" s="268"/>
      <c r="M1627" s="269"/>
      <c r="N1627" s="270"/>
      <c r="O1627" s="270"/>
      <c r="P1627" s="270"/>
      <c r="Q1627" s="270"/>
      <c r="R1627" s="270"/>
      <c r="S1627" s="270"/>
      <c r="T1627" s="271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2" t="s">
        <v>569</v>
      </c>
      <c r="AU1627" s="272" t="s">
        <v>87</v>
      </c>
      <c r="AV1627" s="15" t="s">
        <v>85</v>
      </c>
      <c r="AW1627" s="15" t="s">
        <v>39</v>
      </c>
      <c r="AX1627" s="15" t="s">
        <v>77</v>
      </c>
      <c r="AY1627" s="272" t="s">
        <v>137</v>
      </c>
    </row>
    <row r="1628" s="14" customFormat="1">
      <c r="A1628" s="14"/>
      <c r="B1628" s="252"/>
      <c r="C1628" s="253"/>
      <c r="D1628" s="220" t="s">
        <v>569</v>
      </c>
      <c r="E1628" s="254" t="s">
        <v>32</v>
      </c>
      <c r="F1628" s="255" t="s">
        <v>571</v>
      </c>
      <c r="G1628" s="253"/>
      <c r="H1628" s="256">
        <v>1</v>
      </c>
      <c r="I1628" s="257"/>
      <c r="J1628" s="253"/>
      <c r="K1628" s="253"/>
      <c r="L1628" s="258"/>
      <c r="M1628" s="259"/>
      <c r="N1628" s="260"/>
      <c r="O1628" s="260"/>
      <c r="P1628" s="260"/>
      <c r="Q1628" s="260"/>
      <c r="R1628" s="260"/>
      <c r="S1628" s="260"/>
      <c r="T1628" s="261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2" t="s">
        <v>569</v>
      </c>
      <c r="AU1628" s="262" t="s">
        <v>87</v>
      </c>
      <c r="AV1628" s="14" t="s">
        <v>164</v>
      </c>
      <c r="AW1628" s="14" t="s">
        <v>39</v>
      </c>
      <c r="AX1628" s="14" t="s">
        <v>85</v>
      </c>
      <c r="AY1628" s="262" t="s">
        <v>137</v>
      </c>
    </row>
    <row r="1629" s="2" customFormat="1" ht="16.5" customHeight="1">
      <c r="A1629" s="41"/>
      <c r="B1629" s="42"/>
      <c r="C1629" s="207" t="s">
        <v>1992</v>
      </c>
      <c r="D1629" s="207" t="s">
        <v>140</v>
      </c>
      <c r="E1629" s="208" t="s">
        <v>1993</v>
      </c>
      <c r="F1629" s="209" t="s">
        <v>1994</v>
      </c>
      <c r="G1629" s="210" t="s">
        <v>160</v>
      </c>
      <c r="H1629" s="211">
        <v>1</v>
      </c>
      <c r="I1629" s="212"/>
      <c r="J1629" s="213">
        <f>ROUND(I1629*H1629,2)</f>
        <v>0</v>
      </c>
      <c r="K1629" s="209" t="s">
        <v>144</v>
      </c>
      <c r="L1629" s="47"/>
      <c r="M1629" s="214" t="s">
        <v>32</v>
      </c>
      <c r="N1629" s="215" t="s">
        <v>49</v>
      </c>
      <c r="O1629" s="87"/>
      <c r="P1629" s="216">
        <f>O1629*H1629</f>
        <v>0</v>
      </c>
      <c r="Q1629" s="216">
        <v>0</v>
      </c>
      <c r="R1629" s="216">
        <f>Q1629*H1629</f>
        <v>0</v>
      </c>
      <c r="S1629" s="216">
        <v>0</v>
      </c>
      <c r="T1629" s="217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18" t="s">
        <v>145</v>
      </c>
      <c r="AT1629" s="218" t="s">
        <v>140</v>
      </c>
      <c r="AU1629" s="218" t="s">
        <v>87</v>
      </c>
      <c r="AY1629" s="19" t="s">
        <v>137</v>
      </c>
      <c r="BE1629" s="219">
        <f>IF(N1629="základní",J1629,0)</f>
        <v>0</v>
      </c>
      <c r="BF1629" s="219">
        <f>IF(N1629="snížená",J1629,0)</f>
        <v>0</v>
      </c>
      <c r="BG1629" s="219">
        <f>IF(N1629="zákl. přenesená",J1629,0)</f>
        <v>0</v>
      </c>
      <c r="BH1629" s="219">
        <f>IF(N1629="sníž. přenesená",J1629,0)</f>
        <v>0</v>
      </c>
      <c r="BI1629" s="219">
        <f>IF(N1629="nulová",J1629,0)</f>
        <v>0</v>
      </c>
      <c r="BJ1629" s="19" t="s">
        <v>87</v>
      </c>
      <c r="BK1629" s="219">
        <f>ROUND(I1629*H1629,2)</f>
        <v>0</v>
      </c>
      <c r="BL1629" s="19" t="s">
        <v>145</v>
      </c>
      <c r="BM1629" s="218" t="s">
        <v>1995</v>
      </c>
    </row>
    <row r="1630" s="2" customFormat="1">
      <c r="A1630" s="41"/>
      <c r="B1630" s="42"/>
      <c r="C1630" s="43"/>
      <c r="D1630" s="220" t="s">
        <v>147</v>
      </c>
      <c r="E1630" s="43"/>
      <c r="F1630" s="221" t="s">
        <v>1996</v>
      </c>
      <c r="G1630" s="43"/>
      <c r="H1630" s="43"/>
      <c r="I1630" s="222"/>
      <c r="J1630" s="43"/>
      <c r="K1630" s="43"/>
      <c r="L1630" s="47"/>
      <c r="M1630" s="223"/>
      <c r="N1630" s="224"/>
      <c r="O1630" s="87"/>
      <c r="P1630" s="87"/>
      <c r="Q1630" s="87"/>
      <c r="R1630" s="87"/>
      <c r="S1630" s="87"/>
      <c r="T1630" s="88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T1630" s="19" t="s">
        <v>147</v>
      </c>
      <c r="AU1630" s="19" t="s">
        <v>87</v>
      </c>
    </row>
    <row r="1631" s="2" customFormat="1">
      <c r="A1631" s="41"/>
      <c r="B1631" s="42"/>
      <c r="C1631" s="43"/>
      <c r="D1631" s="225" t="s">
        <v>149</v>
      </c>
      <c r="E1631" s="43"/>
      <c r="F1631" s="226" t="s">
        <v>1997</v>
      </c>
      <c r="G1631" s="43"/>
      <c r="H1631" s="43"/>
      <c r="I1631" s="222"/>
      <c r="J1631" s="43"/>
      <c r="K1631" s="43"/>
      <c r="L1631" s="47"/>
      <c r="M1631" s="223"/>
      <c r="N1631" s="224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19" t="s">
        <v>149</v>
      </c>
      <c r="AU1631" s="19" t="s">
        <v>87</v>
      </c>
    </row>
    <row r="1632" s="15" customFormat="1">
      <c r="A1632" s="15"/>
      <c r="B1632" s="263"/>
      <c r="C1632" s="264"/>
      <c r="D1632" s="220" t="s">
        <v>569</v>
      </c>
      <c r="E1632" s="265" t="s">
        <v>32</v>
      </c>
      <c r="F1632" s="266" t="s">
        <v>1998</v>
      </c>
      <c r="G1632" s="264"/>
      <c r="H1632" s="265" t="s">
        <v>32</v>
      </c>
      <c r="I1632" s="267"/>
      <c r="J1632" s="264"/>
      <c r="K1632" s="264"/>
      <c r="L1632" s="268"/>
      <c r="M1632" s="269"/>
      <c r="N1632" s="270"/>
      <c r="O1632" s="270"/>
      <c r="P1632" s="270"/>
      <c r="Q1632" s="270"/>
      <c r="R1632" s="270"/>
      <c r="S1632" s="270"/>
      <c r="T1632" s="271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72" t="s">
        <v>569</v>
      </c>
      <c r="AU1632" s="272" t="s">
        <v>87</v>
      </c>
      <c r="AV1632" s="15" t="s">
        <v>85</v>
      </c>
      <c r="AW1632" s="15" t="s">
        <v>39</v>
      </c>
      <c r="AX1632" s="15" t="s">
        <v>77</v>
      </c>
      <c r="AY1632" s="272" t="s">
        <v>137</v>
      </c>
    </row>
    <row r="1633" s="13" customFormat="1">
      <c r="A1633" s="13"/>
      <c r="B1633" s="241"/>
      <c r="C1633" s="242"/>
      <c r="D1633" s="220" t="s">
        <v>569</v>
      </c>
      <c r="E1633" s="243" t="s">
        <v>32</v>
      </c>
      <c r="F1633" s="244" t="s">
        <v>1974</v>
      </c>
      <c r="G1633" s="242"/>
      <c r="H1633" s="245">
        <v>1</v>
      </c>
      <c r="I1633" s="246"/>
      <c r="J1633" s="242"/>
      <c r="K1633" s="242"/>
      <c r="L1633" s="247"/>
      <c r="M1633" s="248"/>
      <c r="N1633" s="249"/>
      <c r="O1633" s="249"/>
      <c r="P1633" s="249"/>
      <c r="Q1633" s="249"/>
      <c r="R1633" s="249"/>
      <c r="S1633" s="249"/>
      <c r="T1633" s="250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1" t="s">
        <v>569</v>
      </c>
      <c r="AU1633" s="251" t="s">
        <v>87</v>
      </c>
      <c r="AV1633" s="13" t="s">
        <v>87</v>
      </c>
      <c r="AW1633" s="13" t="s">
        <v>39</v>
      </c>
      <c r="AX1633" s="13" t="s">
        <v>77</v>
      </c>
      <c r="AY1633" s="251" t="s">
        <v>137</v>
      </c>
    </row>
    <row r="1634" s="14" customFormat="1">
      <c r="A1634" s="14"/>
      <c r="B1634" s="252"/>
      <c r="C1634" s="253"/>
      <c r="D1634" s="220" t="s">
        <v>569</v>
      </c>
      <c r="E1634" s="254" t="s">
        <v>32</v>
      </c>
      <c r="F1634" s="255" t="s">
        <v>571</v>
      </c>
      <c r="G1634" s="253"/>
      <c r="H1634" s="256">
        <v>1</v>
      </c>
      <c r="I1634" s="257"/>
      <c r="J1634" s="253"/>
      <c r="K1634" s="253"/>
      <c r="L1634" s="258"/>
      <c r="M1634" s="259"/>
      <c r="N1634" s="260"/>
      <c r="O1634" s="260"/>
      <c r="P1634" s="260"/>
      <c r="Q1634" s="260"/>
      <c r="R1634" s="260"/>
      <c r="S1634" s="260"/>
      <c r="T1634" s="261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2" t="s">
        <v>569</v>
      </c>
      <c r="AU1634" s="262" t="s">
        <v>87</v>
      </c>
      <c r="AV1634" s="14" t="s">
        <v>164</v>
      </c>
      <c r="AW1634" s="14" t="s">
        <v>39</v>
      </c>
      <c r="AX1634" s="14" t="s">
        <v>85</v>
      </c>
      <c r="AY1634" s="262" t="s">
        <v>137</v>
      </c>
    </row>
    <row r="1635" s="2" customFormat="1" ht="16.5" customHeight="1">
      <c r="A1635" s="41"/>
      <c r="B1635" s="42"/>
      <c r="C1635" s="207" t="s">
        <v>1999</v>
      </c>
      <c r="D1635" s="207" t="s">
        <v>140</v>
      </c>
      <c r="E1635" s="208" t="s">
        <v>2000</v>
      </c>
      <c r="F1635" s="209" t="s">
        <v>2001</v>
      </c>
      <c r="G1635" s="210" t="s">
        <v>160</v>
      </c>
      <c r="H1635" s="211">
        <v>3</v>
      </c>
      <c r="I1635" s="212"/>
      <c r="J1635" s="213">
        <f>ROUND(I1635*H1635,2)</f>
        <v>0</v>
      </c>
      <c r="K1635" s="209" t="s">
        <v>144</v>
      </c>
      <c r="L1635" s="47"/>
      <c r="M1635" s="214" t="s">
        <v>32</v>
      </c>
      <c r="N1635" s="215" t="s">
        <v>49</v>
      </c>
      <c r="O1635" s="87"/>
      <c r="P1635" s="216">
        <f>O1635*H1635</f>
        <v>0</v>
      </c>
      <c r="Q1635" s="216">
        <v>0</v>
      </c>
      <c r="R1635" s="216">
        <f>Q1635*H1635</f>
        <v>0</v>
      </c>
      <c r="S1635" s="216">
        <v>0</v>
      </c>
      <c r="T1635" s="217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18" t="s">
        <v>145</v>
      </c>
      <c r="AT1635" s="218" t="s">
        <v>140</v>
      </c>
      <c r="AU1635" s="218" t="s">
        <v>87</v>
      </c>
      <c r="AY1635" s="19" t="s">
        <v>137</v>
      </c>
      <c r="BE1635" s="219">
        <f>IF(N1635="základní",J1635,0)</f>
        <v>0</v>
      </c>
      <c r="BF1635" s="219">
        <f>IF(N1635="snížená",J1635,0)</f>
        <v>0</v>
      </c>
      <c r="BG1635" s="219">
        <f>IF(N1635="zákl. přenesená",J1635,0)</f>
        <v>0</v>
      </c>
      <c r="BH1635" s="219">
        <f>IF(N1635="sníž. přenesená",J1635,0)</f>
        <v>0</v>
      </c>
      <c r="BI1635" s="219">
        <f>IF(N1635="nulová",J1635,0)</f>
        <v>0</v>
      </c>
      <c r="BJ1635" s="19" t="s">
        <v>87</v>
      </c>
      <c r="BK1635" s="219">
        <f>ROUND(I1635*H1635,2)</f>
        <v>0</v>
      </c>
      <c r="BL1635" s="19" t="s">
        <v>145</v>
      </c>
      <c r="BM1635" s="218" t="s">
        <v>2002</v>
      </c>
    </row>
    <row r="1636" s="2" customFormat="1">
      <c r="A1636" s="41"/>
      <c r="B1636" s="42"/>
      <c r="C1636" s="43"/>
      <c r="D1636" s="220" t="s">
        <v>147</v>
      </c>
      <c r="E1636" s="43"/>
      <c r="F1636" s="221" t="s">
        <v>2003</v>
      </c>
      <c r="G1636" s="43"/>
      <c r="H1636" s="43"/>
      <c r="I1636" s="222"/>
      <c r="J1636" s="43"/>
      <c r="K1636" s="43"/>
      <c r="L1636" s="47"/>
      <c r="M1636" s="223"/>
      <c r="N1636" s="224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19" t="s">
        <v>147</v>
      </c>
      <c r="AU1636" s="19" t="s">
        <v>87</v>
      </c>
    </row>
    <row r="1637" s="2" customFormat="1">
      <c r="A1637" s="41"/>
      <c r="B1637" s="42"/>
      <c r="C1637" s="43"/>
      <c r="D1637" s="225" t="s">
        <v>149</v>
      </c>
      <c r="E1637" s="43"/>
      <c r="F1637" s="226" t="s">
        <v>2004</v>
      </c>
      <c r="G1637" s="43"/>
      <c r="H1637" s="43"/>
      <c r="I1637" s="222"/>
      <c r="J1637" s="43"/>
      <c r="K1637" s="43"/>
      <c r="L1637" s="47"/>
      <c r="M1637" s="223"/>
      <c r="N1637" s="224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19" t="s">
        <v>149</v>
      </c>
      <c r="AU1637" s="19" t="s">
        <v>87</v>
      </c>
    </row>
    <row r="1638" s="15" customFormat="1">
      <c r="A1638" s="15"/>
      <c r="B1638" s="263"/>
      <c r="C1638" s="264"/>
      <c r="D1638" s="220" t="s">
        <v>569</v>
      </c>
      <c r="E1638" s="265" t="s">
        <v>32</v>
      </c>
      <c r="F1638" s="266" t="s">
        <v>1998</v>
      </c>
      <c r="G1638" s="264"/>
      <c r="H1638" s="265" t="s">
        <v>32</v>
      </c>
      <c r="I1638" s="267"/>
      <c r="J1638" s="264"/>
      <c r="K1638" s="264"/>
      <c r="L1638" s="268"/>
      <c r="M1638" s="269"/>
      <c r="N1638" s="270"/>
      <c r="O1638" s="270"/>
      <c r="P1638" s="270"/>
      <c r="Q1638" s="270"/>
      <c r="R1638" s="270"/>
      <c r="S1638" s="270"/>
      <c r="T1638" s="271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72" t="s">
        <v>569</v>
      </c>
      <c r="AU1638" s="272" t="s">
        <v>87</v>
      </c>
      <c r="AV1638" s="15" t="s">
        <v>85</v>
      </c>
      <c r="AW1638" s="15" t="s">
        <v>39</v>
      </c>
      <c r="AX1638" s="15" t="s">
        <v>77</v>
      </c>
      <c r="AY1638" s="272" t="s">
        <v>137</v>
      </c>
    </row>
    <row r="1639" s="13" customFormat="1">
      <c r="A1639" s="13"/>
      <c r="B1639" s="241"/>
      <c r="C1639" s="242"/>
      <c r="D1639" s="220" t="s">
        <v>569</v>
      </c>
      <c r="E1639" s="243" t="s">
        <v>32</v>
      </c>
      <c r="F1639" s="244" t="s">
        <v>1981</v>
      </c>
      <c r="G1639" s="242"/>
      <c r="H1639" s="245">
        <v>1</v>
      </c>
      <c r="I1639" s="246"/>
      <c r="J1639" s="242"/>
      <c r="K1639" s="242"/>
      <c r="L1639" s="247"/>
      <c r="M1639" s="248"/>
      <c r="N1639" s="249"/>
      <c r="O1639" s="249"/>
      <c r="P1639" s="249"/>
      <c r="Q1639" s="249"/>
      <c r="R1639" s="249"/>
      <c r="S1639" s="249"/>
      <c r="T1639" s="250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1" t="s">
        <v>569</v>
      </c>
      <c r="AU1639" s="251" t="s">
        <v>87</v>
      </c>
      <c r="AV1639" s="13" t="s">
        <v>87</v>
      </c>
      <c r="AW1639" s="13" t="s">
        <v>39</v>
      </c>
      <c r="AX1639" s="13" t="s">
        <v>77</v>
      </c>
      <c r="AY1639" s="251" t="s">
        <v>137</v>
      </c>
    </row>
    <row r="1640" s="13" customFormat="1">
      <c r="A1640" s="13"/>
      <c r="B1640" s="241"/>
      <c r="C1640" s="242"/>
      <c r="D1640" s="220" t="s">
        <v>569</v>
      </c>
      <c r="E1640" s="243" t="s">
        <v>32</v>
      </c>
      <c r="F1640" s="244" t="s">
        <v>1982</v>
      </c>
      <c r="G1640" s="242"/>
      <c r="H1640" s="245">
        <v>1</v>
      </c>
      <c r="I1640" s="246"/>
      <c r="J1640" s="242"/>
      <c r="K1640" s="242"/>
      <c r="L1640" s="247"/>
      <c r="M1640" s="248"/>
      <c r="N1640" s="249"/>
      <c r="O1640" s="249"/>
      <c r="P1640" s="249"/>
      <c r="Q1640" s="249"/>
      <c r="R1640" s="249"/>
      <c r="S1640" s="249"/>
      <c r="T1640" s="250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1" t="s">
        <v>569</v>
      </c>
      <c r="AU1640" s="251" t="s">
        <v>87</v>
      </c>
      <c r="AV1640" s="13" t="s">
        <v>87</v>
      </c>
      <c r="AW1640" s="13" t="s">
        <v>39</v>
      </c>
      <c r="AX1640" s="13" t="s">
        <v>77</v>
      </c>
      <c r="AY1640" s="251" t="s">
        <v>137</v>
      </c>
    </row>
    <row r="1641" s="13" customFormat="1">
      <c r="A1641" s="13"/>
      <c r="B1641" s="241"/>
      <c r="C1641" s="242"/>
      <c r="D1641" s="220" t="s">
        <v>569</v>
      </c>
      <c r="E1641" s="243" t="s">
        <v>32</v>
      </c>
      <c r="F1641" s="244" t="s">
        <v>1983</v>
      </c>
      <c r="G1641" s="242"/>
      <c r="H1641" s="245">
        <v>1</v>
      </c>
      <c r="I1641" s="246"/>
      <c r="J1641" s="242"/>
      <c r="K1641" s="242"/>
      <c r="L1641" s="247"/>
      <c r="M1641" s="248"/>
      <c r="N1641" s="249"/>
      <c r="O1641" s="249"/>
      <c r="P1641" s="249"/>
      <c r="Q1641" s="249"/>
      <c r="R1641" s="249"/>
      <c r="S1641" s="249"/>
      <c r="T1641" s="250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1" t="s">
        <v>569</v>
      </c>
      <c r="AU1641" s="251" t="s">
        <v>87</v>
      </c>
      <c r="AV1641" s="13" t="s">
        <v>87</v>
      </c>
      <c r="AW1641" s="13" t="s">
        <v>39</v>
      </c>
      <c r="AX1641" s="13" t="s">
        <v>77</v>
      </c>
      <c r="AY1641" s="251" t="s">
        <v>137</v>
      </c>
    </row>
    <row r="1642" s="14" customFormat="1">
      <c r="A1642" s="14"/>
      <c r="B1642" s="252"/>
      <c r="C1642" s="253"/>
      <c r="D1642" s="220" t="s">
        <v>569</v>
      </c>
      <c r="E1642" s="254" t="s">
        <v>32</v>
      </c>
      <c r="F1642" s="255" t="s">
        <v>571</v>
      </c>
      <c r="G1642" s="253"/>
      <c r="H1642" s="256">
        <v>3</v>
      </c>
      <c r="I1642" s="257"/>
      <c r="J1642" s="253"/>
      <c r="K1642" s="253"/>
      <c r="L1642" s="258"/>
      <c r="M1642" s="259"/>
      <c r="N1642" s="260"/>
      <c r="O1642" s="260"/>
      <c r="P1642" s="260"/>
      <c r="Q1642" s="260"/>
      <c r="R1642" s="260"/>
      <c r="S1642" s="260"/>
      <c r="T1642" s="261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2" t="s">
        <v>569</v>
      </c>
      <c r="AU1642" s="262" t="s">
        <v>87</v>
      </c>
      <c r="AV1642" s="14" t="s">
        <v>164</v>
      </c>
      <c r="AW1642" s="14" t="s">
        <v>39</v>
      </c>
      <c r="AX1642" s="14" t="s">
        <v>85</v>
      </c>
      <c r="AY1642" s="262" t="s">
        <v>137</v>
      </c>
    </row>
    <row r="1643" s="2" customFormat="1" ht="16.5" customHeight="1">
      <c r="A1643" s="41"/>
      <c r="B1643" s="42"/>
      <c r="C1643" s="207" t="s">
        <v>2005</v>
      </c>
      <c r="D1643" s="207" t="s">
        <v>140</v>
      </c>
      <c r="E1643" s="208" t="s">
        <v>2006</v>
      </c>
      <c r="F1643" s="209" t="s">
        <v>2007</v>
      </c>
      <c r="G1643" s="210" t="s">
        <v>665</v>
      </c>
      <c r="H1643" s="211">
        <v>0.01</v>
      </c>
      <c r="I1643" s="212"/>
      <c r="J1643" s="213">
        <f>ROUND(I1643*H1643,2)</f>
        <v>0</v>
      </c>
      <c r="K1643" s="209" t="s">
        <v>144</v>
      </c>
      <c r="L1643" s="47"/>
      <c r="M1643" s="214" t="s">
        <v>32</v>
      </c>
      <c r="N1643" s="215" t="s">
        <v>49</v>
      </c>
      <c r="O1643" s="87"/>
      <c r="P1643" s="216">
        <f>O1643*H1643</f>
        <v>0</v>
      </c>
      <c r="Q1643" s="216">
        <v>0</v>
      </c>
      <c r="R1643" s="216">
        <f>Q1643*H1643</f>
        <v>0</v>
      </c>
      <c r="S1643" s="216">
        <v>0</v>
      </c>
      <c r="T1643" s="217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18" t="s">
        <v>145</v>
      </c>
      <c r="AT1643" s="218" t="s">
        <v>140</v>
      </c>
      <c r="AU1643" s="218" t="s">
        <v>87</v>
      </c>
      <c r="AY1643" s="19" t="s">
        <v>137</v>
      </c>
      <c r="BE1643" s="219">
        <f>IF(N1643="základní",J1643,0)</f>
        <v>0</v>
      </c>
      <c r="BF1643" s="219">
        <f>IF(N1643="snížená",J1643,0)</f>
        <v>0</v>
      </c>
      <c r="BG1643" s="219">
        <f>IF(N1643="zákl. přenesená",J1643,0)</f>
        <v>0</v>
      </c>
      <c r="BH1643" s="219">
        <f>IF(N1643="sníž. přenesená",J1643,0)</f>
        <v>0</v>
      </c>
      <c r="BI1643" s="219">
        <f>IF(N1643="nulová",J1643,0)</f>
        <v>0</v>
      </c>
      <c r="BJ1643" s="19" t="s">
        <v>87</v>
      </c>
      <c r="BK1643" s="219">
        <f>ROUND(I1643*H1643,2)</f>
        <v>0</v>
      </c>
      <c r="BL1643" s="19" t="s">
        <v>145</v>
      </c>
      <c r="BM1643" s="218" t="s">
        <v>2008</v>
      </c>
    </row>
    <row r="1644" s="2" customFormat="1">
      <c r="A1644" s="41"/>
      <c r="B1644" s="42"/>
      <c r="C1644" s="43"/>
      <c r="D1644" s="220" t="s">
        <v>147</v>
      </c>
      <c r="E1644" s="43"/>
      <c r="F1644" s="221" t="s">
        <v>2009</v>
      </c>
      <c r="G1644" s="43"/>
      <c r="H1644" s="43"/>
      <c r="I1644" s="222"/>
      <c r="J1644" s="43"/>
      <c r="K1644" s="43"/>
      <c r="L1644" s="47"/>
      <c r="M1644" s="223"/>
      <c r="N1644" s="224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19" t="s">
        <v>147</v>
      </c>
      <c r="AU1644" s="19" t="s">
        <v>87</v>
      </c>
    </row>
    <row r="1645" s="2" customFormat="1">
      <c r="A1645" s="41"/>
      <c r="B1645" s="42"/>
      <c r="C1645" s="43"/>
      <c r="D1645" s="225" t="s">
        <v>149</v>
      </c>
      <c r="E1645" s="43"/>
      <c r="F1645" s="226" t="s">
        <v>2010</v>
      </c>
      <c r="G1645" s="43"/>
      <c r="H1645" s="43"/>
      <c r="I1645" s="222"/>
      <c r="J1645" s="43"/>
      <c r="K1645" s="43"/>
      <c r="L1645" s="47"/>
      <c r="M1645" s="223"/>
      <c r="N1645" s="224"/>
      <c r="O1645" s="87"/>
      <c r="P1645" s="87"/>
      <c r="Q1645" s="87"/>
      <c r="R1645" s="87"/>
      <c r="S1645" s="87"/>
      <c r="T1645" s="88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T1645" s="19" t="s">
        <v>149</v>
      </c>
      <c r="AU1645" s="19" t="s">
        <v>87</v>
      </c>
    </row>
    <row r="1646" s="12" customFormat="1" ht="22.8" customHeight="1">
      <c r="A1646" s="12"/>
      <c r="B1646" s="191"/>
      <c r="C1646" s="192"/>
      <c r="D1646" s="193" t="s">
        <v>76</v>
      </c>
      <c r="E1646" s="205" t="s">
        <v>2011</v>
      </c>
      <c r="F1646" s="205" t="s">
        <v>2012</v>
      </c>
      <c r="G1646" s="192"/>
      <c r="H1646" s="192"/>
      <c r="I1646" s="195"/>
      <c r="J1646" s="206">
        <f>BK1646</f>
        <v>0</v>
      </c>
      <c r="K1646" s="192"/>
      <c r="L1646" s="197"/>
      <c r="M1646" s="198"/>
      <c r="N1646" s="199"/>
      <c r="O1646" s="199"/>
      <c r="P1646" s="200">
        <f>SUM(P1647:P1659)</f>
        <v>0</v>
      </c>
      <c r="Q1646" s="199"/>
      <c r="R1646" s="200">
        <f>SUM(R1647:R1659)</f>
        <v>0.065807999999999992</v>
      </c>
      <c r="S1646" s="199"/>
      <c r="T1646" s="201">
        <f>SUM(T1647:T1659)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02" t="s">
        <v>87</v>
      </c>
      <c r="AT1646" s="203" t="s">
        <v>76</v>
      </c>
      <c r="AU1646" s="203" t="s">
        <v>85</v>
      </c>
      <c r="AY1646" s="202" t="s">
        <v>137</v>
      </c>
      <c r="BK1646" s="204">
        <f>SUM(BK1647:BK1659)</f>
        <v>0</v>
      </c>
    </row>
    <row r="1647" s="2" customFormat="1" ht="16.5" customHeight="1">
      <c r="A1647" s="41"/>
      <c r="B1647" s="42"/>
      <c r="C1647" s="207" t="s">
        <v>2013</v>
      </c>
      <c r="D1647" s="207" t="s">
        <v>140</v>
      </c>
      <c r="E1647" s="208" t="s">
        <v>2014</v>
      </c>
      <c r="F1647" s="209" t="s">
        <v>2015</v>
      </c>
      <c r="G1647" s="210" t="s">
        <v>160</v>
      </c>
      <c r="H1647" s="211">
        <v>3</v>
      </c>
      <c r="I1647" s="212"/>
      <c r="J1647" s="213">
        <f>ROUND(I1647*H1647,2)</f>
        <v>0</v>
      </c>
      <c r="K1647" s="209" t="s">
        <v>144</v>
      </c>
      <c r="L1647" s="47"/>
      <c r="M1647" s="214" t="s">
        <v>32</v>
      </c>
      <c r="N1647" s="215" t="s">
        <v>49</v>
      </c>
      <c r="O1647" s="87"/>
      <c r="P1647" s="216">
        <f>O1647*H1647</f>
        <v>0</v>
      </c>
      <c r="Q1647" s="216">
        <v>3.6000000000000001E-05</v>
      </c>
      <c r="R1647" s="216">
        <f>Q1647*H1647</f>
        <v>0.000108</v>
      </c>
      <c r="S1647" s="216">
        <v>0</v>
      </c>
      <c r="T1647" s="217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18" t="s">
        <v>145</v>
      </c>
      <c r="AT1647" s="218" t="s">
        <v>140</v>
      </c>
      <c r="AU1647" s="218" t="s">
        <v>87</v>
      </c>
      <c r="AY1647" s="19" t="s">
        <v>137</v>
      </c>
      <c r="BE1647" s="219">
        <f>IF(N1647="základní",J1647,0)</f>
        <v>0</v>
      </c>
      <c r="BF1647" s="219">
        <f>IF(N1647="snížená",J1647,0)</f>
        <v>0</v>
      </c>
      <c r="BG1647" s="219">
        <f>IF(N1647="zákl. přenesená",J1647,0)</f>
        <v>0</v>
      </c>
      <c r="BH1647" s="219">
        <f>IF(N1647="sníž. přenesená",J1647,0)</f>
        <v>0</v>
      </c>
      <c r="BI1647" s="219">
        <f>IF(N1647="nulová",J1647,0)</f>
        <v>0</v>
      </c>
      <c r="BJ1647" s="19" t="s">
        <v>87</v>
      </c>
      <c r="BK1647" s="219">
        <f>ROUND(I1647*H1647,2)</f>
        <v>0</v>
      </c>
      <c r="BL1647" s="19" t="s">
        <v>145</v>
      </c>
      <c r="BM1647" s="218" t="s">
        <v>2016</v>
      </c>
    </row>
    <row r="1648" s="2" customFormat="1">
      <c r="A1648" s="41"/>
      <c r="B1648" s="42"/>
      <c r="C1648" s="43"/>
      <c r="D1648" s="220" t="s">
        <v>147</v>
      </c>
      <c r="E1648" s="43"/>
      <c r="F1648" s="221" t="s">
        <v>2017</v>
      </c>
      <c r="G1648" s="43"/>
      <c r="H1648" s="43"/>
      <c r="I1648" s="222"/>
      <c r="J1648" s="43"/>
      <c r="K1648" s="43"/>
      <c r="L1648" s="47"/>
      <c r="M1648" s="223"/>
      <c r="N1648" s="224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19" t="s">
        <v>147</v>
      </c>
      <c r="AU1648" s="19" t="s">
        <v>87</v>
      </c>
    </row>
    <row r="1649" s="2" customFormat="1">
      <c r="A1649" s="41"/>
      <c r="B1649" s="42"/>
      <c r="C1649" s="43"/>
      <c r="D1649" s="225" t="s">
        <v>149</v>
      </c>
      <c r="E1649" s="43"/>
      <c r="F1649" s="226" t="s">
        <v>2018</v>
      </c>
      <c r="G1649" s="43"/>
      <c r="H1649" s="43"/>
      <c r="I1649" s="222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T1649" s="19" t="s">
        <v>149</v>
      </c>
      <c r="AU1649" s="19" t="s">
        <v>87</v>
      </c>
    </row>
    <row r="1650" s="15" customFormat="1">
      <c r="A1650" s="15"/>
      <c r="B1650" s="263"/>
      <c r="C1650" s="264"/>
      <c r="D1650" s="220" t="s">
        <v>569</v>
      </c>
      <c r="E1650" s="265" t="s">
        <v>32</v>
      </c>
      <c r="F1650" s="266" t="s">
        <v>2019</v>
      </c>
      <c r="G1650" s="264"/>
      <c r="H1650" s="265" t="s">
        <v>32</v>
      </c>
      <c r="I1650" s="267"/>
      <c r="J1650" s="264"/>
      <c r="K1650" s="264"/>
      <c r="L1650" s="268"/>
      <c r="M1650" s="269"/>
      <c r="N1650" s="270"/>
      <c r="O1650" s="270"/>
      <c r="P1650" s="270"/>
      <c r="Q1650" s="270"/>
      <c r="R1650" s="270"/>
      <c r="S1650" s="270"/>
      <c r="T1650" s="271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72" t="s">
        <v>569</v>
      </c>
      <c r="AU1650" s="272" t="s">
        <v>87</v>
      </c>
      <c r="AV1650" s="15" t="s">
        <v>85</v>
      </c>
      <c r="AW1650" s="15" t="s">
        <v>39</v>
      </c>
      <c r="AX1650" s="15" t="s">
        <v>77</v>
      </c>
      <c r="AY1650" s="272" t="s">
        <v>137</v>
      </c>
    </row>
    <row r="1651" s="13" customFormat="1">
      <c r="A1651" s="13"/>
      <c r="B1651" s="241"/>
      <c r="C1651" s="242"/>
      <c r="D1651" s="220" t="s">
        <v>569</v>
      </c>
      <c r="E1651" s="243" t="s">
        <v>32</v>
      </c>
      <c r="F1651" s="244" t="s">
        <v>2020</v>
      </c>
      <c r="G1651" s="242"/>
      <c r="H1651" s="245">
        <v>1</v>
      </c>
      <c r="I1651" s="246"/>
      <c r="J1651" s="242"/>
      <c r="K1651" s="242"/>
      <c r="L1651" s="247"/>
      <c r="M1651" s="248"/>
      <c r="N1651" s="249"/>
      <c r="O1651" s="249"/>
      <c r="P1651" s="249"/>
      <c r="Q1651" s="249"/>
      <c r="R1651" s="249"/>
      <c r="S1651" s="249"/>
      <c r="T1651" s="25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1" t="s">
        <v>569</v>
      </c>
      <c r="AU1651" s="251" t="s">
        <v>87</v>
      </c>
      <c r="AV1651" s="13" t="s">
        <v>87</v>
      </c>
      <c r="AW1651" s="13" t="s">
        <v>39</v>
      </c>
      <c r="AX1651" s="13" t="s">
        <v>77</v>
      </c>
      <c r="AY1651" s="251" t="s">
        <v>137</v>
      </c>
    </row>
    <row r="1652" s="13" customFormat="1">
      <c r="A1652" s="13"/>
      <c r="B1652" s="241"/>
      <c r="C1652" s="242"/>
      <c r="D1652" s="220" t="s">
        <v>569</v>
      </c>
      <c r="E1652" s="243" t="s">
        <v>32</v>
      </c>
      <c r="F1652" s="244" t="s">
        <v>2021</v>
      </c>
      <c r="G1652" s="242"/>
      <c r="H1652" s="245">
        <v>2</v>
      </c>
      <c r="I1652" s="246"/>
      <c r="J1652" s="242"/>
      <c r="K1652" s="242"/>
      <c r="L1652" s="247"/>
      <c r="M1652" s="248"/>
      <c r="N1652" s="249"/>
      <c r="O1652" s="249"/>
      <c r="P1652" s="249"/>
      <c r="Q1652" s="249"/>
      <c r="R1652" s="249"/>
      <c r="S1652" s="249"/>
      <c r="T1652" s="250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1" t="s">
        <v>569</v>
      </c>
      <c r="AU1652" s="251" t="s">
        <v>87</v>
      </c>
      <c r="AV1652" s="13" t="s">
        <v>87</v>
      </c>
      <c r="AW1652" s="13" t="s">
        <v>39</v>
      </c>
      <c r="AX1652" s="13" t="s">
        <v>77</v>
      </c>
      <c r="AY1652" s="251" t="s">
        <v>137</v>
      </c>
    </row>
    <row r="1653" s="14" customFormat="1">
      <c r="A1653" s="14"/>
      <c r="B1653" s="252"/>
      <c r="C1653" s="253"/>
      <c r="D1653" s="220" t="s">
        <v>569</v>
      </c>
      <c r="E1653" s="254" t="s">
        <v>32</v>
      </c>
      <c r="F1653" s="255" t="s">
        <v>571</v>
      </c>
      <c r="G1653" s="253"/>
      <c r="H1653" s="256">
        <v>3</v>
      </c>
      <c r="I1653" s="257"/>
      <c r="J1653" s="253"/>
      <c r="K1653" s="253"/>
      <c r="L1653" s="258"/>
      <c r="M1653" s="259"/>
      <c r="N1653" s="260"/>
      <c r="O1653" s="260"/>
      <c r="P1653" s="260"/>
      <c r="Q1653" s="260"/>
      <c r="R1653" s="260"/>
      <c r="S1653" s="260"/>
      <c r="T1653" s="261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2" t="s">
        <v>569</v>
      </c>
      <c r="AU1653" s="262" t="s">
        <v>87</v>
      </c>
      <c r="AV1653" s="14" t="s">
        <v>164</v>
      </c>
      <c r="AW1653" s="14" t="s">
        <v>39</v>
      </c>
      <c r="AX1653" s="14" t="s">
        <v>85</v>
      </c>
      <c r="AY1653" s="262" t="s">
        <v>137</v>
      </c>
    </row>
    <row r="1654" s="2" customFormat="1" ht="24.15" customHeight="1">
      <c r="A1654" s="41"/>
      <c r="B1654" s="42"/>
      <c r="C1654" s="227" t="s">
        <v>2022</v>
      </c>
      <c r="D1654" s="227" t="s">
        <v>151</v>
      </c>
      <c r="E1654" s="228" t="s">
        <v>2023</v>
      </c>
      <c r="F1654" s="229" t="s">
        <v>2024</v>
      </c>
      <c r="G1654" s="230" t="s">
        <v>160</v>
      </c>
      <c r="H1654" s="231">
        <v>3</v>
      </c>
      <c r="I1654" s="232"/>
      <c r="J1654" s="233">
        <f>ROUND(I1654*H1654,2)</f>
        <v>0</v>
      </c>
      <c r="K1654" s="229" t="s">
        <v>144</v>
      </c>
      <c r="L1654" s="234"/>
      <c r="M1654" s="235" t="s">
        <v>32</v>
      </c>
      <c r="N1654" s="236" t="s">
        <v>49</v>
      </c>
      <c r="O1654" s="87"/>
      <c r="P1654" s="216">
        <f>O1654*H1654</f>
        <v>0</v>
      </c>
      <c r="Q1654" s="216">
        <v>0.021899999999999999</v>
      </c>
      <c r="R1654" s="216">
        <f>Q1654*H1654</f>
        <v>0.065699999999999995</v>
      </c>
      <c r="S1654" s="216">
        <v>0</v>
      </c>
      <c r="T1654" s="217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18" t="s">
        <v>155</v>
      </c>
      <c r="AT1654" s="218" t="s">
        <v>151</v>
      </c>
      <c r="AU1654" s="218" t="s">
        <v>87</v>
      </c>
      <c r="AY1654" s="19" t="s">
        <v>137</v>
      </c>
      <c r="BE1654" s="219">
        <f>IF(N1654="základní",J1654,0)</f>
        <v>0</v>
      </c>
      <c r="BF1654" s="219">
        <f>IF(N1654="snížená",J1654,0)</f>
        <v>0</v>
      </c>
      <c r="BG1654" s="219">
        <f>IF(N1654="zákl. přenesená",J1654,0)</f>
        <v>0</v>
      </c>
      <c r="BH1654" s="219">
        <f>IF(N1654="sníž. přenesená",J1654,0)</f>
        <v>0</v>
      </c>
      <c r="BI1654" s="219">
        <f>IF(N1654="nulová",J1654,0)</f>
        <v>0</v>
      </c>
      <c r="BJ1654" s="19" t="s">
        <v>87</v>
      </c>
      <c r="BK1654" s="219">
        <f>ROUND(I1654*H1654,2)</f>
        <v>0</v>
      </c>
      <c r="BL1654" s="19" t="s">
        <v>145</v>
      </c>
      <c r="BM1654" s="218" t="s">
        <v>2025</v>
      </c>
    </row>
    <row r="1655" s="2" customFormat="1">
      <c r="A1655" s="41"/>
      <c r="B1655" s="42"/>
      <c r="C1655" s="43"/>
      <c r="D1655" s="220" t="s">
        <v>147</v>
      </c>
      <c r="E1655" s="43"/>
      <c r="F1655" s="221" t="s">
        <v>2024</v>
      </c>
      <c r="G1655" s="43"/>
      <c r="H1655" s="43"/>
      <c r="I1655" s="222"/>
      <c r="J1655" s="43"/>
      <c r="K1655" s="43"/>
      <c r="L1655" s="47"/>
      <c r="M1655" s="223"/>
      <c r="N1655" s="224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19" t="s">
        <v>147</v>
      </c>
      <c r="AU1655" s="19" t="s">
        <v>87</v>
      </c>
    </row>
    <row r="1656" s="2" customFormat="1">
      <c r="A1656" s="41"/>
      <c r="B1656" s="42"/>
      <c r="C1656" s="43"/>
      <c r="D1656" s="220" t="s">
        <v>624</v>
      </c>
      <c r="E1656" s="43"/>
      <c r="F1656" s="273" t="s">
        <v>2026</v>
      </c>
      <c r="G1656" s="43"/>
      <c r="H1656" s="43"/>
      <c r="I1656" s="222"/>
      <c r="J1656" s="43"/>
      <c r="K1656" s="43"/>
      <c r="L1656" s="47"/>
      <c r="M1656" s="223"/>
      <c r="N1656" s="224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T1656" s="19" t="s">
        <v>624</v>
      </c>
      <c r="AU1656" s="19" t="s">
        <v>87</v>
      </c>
    </row>
    <row r="1657" s="2" customFormat="1" ht="16.5" customHeight="1">
      <c r="A1657" s="41"/>
      <c r="B1657" s="42"/>
      <c r="C1657" s="207" t="s">
        <v>2027</v>
      </c>
      <c r="D1657" s="207" t="s">
        <v>140</v>
      </c>
      <c r="E1657" s="208" t="s">
        <v>2028</v>
      </c>
      <c r="F1657" s="209" t="s">
        <v>2029</v>
      </c>
      <c r="G1657" s="210" t="s">
        <v>665</v>
      </c>
      <c r="H1657" s="211">
        <v>0.066000000000000003</v>
      </c>
      <c r="I1657" s="212"/>
      <c r="J1657" s="213">
        <f>ROUND(I1657*H1657,2)</f>
        <v>0</v>
      </c>
      <c r="K1657" s="209" t="s">
        <v>144</v>
      </c>
      <c r="L1657" s="47"/>
      <c r="M1657" s="214" t="s">
        <v>32</v>
      </c>
      <c r="N1657" s="215" t="s">
        <v>49</v>
      </c>
      <c r="O1657" s="87"/>
      <c r="P1657" s="216">
        <f>O1657*H1657</f>
        <v>0</v>
      </c>
      <c r="Q1657" s="216">
        <v>0</v>
      </c>
      <c r="R1657" s="216">
        <f>Q1657*H1657</f>
        <v>0</v>
      </c>
      <c r="S1657" s="216">
        <v>0</v>
      </c>
      <c r="T1657" s="217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18" t="s">
        <v>145</v>
      </c>
      <c r="AT1657" s="218" t="s">
        <v>140</v>
      </c>
      <c r="AU1657" s="218" t="s">
        <v>87</v>
      </c>
      <c r="AY1657" s="19" t="s">
        <v>137</v>
      </c>
      <c r="BE1657" s="219">
        <f>IF(N1657="základní",J1657,0)</f>
        <v>0</v>
      </c>
      <c r="BF1657" s="219">
        <f>IF(N1657="snížená",J1657,0)</f>
        <v>0</v>
      </c>
      <c r="BG1657" s="219">
        <f>IF(N1657="zákl. přenesená",J1657,0)</f>
        <v>0</v>
      </c>
      <c r="BH1657" s="219">
        <f>IF(N1657="sníž. přenesená",J1657,0)</f>
        <v>0</v>
      </c>
      <c r="BI1657" s="219">
        <f>IF(N1657="nulová",J1657,0)</f>
        <v>0</v>
      </c>
      <c r="BJ1657" s="19" t="s">
        <v>87</v>
      </c>
      <c r="BK1657" s="219">
        <f>ROUND(I1657*H1657,2)</f>
        <v>0</v>
      </c>
      <c r="BL1657" s="19" t="s">
        <v>145</v>
      </c>
      <c r="BM1657" s="218" t="s">
        <v>2030</v>
      </c>
    </row>
    <row r="1658" s="2" customFormat="1">
      <c r="A1658" s="41"/>
      <c r="B1658" s="42"/>
      <c r="C1658" s="43"/>
      <c r="D1658" s="220" t="s">
        <v>147</v>
      </c>
      <c r="E1658" s="43"/>
      <c r="F1658" s="221" t="s">
        <v>2031</v>
      </c>
      <c r="G1658" s="43"/>
      <c r="H1658" s="43"/>
      <c r="I1658" s="222"/>
      <c r="J1658" s="43"/>
      <c r="K1658" s="43"/>
      <c r="L1658" s="47"/>
      <c r="M1658" s="223"/>
      <c r="N1658" s="224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19" t="s">
        <v>147</v>
      </c>
      <c r="AU1658" s="19" t="s">
        <v>87</v>
      </c>
    </row>
    <row r="1659" s="2" customFormat="1">
      <c r="A1659" s="41"/>
      <c r="B1659" s="42"/>
      <c r="C1659" s="43"/>
      <c r="D1659" s="225" t="s">
        <v>149</v>
      </c>
      <c r="E1659" s="43"/>
      <c r="F1659" s="226" t="s">
        <v>2032</v>
      </c>
      <c r="G1659" s="43"/>
      <c r="H1659" s="43"/>
      <c r="I1659" s="222"/>
      <c r="J1659" s="43"/>
      <c r="K1659" s="43"/>
      <c r="L1659" s="47"/>
      <c r="M1659" s="223"/>
      <c r="N1659" s="224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19" t="s">
        <v>149</v>
      </c>
      <c r="AU1659" s="19" t="s">
        <v>87</v>
      </c>
    </row>
    <row r="1660" s="12" customFormat="1" ht="22.8" customHeight="1">
      <c r="A1660" s="12"/>
      <c r="B1660" s="191"/>
      <c r="C1660" s="192"/>
      <c r="D1660" s="193" t="s">
        <v>76</v>
      </c>
      <c r="E1660" s="205" t="s">
        <v>2033</v>
      </c>
      <c r="F1660" s="205" t="s">
        <v>2034</v>
      </c>
      <c r="G1660" s="192"/>
      <c r="H1660" s="192"/>
      <c r="I1660" s="195"/>
      <c r="J1660" s="206">
        <f>BK1660</f>
        <v>0</v>
      </c>
      <c r="K1660" s="192"/>
      <c r="L1660" s="197"/>
      <c r="M1660" s="198"/>
      <c r="N1660" s="199"/>
      <c r="O1660" s="199"/>
      <c r="P1660" s="200">
        <f>SUM(P1661:P1778)</f>
        <v>0</v>
      </c>
      <c r="Q1660" s="199"/>
      <c r="R1660" s="200">
        <f>SUM(R1661:R1778)</f>
        <v>25.267727355959</v>
      </c>
      <c r="S1660" s="199"/>
      <c r="T1660" s="201">
        <f>SUM(T1661:T1778)</f>
        <v>0.87789666</v>
      </c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R1660" s="202" t="s">
        <v>87</v>
      </c>
      <c r="AT1660" s="203" t="s">
        <v>76</v>
      </c>
      <c r="AU1660" s="203" t="s">
        <v>85</v>
      </c>
      <c r="AY1660" s="202" t="s">
        <v>137</v>
      </c>
      <c r="BK1660" s="204">
        <f>SUM(BK1661:BK1778)</f>
        <v>0</v>
      </c>
    </row>
    <row r="1661" s="2" customFormat="1" ht="16.5" customHeight="1">
      <c r="A1661" s="41"/>
      <c r="B1661" s="42"/>
      <c r="C1661" s="207" t="s">
        <v>2035</v>
      </c>
      <c r="D1661" s="207" t="s">
        <v>140</v>
      </c>
      <c r="E1661" s="208" t="s">
        <v>2036</v>
      </c>
      <c r="F1661" s="209" t="s">
        <v>2037</v>
      </c>
      <c r="G1661" s="210" t="s">
        <v>258</v>
      </c>
      <c r="H1661" s="211">
        <v>19.821000000000002</v>
      </c>
      <c r="I1661" s="212"/>
      <c r="J1661" s="213">
        <f>ROUND(I1661*H1661,2)</f>
        <v>0</v>
      </c>
      <c r="K1661" s="209" t="s">
        <v>144</v>
      </c>
      <c r="L1661" s="47"/>
      <c r="M1661" s="214" t="s">
        <v>32</v>
      </c>
      <c r="N1661" s="215" t="s">
        <v>49</v>
      </c>
      <c r="O1661" s="87"/>
      <c r="P1661" s="216">
        <f>O1661*H1661</f>
        <v>0</v>
      </c>
      <c r="Q1661" s="216">
        <v>0.00189</v>
      </c>
      <c r="R1661" s="216">
        <f>Q1661*H1661</f>
        <v>0.037461689999999999</v>
      </c>
      <c r="S1661" s="216">
        <v>0</v>
      </c>
      <c r="T1661" s="217">
        <f>S1661*H1661</f>
        <v>0</v>
      </c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R1661" s="218" t="s">
        <v>145</v>
      </c>
      <c r="AT1661" s="218" t="s">
        <v>140</v>
      </c>
      <c r="AU1661" s="218" t="s">
        <v>87</v>
      </c>
      <c r="AY1661" s="19" t="s">
        <v>137</v>
      </c>
      <c r="BE1661" s="219">
        <f>IF(N1661="základní",J1661,0)</f>
        <v>0</v>
      </c>
      <c r="BF1661" s="219">
        <f>IF(N1661="snížená",J1661,0)</f>
        <v>0</v>
      </c>
      <c r="BG1661" s="219">
        <f>IF(N1661="zákl. přenesená",J1661,0)</f>
        <v>0</v>
      </c>
      <c r="BH1661" s="219">
        <f>IF(N1661="sníž. přenesená",J1661,0)</f>
        <v>0</v>
      </c>
      <c r="BI1661" s="219">
        <f>IF(N1661="nulová",J1661,0)</f>
        <v>0</v>
      </c>
      <c r="BJ1661" s="19" t="s">
        <v>87</v>
      </c>
      <c r="BK1661" s="219">
        <f>ROUND(I1661*H1661,2)</f>
        <v>0</v>
      </c>
      <c r="BL1661" s="19" t="s">
        <v>145</v>
      </c>
      <c r="BM1661" s="218" t="s">
        <v>2038</v>
      </c>
    </row>
    <row r="1662" s="2" customFormat="1">
      <c r="A1662" s="41"/>
      <c r="B1662" s="42"/>
      <c r="C1662" s="43"/>
      <c r="D1662" s="220" t="s">
        <v>147</v>
      </c>
      <c r="E1662" s="43"/>
      <c r="F1662" s="221" t="s">
        <v>2039</v>
      </c>
      <c r="G1662" s="43"/>
      <c r="H1662" s="43"/>
      <c r="I1662" s="222"/>
      <c r="J1662" s="43"/>
      <c r="K1662" s="43"/>
      <c r="L1662" s="47"/>
      <c r="M1662" s="223"/>
      <c r="N1662" s="224"/>
      <c r="O1662" s="87"/>
      <c r="P1662" s="87"/>
      <c r="Q1662" s="87"/>
      <c r="R1662" s="87"/>
      <c r="S1662" s="87"/>
      <c r="T1662" s="88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T1662" s="19" t="s">
        <v>147</v>
      </c>
      <c r="AU1662" s="19" t="s">
        <v>87</v>
      </c>
    </row>
    <row r="1663" s="2" customFormat="1">
      <c r="A1663" s="41"/>
      <c r="B1663" s="42"/>
      <c r="C1663" s="43"/>
      <c r="D1663" s="225" t="s">
        <v>149</v>
      </c>
      <c r="E1663" s="43"/>
      <c r="F1663" s="226" t="s">
        <v>2040</v>
      </c>
      <c r="G1663" s="43"/>
      <c r="H1663" s="43"/>
      <c r="I1663" s="222"/>
      <c r="J1663" s="43"/>
      <c r="K1663" s="43"/>
      <c r="L1663" s="47"/>
      <c r="M1663" s="223"/>
      <c r="N1663" s="224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19" t="s">
        <v>149</v>
      </c>
      <c r="AU1663" s="19" t="s">
        <v>87</v>
      </c>
    </row>
    <row r="1664" s="15" customFormat="1">
      <c r="A1664" s="15"/>
      <c r="B1664" s="263"/>
      <c r="C1664" s="264"/>
      <c r="D1664" s="220" t="s">
        <v>569</v>
      </c>
      <c r="E1664" s="265" t="s">
        <v>32</v>
      </c>
      <c r="F1664" s="266" t="s">
        <v>2041</v>
      </c>
      <c r="G1664" s="264"/>
      <c r="H1664" s="265" t="s">
        <v>32</v>
      </c>
      <c r="I1664" s="267"/>
      <c r="J1664" s="264"/>
      <c r="K1664" s="264"/>
      <c r="L1664" s="268"/>
      <c r="M1664" s="269"/>
      <c r="N1664" s="270"/>
      <c r="O1664" s="270"/>
      <c r="P1664" s="270"/>
      <c r="Q1664" s="270"/>
      <c r="R1664" s="270"/>
      <c r="S1664" s="270"/>
      <c r="T1664" s="271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72" t="s">
        <v>569</v>
      </c>
      <c r="AU1664" s="272" t="s">
        <v>87</v>
      </c>
      <c r="AV1664" s="15" t="s">
        <v>85</v>
      </c>
      <c r="AW1664" s="15" t="s">
        <v>39</v>
      </c>
      <c r="AX1664" s="15" t="s">
        <v>77</v>
      </c>
      <c r="AY1664" s="272" t="s">
        <v>137</v>
      </c>
    </row>
    <row r="1665" s="13" customFormat="1">
      <c r="A1665" s="13"/>
      <c r="B1665" s="241"/>
      <c r="C1665" s="242"/>
      <c r="D1665" s="220" t="s">
        <v>569</v>
      </c>
      <c r="E1665" s="243" t="s">
        <v>32</v>
      </c>
      <c r="F1665" s="244" t="s">
        <v>2042</v>
      </c>
      <c r="G1665" s="242"/>
      <c r="H1665" s="245">
        <v>3.4889999999999999</v>
      </c>
      <c r="I1665" s="246"/>
      <c r="J1665" s="242"/>
      <c r="K1665" s="242"/>
      <c r="L1665" s="247"/>
      <c r="M1665" s="248"/>
      <c r="N1665" s="249"/>
      <c r="O1665" s="249"/>
      <c r="P1665" s="249"/>
      <c r="Q1665" s="249"/>
      <c r="R1665" s="249"/>
      <c r="S1665" s="249"/>
      <c r="T1665" s="250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1" t="s">
        <v>569</v>
      </c>
      <c r="AU1665" s="251" t="s">
        <v>87</v>
      </c>
      <c r="AV1665" s="13" t="s">
        <v>87</v>
      </c>
      <c r="AW1665" s="13" t="s">
        <v>39</v>
      </c>
      <c r="AX1665" s="13" t="s">
        <v>77</v>
      </c>
      <c r="AY1665" s="251" t="s">
        <v>137</v>
      </c>
    </row>
    <row r="1666" s="13" customFormat="1">
      <c r="A1666" s="13"/>
      <c r="B1666" s="241"/>
      <c r="C1666" s="242"/>
      <c r="D1666" s="220" t="s">
        <v>569</v>
      </c>
      <c r="E1666" s="243" t="s">
        <v>32</v>
      </c>
      <c r="F1666" s="244" t="s">
        <v>2043</v>
      </c>
      <c r="G1666" s="242"/>
      <c r="H1666" s="245">
        <v>12.83</v>
      </c>
      <c r="I1666" s="246"/>
      <c r="J1666" s="242"/>
      <c r="K1666" s="242"/>
      <c r="L1666" s="247"/>
      <c r="M1666" s="248"/>
      <c r="N1666" s="249"/>
      <c r="O1666" s="249"/>
      <c r="P1666" s="249"/>
      <c r="Q1666" s="249"/>
      <c r="R1666" s="249"/>
      <c r="S1666" s="249"/>
      <c r="T1666" s="250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1" t="s">
        <v>569</v>
      </c>
      <c r="AU1666" s="251" t="s">
        <v>87</v>
      </c>
      <c r="AV1666" s="13" t="s">
        <v>87</v>
      </c>
      <c r="AW1666" s="13" t="s">
        <v>39</v>
      </c>
      <c r="AX1666" s="13" t="s">
        <v>77</v>
      </c>
      <c r="AY1666" s="251" t="s">
        <v>137</v>
      </c>
    </row>
    <row r="1667" s="13" customFormat="1">
      <c r="A1667" s="13"/>
      <c r="B1667" s="241"/>
      <c r="C1667" s="242"/>
      <c r="D1667" s="220" t="s">
        <v>569</v>
      </c>
      <c r="E1667" s="243" t="s">
        <v>32</v>
      </c>
      <c r="F1667" s="244" t="s">
        <v>2044</v>
      </c>
      <c r="G1667" s="242"/>
      <c r="H1667" s="245">
        <v>-1.526</v>
      </c>
      <c r="I1667" s="246"/>
      <c r="J1667" s="242"/>
      <c r="K1667" s="242"/>
      <c r="L1667" s="247"/>
      <c r="M1667" s="248"/>
      <c r="N1667" s="249"/>
      <c r="O1667" s="249"/>
      <c r="P1667" s="249"/>
      <c r="Q1667" s="249"/>
      <c r="R1667" s="249"/>
      <c r="S1667" s="249"/>
      <c r="T1667" s="250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1" t="s">
        <v>569</v>
      </c>
      <c r="AU1667" s="251" t="s">
        <v>87</v>
      </c>
      <c r="AV1667" s="13" t="s">
        <v>87</v>
      </c>
      <c r="AW1667" s="13" t="s">
        <v>39</v>
      </c>
      <c r="AX1667" s="13" t="s">
        <v>77</v>
      </c>
      <c r="AY1667" s="251" t="s">
        <v>137</v>
      </c>
    </row>
    <row r="1668" s="13" customFormat="1">
      <c r="A1668" s="13"/>
      <c r="B1668" s="241"/>
      <c r="C1668" s="242"/>
      <c r="D1668" s="220" t="s">
        <v>569</v>
      </c>
      <c r="E1668" s="243" t="s">
        <v>32</v>
      </c>
      <c r="F1668" s="244" t="s">
        <v>2045</v>
      </c>
      <c r="G1668" s="242"/>
      <c r="H1668" s="245">
        <v>2.2040000000000002</v>
      </c>
      <c r="I1668" s="246"/>
      <c r="J1668" s="242"/>
      <c r="K1668" s="242"/>
      <c r="L1668" s="247"/>
      <c r="M1668" s="248"/>
      <c r="N1668" s="249"/>
      <c r="O1668" s="249"/>
      <c r="P1668" s="249"/>
      <c r="Q1668" s="249"/>
      <c r="R1668" s="249"/>
      <c r="S1668" s="249"/>
      <c r="T1668" s="250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1" t="s">
        <v>569</v>
      </c>
      <c r="AU1668" s="251" t="s">
        <v>87</v>
      </c>
      <c r="AV1668" s="13" t="s">
        <v>87</v>
      </c>
      <c r="AW1668" s="13" t="s">
        <v>39</v>
      </c>
      <c r="AX1668" s="13" t="s">
        <v>77</v>
      </c>
      <c r="AY1668" s="251" t="s">
        <v>137</v>
      </c>
    </row>
    <row r="1669" s="13" customFormat="1">
      <c r="A1669" s="13"/>
      <c r="B1669" s="241"/>
      <c r="C1669" s="242"/>
      <c r="D1669" s="220" t="s">
        <v>569</v>
      </c>
      <c r="E1669" s="243" t="s">
        <v>32</v>
      </c>
      <c r="F1669" s="244" t="s">
        <v>2046</v>
      </c>
      <c r="G1669" s="242"/>
      <c r="H1669" s="245">
        <v>0.35699999999999998</v>
      </c>
      <c r="I1669" s="246"/>
      <c r="J1669" s="242"/>
      <c r="K1669" s="242"/>
      <c r="L1669" s="247"/>
      <c r="M1669" s="248"/>
      <c r="N1669" s="249"/>
      <c r="O1669" s="249"/>
      <c r="P1669" s="249"/>
      <c r="Q1669" s="249"/>
      <c r="R1669" s="249"/>
      <c r="S1669" s="249"/>
      <c r="T1669" s="250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1" t="s">
        <v>569</v>
      </c>
      <c r="AU1669" s="251" t="s">
        <v>87</v>
      </c>
      <c r="AV1669" s="13" t="s">
        <v>87</v>
      </c>
      <c r="AW1669" s="13" t="s">
        <v>39</v>
      </c>
      <c r="AX1669" s="13" t="s">
        <v>77</v>
      </c>
      <c r="AY1669" s="251" t="s">
        <v>137</v>
      </c>
    </row>
    <row r="1670" s="13" customFormat="1">
      <c r="A1670" s="13"/>
      <c r="B1670" s="241"/>
      <c r="C1670" s="242"/>
      <c r="D1670" s="220" t="s">
        <v>569</v>
      </c>
      <c r="E1670" s="243" t="s">
        <v>32</v>
      </c>
      <c r="F1670" s="244" t="s">
        <v>2047</v>
      </c>
      <c r="G1670" s="242"/>
      <c r="H1670" s="245">
        <v>0.60899999999999999</v>
      </c>
      <c r="I1670" s="246"/>
      <c r="J1670" s="242"/>
      <c r="K1670" s="242"/>
      <c r="L1670" s="247"/>
      <c r="M1670" s="248"/>
      <c r="N1670" s="249"/>
      <c r="O1670" s="249"/>
      <c r="P1670" s="249"/>
      <c r="Q1670" s="249"/>
      <c r="R1670" s="249"/>
      <c r="S1670" s="249"/>
      <c r="T1670" s="250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1" t="s">
        <v>569</v>
      </c>
      <c r="AU1670" s="251" t="s">
        <v>87</v>
      </c>
      <c r="AV1670" s="13" t="s">
        <v>87</v>
      </c>
      <c r="AW1670" s="13" t="s">
        <v>39</v>
      </c>
      <c r="AX1670" s="13" t="s">
        <v>77</v>
      </c>
      <c r="AY1670" s="251" t="s">
        <v>137</v>
      </c>
    </row>
    <row r="1671" s="13" customFormat="1">
      <c r="A1671" s="13"/>
      <c r="B1671" s="241"/>
      <c r="C1671" s="242"/>
      <c r="D1671" s="220" t="s">
        <v>569</v>
      </c>
      <c r="E1671" s="243" t="s">
        <v>32</v>
      </c>
      <c r="F1671" s="244" t="s">
        <v>2048</v>
      </c>
      <c r="G1671" s="242"/>
      <c r="H1671" s="245">
        <v>1.796</v>
      </c>
      <c r="I1671" s="246"/>
      <c r="J1671" s="242"/>
      <c r="K1671" s="242"/>
      <c r="L1671" s="247"/>
      <c r="M1671" s="248"/>
      <c r="N1671" s="249"/>
      <c r="O1671" s="249"/>
      <c r="P1671" s="249"/>
      <c r="Q1671" s="249"/>
      <c r="R1671" s="249"/>
      <c r="S1671" s="249"/>
      <c r="T1671" s="250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1" t="s">
        <v>569</v>
      </c>
      <c r="AU1671" s="251" t="s">
        <v>87</v>
      </c>
      <c r="AV1671" s="13" t="s">
        <v>87</v>
      </c>
      <c r="AW1671" s="13" t="s">
        <v>39</v>
      </c>
      <c r="AX1671" s="13" t="s">
        <v>77</v>
      </c>
      <c r="AY1671" s="251" t="s">
        <v>137</v>
      </c>
    </row>
    <row r="1672" s="13" customFormat="1">
      <c r="A1672" s="13"/>
      <c r="B1672" s="241"/>
      <c r="C1672" s="242"/>
      <c r="D1672" s="220" t="s">
        <v>569</v>
      </c>
      <c r="E1672" s="243" t="s">
        <v>32</v>
      </c>
      <c r="F1672" s="244" t="s">
        <v>2049</v>
      </c>
      <c r="G1672" s="242"/>
      <c r="H1672" s="245">
        <v>0.062</v>
      </c>
      <c r="I1672" s="246"/>
      <c r="J1672" s="242"/>
      <c r="K1672" s="242"/>
      <c r="L1672" s="247"/>
      <c r="M1672" s="248"/>
      <c r="N1672" s="249"/>
      <c r="O1672" s="249"/>
      <c r="P1672" s="249"/>
      <c r="Q1672" s="249"/>
      <c r="R1672" s="249"/>
      <c r="S1672" s="249"/>
      <c r="T1672" s="250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1" t="s">
        <v>569</v>
      </c>
      <c r="AU1672" s="251" t="s">
        <v>87</v>
      </c>
      <c r="AV1672" s="13" t="s">
        <v>87</v>
      </c>
      <c r="AW1672" s="13" t="s">
        <v>39</v>
      </c>
      <c r="AX1672" s="13" t="s">
        <v>77</v>
      </c>
      <c r="AY1672" s="251" t="s">
        <v>137</v>
      </c>
    </row>
    <row r="1673" s="14" customFormat="1">
      <c r="A1673" s="14"/>
      <c r="B1673" s="252"/>
      <c r="C1673" s="253"/>
      <c r="D1673" s="220" t="s">
        <v>569</v>
      </c>
      <c r="E1673" s="254" t="s">
        <v>32</v>
      </c>
      <c r="F1673" s="255" t="s">
        <v>571</v>
      </c>
      <c r="G1673" s="253"/>
      <c r="H1673" s="256">
        <v>19.821000000000002</v>
      </c>
      <c r="I1673" s="257"/>
      <c r="J1673" s="253"/>
      <c r="K1673" s="253"/>
      <c r="L1673" s="258"/>
      <c r="M1673" s="259"/>
      <c r="N1673" s="260"/>
      <c r="O1673" s="260"/>
      <c r="P1673" s="260"/>
      <c r="Q1673" s="260"/>
      <c r="R1673" s="260"/>
      <c r="S1673" s="260"/>
      <c r="T1673" s="261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2" t="s">
        <v>569</v>
      </c>
      <c r="AU1673" s="262" t="s">
        <v>87</v>
      </c>
      <c r="AV1673" s="14" t="s">
        <v>164</v>
      </c>
      <c r="AW1673" s="14" t="s">
        <v>39</v>
      </c>
      <c r="AX1673" s="14" t="s">
        <v>85</v>
      </c>
      <c r="AY1673" s="262" t="s">
        <v>137</v>
      </c>
    </row>
    <row r="1674" s="2" customFormat="1" ht="21.75" customHeight="1">
      <c r="A1674" s="41"/>
      <c r="B1674" s="42"/>
      <c r="C1674" s="207" t="s">
        <v>2050</v>
      </c>
      <c r="D1674" s="207" t="s">
        <v>140</v>
      </c>
      <c r="E1674" s="208" t="s">
        <v>2051</v>
      </c>
      <c r="F1674" s="209" t="s">
        <v>2052</v>
      </c>
      <c r="G1674" s="210" t="s">
        <v>565</v>
      </c>
      <c r="H1674" s="211">
        <v>748.41800000000001</v>
      </c>
      <c r="I1674" s="212"/>
      <c r="J1674" s="213">
        <f>ROUND(I1674*H1674,2)</f>
        <v>0</v>
      </c>
      <c r="K1674" s="209" t="s">
        <v>144</v>
      </c>
      <c r="L1674" s="47"/>
      <c r="M1674" s="214" t="s">
        <v>32</v>
      </c>
      <c r="N1674" s="215" t="s">
        <v>49</v>
      </c>
      <c r="O1674" s="87"/>
      <c r="P1674" s="216">
        <f>O1674*H1674</f>
        <v>0</v>
      </c>
      <c r="Q1674" s="216">
        <v>0.0079620000000000003</v>
      </c>
      <c r="R1674" s="216">
        <f>Q1674*H1674</f>
        <v>5.9589041160000003</v>
      </c>
      <c r="S1674" s="216">
        <v>0</v>
      </c>
      <c r="T1674" s="217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18" t="s">
        <v>145</v>
      </c>
      <c r="AT1674" s="218" t="s">
        <v>140</v>
      </c>
      <c r="AU1674" s="218" t="s">
        <v>87</v>
      </c>
      <c r="AY1674" s="19" t="s">
        <v>137</v>
      </c>
      <c r="BE1674" s="219">
        <f>IF(N1674="základní",J1674,0)</f>
        <v>0</v>
      </c>
      <c r="BF1674" s="219">
        <f>IF(N1674="snížená",J1674,0)</f>
        <v>0</v>
      </c>
      <c r="BG1674" s="219">
        <f>IF(N1674="zákl. přenesená",J1674,0)</f>
        <v>0</v>
      </c>
      <c r="BH1674" s="219">
        <f>IF(N1674="sníž. přenesená",J1674,0)</f>
        <v>0</v>
      </c>
      <c r="BI1674" s="219">
        <f>IF(N1674="nulová",J1674,0)</f>
        <v>0</v>
      </c>
      <c r="BJ1674" s="19" t="s">
        <v>87</v>
      </c>
      <c r="BK1674" s="219">
        <f>ROUND(I1674*H1674,2)</f>
        <v>0</v>
      </c>
      <c r="BL1674" s="19" t="s">
        <v>145</v>
      </c>
      <c r="BM1674" s="218" t="s">
        <v>2053</v>
      </c>
    </row>
    <row r="1675" s="2" customFormat="1">
      <c r="A1675" s="41"/>
      <c r="B1675" s="42"/>
      <c r="C1675" s="43"/>
      <c r="D1675" s="220" t="s">
        <v>147</v>
      </c>
      <c r="E1675" s="43"/>
      <c r="F1675" s="221" t="s">
        <v>2054</v>
      </c>
      <c r="G1675" s="43"/>
      <c r="H1675" s="43"/>
      <c r="I1675" s="222"/>
      <c r="J1675" s="43"/>
      <c r="K1675" s="43"/>
      <c r="L1675" s="47"/>
      <c r="M1675" s="223"/>
      <c r="N1675" s="224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19" t="s">
        <v>147</v>
      </c>
      <c r="AU1675" s="19" t="s">
        <v>87</v>
      </c>
    </row>
    <row r="1676" s="2" customFormat="1">
      <c r="A1676" s="41"/>
      <c r="B1676" s="42"/>
      <c r="C1676" s="43"/>
      <c r="D1676" s="225" t="s">
        <v>149</v>
      </c>
      <c r="E1676" s="43"/>
      <c r="F1676" s="226" t="s">
        <v>2055</v>
      </c>
      <c r="G1676" s="43"/>
      <c r="H1676" s="43"/>
      <c r="I1676" s="222"/>
      <c r="J1676" s="43"/>
      <c r="K1676" s="43"/>
      <c r="L1676" s="47"/>
      <c r="M1676" s="223"/>
      <c r="N1676" s="224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19" t="s">
        <v>149</v>
      </c>
      <c r="AU1676" s="19" t="s">
        <v>87</v>
      </c>
    </row>
    <row r="1677" s="15" customFormat="1">
      <c r="A1677" s="15"/>
      <c r="B1677" s="263"/>
      <c r="C1677" s="264"/>
      <c r="D1677" s="220" t="s">
        <v>569</v>
      </c>
      <c r="E1677" s="265" t="s">
        <v>32</v>
      </c>
      <c r="F1677" s="266" t="s">
        <v>1688</v>
      </c>
      <c r="G1677" s="264"/>
      <c r="H1677" s="265" t="s">
        <v>32</v>
      </c>
      <c r="I1677" s="267"/>
      <c r="J1677" s="264"/>
      <c r="K1677" s="264"/>
      <c r="L1677" s="268"/>
      <c r="M1677" s="269"/>
      <c r="N1677" s="270"/>
      <c r="O1677" s="270"/>
      <c r="P1677" s="270"/>
      <c r="Q1677" s="270"/>
      <c r="R1677" s="270"/>
      <c r="S1677" s="270"/>
      <c r="T1677" s="271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72" t="s">
        <v>569</v>
      </c>
      <c r="AU1677" s="272" t="s">
        <v>87</v>
      </c>
      <c r="AV1677" s="15" t="s">
        <v>85</v>
      </c>
      <c r="AW1677" s="15" t="s">
        <v>39</v>
      </c>
      <c r="AX1677" s="15" t="s">
        <v>77</v>
      </c>
      <c r="AY1677" s="272" t="s">
        <v>137</v>
      </c>
    </row>
    <row r="1678" s="13" customFormat="1">
      <c r="A1678" s="13"/>
      <c r="B1678" s="241"/>
      <c r="C1678" s="242"/>
      <c r="D1678" s="220" t="s">
        <v>569</v>
      </c>
      <c r="E1678" s="243" t="s">
        <v>32</v>
      </c>
      <c r="F1678" s="244" t="s">
        <v>1689</v>
      </c>
      <c r="G1678" s="242"/>
      <c r="H1678" s="245">
        <v>145.392</v>
      </c>
      <c r="I1678" s="246"/>
      <c r="J1678" s="242"/>
      <c r="K1678" s="242"/>
      <c r="L1678" s="247"/>
      <c r="M1678" s="248"/>
      <c r="N1678" s="249"/>
      <c r="O1678" s="249"/>
      <c r="P1678" s="249"/>
      <c r="Q1678" s="249"/>
      <c r="R1678" s="249"/>
      <c r="S1678" s="249"/>
      <c r="T1678" s="250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1" t="s">
        <v>569</v>
      </c>
      <c r="AU1678" s="251" t="s">
        <v>87</v>
      </c>
      <c r="AV1678" s="13" t="s">
        <v>87</v>
      </c>
      <c r="AW1678" s="13" t="s">
        <v>39</v>
      </c>
      <c r="AX1678" s="13" t="s">
        <v>77</v>
      </c>
      <c r="AY1678" s="251" t="s">
        <v>137</v>
      </c>
    </row>
    <row r="1679" s="13" customFormat="1">
      <c r="A1679" s="13"/>
      <c r="B1679" s="241"/>
      <c r="C1679" s="242"/>
      <c r="D1679" s="220" t="s">
        <v>569</v>
      </c>
      <c r="E1679" s="243" t="s">
        <v>32</v>
      </c>
      <c r="F1679" s="244" t="s">
        <v>1707</v>
      </c>
      <c r="G1679" s="242"/>
      <c r="H1679" s="245">
        <v>534.56299999999999</v>
      </c>
      <c r="I1679" s="246"/>
      <c r="J1679" s="242"/>
      <c r="K1679" s="242"/>
      <c r="L1679" s="247"/>
      <c r="M1679" s="248"/>
      <c r="N1679" s="249"/>
      <c r="O1679" s="249"/>
      <c r="P1679" s="249"/>
      <c r="Q1679" s="249"/>
      <c r="R1679" s="249"/>
      <c r="S1679" s="249"/>
      <c r="T1679" s="250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1" t="s">
        <v>569</v>
      </c>
      <c r="AU1679" s="251" t="s">
        <v>87</v>
      </c>
      <c r="AV1679" s="13" t="s">
        <v>87</v>
      </c>
      <c r="AW1679" s="13" t="s">
        <v>39</v>
      </c>
      <c r="AX1679" s="13" t="s">
        <v>77</v>
      </c>
      <c r="AY1679" s="251" t="s">
        <v>137</v>
      </c>
    </row>
    <row r="1680" s="13" customFormat="1">
      <c r="A1680" s="13"/>
      <c r="B1680" s="241"/>
      <c r="C1680" s="242"/>
      <c r="D1680" s="220" t="s">
        <v>569</v>
      </c>
      <c r="E1680" s="243" t="s">
        <v>32</v>
      </c>
      <c r="F1680" s="244" t="s">
        <v>1698</v>
      </c>
      <c r="G1680" s="242"/>
      <c r="H1680" s="245">
        <v>-63.600000000000001</v>
      </c>
      <c r="I1680" s="246"/>
      <c r="J1680" s="242"/>
      <c r="K1680" s="242"/>
      <c r="L1680" s="247"/>
      <c r="M1680" s="248"/>
      <c r="N1680" s="249"/>
      <c r="O1680" s="249"/>
      <c r="P1680" s="249"/>
      <c r="Q1680" s="249"/>
      <c r="R1680" s="249"/>
      <c r="S1680" s="249"/>
      <c r="T1680" s="250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1" t="s">
        <v>569</v>
      </c>
      <c r="AU1680" s="251" t="s">
        <v>87</v>
      </c>
      <c r="AV1680" s="13" t="s">
        <v>87</v>
      </c>
      <c r="AW1680" s="13" t="s">
        <v>39</v>
      </c>
      <c r="AX1680" s="13" t="s">
        <v>77</v>
      </c>
      <c r="AY1680" s="251" t="s">
        <v>137</v>
      </c>
    </row>
    <row r="1681" s="13" customFormat="1">
      <c r="A1681" s="13"/>
      <c r="B1681" s="241"/>
      <c r="C1681" s="242"/>
      <c r="D1681" s="220" t="s">
        <v>569</v>
      </c>
      <c r="E1681" s="243" t="s">
        <v>32</v>
      </c>
      <c r="F1681" s="244" t="s">
        <v>1708</v>
      </c>
      <c r="G1681" s="242"/>
      <c r="H1681" s="245">
        <v>91.819999999999993</v>
      </c>
      <c r="I1681" s="246"/>
      <c r="J1681" s="242"/>
      <c r="K1681" s="242"/>
      <c r="L1681" s="247"/>
      <c r="M1681" s="248"/>
      <c r="N1681" s="249"/>
      <c r="O1681" s="249"/>
      <c r="P1681" s="249"/>
      <c r="Q1681" s="249"/>
      <c r="R1681" s="249"/>
      <c r="S1681" s="249"/>
      <c r="T1681" s="25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1" t="s">
        <v>569</v>
      </c>
      <c r="AU1681" s="251" t="s">
        <v>87</v>
      </c>
      <c r="AV1681" s="13" t="s">
        <v>87</v>
      </c>
      <c r="AW1681" s="13" t="s">
        <v>39</v>
      </c>
      <c r="AX1681" s="13" t="s">
        <v>77</v>
      </c>
      <c r="AY1681" s="251" t="s">
        <v>137</v>
      </c>
    </row>
    <row r="1682" s="13" customFormat="1">
      <c r="A1682" s="13"/>
      <c r="B1682" s="241"/>
      <c r="C1682" s="242"/>
      <c r="D1682" s="220" t="s">
        <v>569</v>
      </c>
      <c r="E1682" s="243" t="s">
        <v>32</v>
      </c>
      <c r="F1682" s="244" t="s">
        <v>1700</v>
      </c>
      <c r="G1682" s="242"/>
      <c r="H1682" s="245">
        <v>14.875</v>
      </c>
      <c r="I1682" s="246"/>
      <c r="J1682" s="242"/>
      <c r="K1682" s="242"/>
      <c r="L1682" s="247"/>
      <c r="M1682" s="248"/>
      <c r="N1682" s="249"/>
      <c r="O1682" s="249"/>
      <c r="P1682" s="249"/>
      <c r="Q1682" s="249"/>
      <c r="R1682" s="249"/>
      <c r="S1682" s="249"/>
      <c r="T1682" s="250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1" t="s">
        <v>569</v>
      </c>
      <c r="AU1682" s="251" t="s">
        <v>87</v>
      </c>
      <c r="AV1682" s="13" t="s">
        <v>87</v>
      </c>
      <c r="AW1682" s="13" t="s">
        <v>39</v>
      </c>
      <c r="AX1682" s="13" t="s">
        <v>77</v>
      </c>
      <c r="AY1682" s="251" t="s">
        <v>137</v>
      </c>
    </row>
    <row r="1683" s="13" customFormat="1">
      <c r="A1683" s="13"/>
      <c r="B1683" s="241"/>
      <c r="C1683" s="242"/>
      <c r="D1683" s="220" t="s">
        <v>569</v>
      </c>
      <c r="E1683" s="243" t="s">
        <v>32</v>
      </c>
      <c r="F1683" s="244" t="s">
        <v>1709</v>
      </c>
      <c r="G1683" s="242"/>
      <c r="H1683" s="245">
        <v>25.367999999999999</v>
      </c>
      <c r="I1683" s="246"/>
      <c r="J1683" s="242"/>
      <c r="K1683" s="242"/>
      <c r="L1683" s="247"/>
      <c r="M1683" s="248"/>
      <c r="N1683" s="249"/>
      <c r="O1683" s="249"/>
      <c r="P1683" s="249"/>
      <c r="Q1683" s="249"/>
      <c r="R1683" s="249"/>
      <c r="S1683" s="249"/>
      <c r="T1683" s="250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1" t="s">
        <v>569</v>
      </c>
      <c r="AU1683" s="251" t="s">
        <v>87</v>
      </c>
      <c r="AV1683" s="13" t="s">
        <v>87</v>
      </c>
      <c r="AW1683" s="13" t="s">
        <v>39</v>
      </c>
      <c r="AX1683" s="13" t="s">
        <v>77</v>
      </c>
      <c r="AY1683" s="251" t="s">
        <v>137</v>
      </c>
    </row>
    <row r="1684" s="14" customFormat="1">
      <c r="A1684" s="14"/>
      <c r="B1684" s="252"/>
      <c r="C1684" s="253"/>
      <c r="D1684" s="220" t="s">
        <v>569</v>
      </c>
      <c r="E1684" s="254" t="s">
        <v>32</v>
      </c>
      <c r="F1684" s="255" t="s">
        <v>571</v>
      </c>
      <c r="G1684" s="253"/>
      <c r="H1684" s="256">
        <v>748.41800000000001</v>
      </c>
      <c r="I1684" s="257"/>
      <c r="J1684" s="253"/>
      <c r="K1684" s="253"/>
      <c r="L1684" s="258"/>
      <c r="M1684" s="259"/>
      <c r="N1684" s="260"/>
      <c r="O1684" s="260"/>
      <c r="P1684" s="260"/>
      <c r="Q1684" s="260"/>
      <c r="R1684" s="260"/>
      <c r="S1684" s="260"/>
      <c r="T1684" s="261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2" t="s">
        <v>569</v>
      </c>
      <c r="AU1684" s="262" t="s">
        <v>87</v>
      </c>
      <c r="AV1684" s="14" t="s">
        <v>164</v>
      </c>
      <c r="AW1684" s="14" t="s">
        <v>39</v>
      </c>
      <c r="AX1684" s="14" t="s">
        <v>85</v>
      </c>
      <c r="AY1684" s="262" t="s">
        <v>137</v>
      </c>
    </row>
    <row r="1685" s="2" customFormat="1" ht="21.75" customHeight="1">
      <c r="A1685" s="41"/>
      <c r="B1685" s="42"/>
      <c r="C1685" s="207" t="s">
        <v>2056</v>
      </c>
      <c r="D1685" s="207" t="s">
        <v>140</v>
      </c>
      <c r="E1685" s="208" t="s">
        <v>2057</v>
      </c>
      <c r="F1685" s="209" t="s">
        <v>2058</v>
      </c>
      <c r="G1685" s="210" t="s">
        <v>565</v>
      </c>
      <c r="H1685" s="211">
        <v>748.41800000000001</v>
      </c>
      <c r="I1685" s="212"/>
      <c r="J1685" s="213">
        <f>ROUND(I1685*H1685,2)</f>
        <v>0</v>
      </c>
      <c r="K1685" s="209" t="s">
        <v>144</v>
      </c>
      <c r="L1685" s="47"/>
      <c r="M1685" s="214" t="s">
        <v>32</v>
      </c>
      <c r="N1685" s="215" t="s">
        <v>49</v>
      </c>
      <c r="O1685" s="87"/>
      <c r="P1685" s="216">
        <f>O1685*H1685</f>
        <v>0</v>
      </c>
      <c r="Q1685" s="216">
        <v>0</v>
      </c>
      <c r="R1685" s="216">
        <f>Q1685*H1685</f>
        <v>0</v>
      </c>
      <c r="S1685" s="216">
        <v>0</v>
      </c>
      <c r="T1685" s="217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18" t="s">
        <v>145</v>
      </c>
      <c r="AT1685" s="218" t="s">
        <v>140</v>
      </c>
      <c r="AU1685" s="218" t="s">
        <v>87</v>
      </c>
      <c r="AY1685" s="19" t="s">
        <v>137</v>
      </c>
      <c r="BE1685" s="219">
        <f>IF(N1685="základní",J1685,0)</f>
        <v>0</v>
      </c>
      <c r="BF1685" s="219">
        <f>IF(N1685="snížená",J1685,0)</f>
        <v>0</v>
      </c>
      <c r="BG1685" s="219">
        <f>IF(N1685="zákl. přenesená",J1685,0)</f>
        <v>0</v>
      </c>
      <c r="BH1685" s="219">
        <f>IF(N1685="sníž. přenesená",J1685,0)</f>
        <v>0</v>
      </c>
      <c r="BI1685" s="219">
        <f>IF(N1685="nulová",J1685,0)</f>
        <v>0</v>
      </c>
      <c r="BJ1685" s="19" t="s">
        <v>87</v>
      </c>
      <c r="BK1685" s="219">
        <f>ROUND(I1685*H1685,2)</f>
        <v>0</v>
      </c>
      <c r="BL1685" s="19" t="s">
        <v>145</v>
      </c>
      <c r="BM1685" s="218" t="s">
        <v>2059</v>
      </c>
    </row>
    <row r="1686" s="2" customFormat="1">
      <c r="A1686" s="41"/>
      <c r="B1686" s="42"/>
      <c r="C1686" s="43"/>
      <c r="D1686" s="220" t="s">
        <v>147</v>
      </c>
      <c r="E1686" s="43"/>
      <c r="F1686" s="221" t="s">
        <v>2060</v>
      </c>
      <c r="G1686" s="43"/>
      <c r="H1686" s="43"/>
      <c r="I1686" s="222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19" t="s">
        <v>147</v>
      </c>
      <c r="AU1686" s="19" t="s">
        <v>87</v>
      </c>
    </row>
    <row r="1687" s="2" customFormat="1">
      <c r="A1687" s="41"/>
      <c r="B1687" s="42"/>
      <c r="C1687" s="43"/>
      <c r="D1687" s="225" t="s">
        <v>149</v>
      </c>
      <c r="E1687" s="43"/>
      <c r="F1687" s="226" t="s">
        <v>2061</v>
      </c>
      <c r="G1687" s="43"/>
      <c r="H1687" s="43"/>
      <c r="I1687" s="222"/>
      <c r="J1687" s="43"/>
      <c r="K1687" s="43"/>
      <c r="L1687" s="47"/>
      <c r="M1687" s="223"/>
      <c r="N1687" s="224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19" t="s">
        <v>149</v>
      </c>
      <c r="AU1687" s="19" t="s">
        <v>87</v>
      </c>
    </row>
    <row r="1688" s="15" customFormat="1">
      <c r="A1688" s="15"/>
      <c r="B1688" s="263"/>
      <c r="C1688" s="264"/>
      <c r="D1688" s="220" t="s">
        <v>569</v>
      </c>
      <c r="E1688" s="265" t="s">
        <v>32</v>
      </c>
      <c r="F1688" s="266" t="s">
        <v>1688</v>
      </c>
      <c r="G1688" s="264"/>
      <c r="H1688" s="265" t="s">
        <v>32</v>
      </c>
      <c r="I1688" s="267"/>
      <c r="J1688" s="264"/>
      <c r="K1688" s="264"/>
      <c r="L1688" s="268"/>
      <c r="M1688" s="269"/>
      <c r="N1688" s="270"/>
      <c r="O1688" s="270"/>
      <c r="P1688" s="270"/>
      <c r="Q1688" s="270"/>
      <c r="R1688" s="270"/>
      <c r="S1688" s="270"/>
      <c r="T1688" s="271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72" t="s">
        <v>569</v>
      </c>
      <c r="AU1688" s="272" t="s">
        <v>87</v>
      </c>
      <c r="AV1688" s="15" t="s">
        <v>85</v>
      </c>
      <c r="AW1688" s="15" t="s">
        <v>39</v>
      </c>
      <c r="AX1688" s="15" t="s">
        <v>77</v>
      </c>
      <c r="AY1688" s="272" t="s">
        <v>137</v>
      </c>
    </row>
    <row r="1689" s="13" customFormat="1">
      <c r="A1689" s="13"/>
      <c r="B1689" s="241"/>
      <c r="C1689" s="242"/>
      <c r="D1689" s="220" t="s">
        <v>569</v>
      </c>
      <c r="E1689" s="243" t="s">
        <v>32</v>
      </c>
      <c r="F1689" s="244" t="s">
        <v>1689</v>
      </c>
      <c r="G1689" s="242"/>
      <c r="H1689" s="245">
        <v>145.392</v>
      </c>
      <c r="I1689" s="246"/>
      <c r="J1689" s="242"/>
      <c r="K1689" s="242"/>
      <c r="L1689" s="247"/>
      <c r="M1689" s="248"/>
      <c r="N1689" s="249"/>
      <c r="O1689" s="249"/>
      <c r="P1689" s="249"/>
      <c r="Q1689" s="249"/>
      <c r="R1689" s="249"/>
      <c r="S1689" s="249"/>
      <c r="T1689" s="250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1" t="s">
        <v>569</v>
      </c>
      <c r="AU1689" s="251" t="s">
        <v>87</v>
      </c>
      <c r="AV1689" s="13" t="s">
        <v>87</v>
      </c>
      <c r="AW1689" s="13" t="s">
        <v>39</v>
      </c>
      <c r="AX1689" s="13" t="s">
        <v>77</v>
      </c>
      <c r="AY1689" s="251" t="s">
        <v>137</v>
      </c>
    </row>
    <row r="1690" s="13" customFormat="1">
      <c r="A1690" s="13"/>
      <c r="B1690" s="241"/>
      <c r="C1690" s="242"/>
      <c r="D1690" s="220" t="s">
        <v>569</v>
      </c>
      <c r="E1690" s="243" t="s">
        <v>32</v>
      </c>
      <c r="F1690" s="244" t="s">
        <v>1707</v>
      </c>
      <c r="G1690" s="242"/>
      <c r="H1690" s="245">
        <v>534.56299999999999</v>
      </c>
      <c r="I1690" s="246"/>
      <c r="J1690" s="242"/>
      <c r="K1690" s="242"/>
      <c r="L1690" s="247"/>
      <c r="M1690" s="248"/>
      <c r="N1690" s="249"/>
      <c r="O1690" s="249"/>
      <c r="P1690" s="249"/>
      <c r="Q1690" s="249"/>
      <c r="R1690" s="249"/>
      <c r="S1690" s="249"/>
      <c r="T1690" s="250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1" t="s">
        <v>569</v>
      </c>
      <c r="AU1690" s="251" t="s">
        <v>87</v>
      </c>
      <c r="AV1690" s="13" t="s">
        <v>87</v>
      </c>
      <c r="AW1690" s="13" t="s">
        <v>39</v>
      </c>
      <c r="AX1690" s="13" t="s">
        <v>77</v>
      </c>
      <c r="AY1690" s="251" t="s">
        <v>137</v>
      </c>
    </row>
    <row r="1691" s="13" customFormat="1">
      <c r="A1691" s="13"/>
      <c r="B1691" s="241"/>
      <c r="C1691" s="242"/>
      <c r="D1691" s="220" t="s">
        <v>569</v>
      </c>
      <c r="E1691" s="243" t="s">
        <v>32</v>
      </c>
      <c r="F1691" s="244" t="s">
        <v>1698</v>
      </c>
      <c r="G1691" s="242"/>
      <c r="H1691" s="245">
        <v>-63.600000000000001</v>
      </c>
      <c r="I1691" s="246"/>
      <c r="J1691" s="242"/>
      <c r="K1691" s="242"/>
      <c r="L1691" s="247"/>
      <c r="M1691" s="248"/>
      <c r="N1691" s="249"/>
      <c r="O1691" s="249"/>
      <c r="P1691" s="249"/>
      <c r="Q1691" s="249"/>
      <c r="R1691" s="249"/>
      <c r="S1691" s="249"/>
      <c r="T1691" s="250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1" t="s">
        <v>569</v>
      </c>
      <c r="AU1691" s="251" t="s">
        <v>87</v>
      </c>
      <c r="AV1691" s="13" t="s">
        <v>87</v>
      </c>
      <c r="AW1691" s="13" t="s">
        <v>39</v>
      </c>
      <c r="AX1691" s="13" t="s">
        <v>77</v>
      </c>
      <c r="AY1691" s="251" t="s">
        <v>137</v>
      </c>
    </row>
    <row r="1692" s="13" customFormat="1">
      <c r="A1692" s="13"/>
      <c r="B1692" s="241"/>
      <c r="C1692" s="242"/>
      <c r="D1692" s="220" t="s">
        <v>569</v>
      </c>
      <c r="E1692" s="243" t="s">
        <v>32</v>
      </c>
      <c r="F1692" s="244" t="s">
        <v>1708</v>
      </c>
      <c r="G1692" s="242"/>
      <c r="H1692" s="245">
        <v>91.819999999999993</v>
      </c>
      <c r="I1692" s="246"/>
      <c r="J1692" s="242"/>
      <c r="K1692" s="242"/>
      <c r="L1692" s="247"/>
      <c r="M1692" s="248"/>
      <c r="N1692" s="249"/>
      <c r="O1692" s="249"/>
      <c r="P1692" s="249"/>
      <c r="Q1692" s="249"/>
      <c r="R1692" s="249"/>
      <c r="S1692" s="249"/>
      <c r="T1692" s="250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1" t="s">
        <v>569</v>
      </c>
      <c r="AU1692" s="251" t="s">
        <v>87</v>
      </c>
      <c r="AV1692" s="13" t="s">
        <v>87</v>
      </c>
      <c r="AW1692" s="13" t="s">
        <v>39</v>
      </c>
      <c r="AX1692" s="13" t="s">
        <v>77</v>
      </c>
      <c r="AY1692" s="251" t="s">
        <v>137</v>
      </c>
    </row>
    <row r="1693" s="13" customFormat="1">
      <c r="A1693" s="13"/>
      <c r="B1693" s="241"/>
      <c r="C1693" s="242"/>
      <c r="D1693" s="220" t="s">
        <v>569</v>
      </c>
      <c r="E1693" s="243" t="s">
        <v>32</v>
      </c>
      <c r="F1693" s="244" t="s">
        <v>1700</v>
      </c>
      <c r="G1693" s="242"/>
      <c r="H1693" s="245">
        <v>14.875</v>
      </c>
      <c r="I1693" s="246"/>
      <c r="J1693" s="242"/>
      <c r="K1693" s="242"/>
      <c r="L1693" s="247"/>
      <c r="M1693" s="248"/>
      <c r="N1693" s="249"/>
      <c r="O1693" s="249"/>
      <c r="P1693" s="249"/>
      <c r="Q1693" s="249"/>
      <c r="R1693" s="249"/>
      <c r="S1693" s="249"/>
      <c r="T1693" s="25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1" t="s">
        <v>569</v>
      </c>
      <c r="AU1693" s="251" t="s">
        <v>87</v>
      </c>
      <c r="AV1693" s="13" t="s">
        <v>87</v>
      </c>
      <c r="AW1693" s="13" t="s">
        <v>39</v>
      </c>
      <c r="AX1693" s="13" t="s">
        <v>77</v>
      </c>
      <c r="AY1693" s="251" t="s">
        <v>137</v>
      </c>
    </row>
    <row r="1694" s="13" customFormat="1">
      <c r="A1694" s="13"/>
      <c r="B1694" s="241"/>
      <c r="C1694" s="242"/>
      <c r="D1694" s="220" t="s">
        <v>569</v>
      </c>
      <c r="E1694" s="243" t="s">
        <v>32</v>
      </c>
      <c r="F1694" s="244" t="s">
        <v>1709</v>
      </c>
      <c r="G1694" s="242"/>
      <c r="H1694" s="245">
        <v>25.367999999999999</v>
      </c>
      <c r="I1694" s="246"/>
      <c r="J1694" s="242"/>
      <c r="K1694" s="242"/>
      <c r="L1694" s="247"/>
      <c r="M1694" s="248"/>
      <c r="N1694" s="249"/>
      <c r="O1694" s="249"/>
      <c r="P1694" s="249"/>
      <c r="Q1694" s="249"/>
      <c r="R1694" s="249"/>
      <c r="S1694" s="249"/>
      <c r="T1694" s="250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1" t="s">
        <v>569</v>
      </c>
      <c r="AU1694" s="251" t="s">
        <v>87</v>
      </c>
      <c r="AV1694" s="13" t="s">
        <v>87</v>
      </c>
      <c r="AW1694" s="13" t="s">
        <v>39</v>
      </c>
      <c r="AX1694" s="13" t="s">
        <v>77</v>
      </c>
      <c r="AY1694" s="251" t="s">
        <v>137</v>
      </c>
    </row>
    <row r="1695" s="14" customFormat="1">
      <c r="A1695" s="14"/>
      <c r="B1695" s="252"/>
      <c r="C1695" s="253"/>
      <c r="D1695" s="220" t="s">
        <v>569</v>
      </c>
      <c r="E1695" s="254" t="s">
        <v>32</v>
      </c>
      <c r="F1695" s="255" t="s">
        <v>571</v>
      </c>
      <c r="G1695" s="253"/>
      <c r="H1695" s="256">
        <v>748.41800000000001</v>
      </c>
      <c r="I1695" s="257"/>
      <c r="J1695" s="253"/>
      <c r="K1695" s="253"/>
      <c r="L1695" s="258"/>
      <c r="M1695" s="259"/>
      <c r="N1695" s="260"/>
      <c r="O1695" s="260"/>
      <c r="P1695" s="260"/>
      <c r="Q1695" s="260"/>
      <c r="R1695" s="260"/>
      <c r="S1695" s="260"/>
      <c r="T1695" s="261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2" t="s">
        <v>569</v>
      </c>
      <c r="AU1695" s="262" t="s">
        <v>87</v>
      </c>
      <c r="AV1695" s="14" t="s">
        <v>164</v>
      </c>
      <c r="AW1695" s="14" t="s">
        <v>39</v>
      </c>
      <c r="AX1695" s="14" t="s">
        <v>85</v>
      </c>
      <c r="AY1695" s="262" t="s">
        <v>137</v>
      </c>
    </row>
    <row r="1696" s="2" customFormat="1" ht="16.5" customHeight="1">
      <c r="A1696" s="41"/>
      <c r="B1696" s="42"/>
      <c r="C1696" s="227" t="s">
        <v>2062</v>
      </c>
      <c r="D1696" s="227" t="s">
        <v>151</v>
      </c>
      <c r="E1696" s="228" t="s">
        <v>2063</v>
      </c>
      <c r="F1696" s="229" t="s">
        <v>2064</v>
      </c>
      <c r="G1696" s="230" t="s">
        <v>258</v>
      </c>
      <c r="H1696" s="231">
        <v>19.759</v>
      </c>
      <c r="I1696" s="232"/>
      <c r="J1696" s="233">
        <f>ROUND(I1696*H1696,2)</f>
        <v>0</v>
      </c>
      <c r="K1696" s="229" t="s">
        <v>144</v>
      </c>
      <c r="L1696" s="234"/>
      <c r="M1696" s="235" t="s">
        <v>32</v>
      </c>
      <c r="N1696" s="236" t="s">
        <v>49</v>
      </c>
      <c r="O1696" s="87"/>
      <c r="P1696" s="216">
        <f>O1696*H1696</f>
        <v>0</v>
      </c>
      <c r="Q1696" s="216">
        <v>0.55000000000000004</v>
      </c>
      <c r="R1696" s="216">
        <f>Q1696*H1696</f>
        <v>10.867450000000002</v>
      </c>
      <c r="S1696" s="216">
        <v>0</v>
      </c>
      <c r="T1696" s="217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18" t="s">
        <v>155</v>
      </c>
      <c r="AT1696" s="218" t="s">
        <v>151</v>
      </c>
      <c r="AU1696" s="218" t="s">
        <v>87</v>
      </c>
      <c r="AY1696" s="19" t="s">
        <v>137</v>
      </c>
      <c r="BE1696" s="219">
        <f>IF(N1696="základní",J1696,0)</f>
        <v>0</v>
      </c>
      <c r="BF1696" s="219">
        <f>IF(N1696="snížená",J1696,0)</f>
        <v>0</v>
      </c>
      <c r="BG1696" s="219">
        <f>IF(N1696="zákl. přenesená",J1696,0)</f>
        <v>0</v>
      </c>
      <c r="BH1696" s="219">
        <f>IF(N1696="sníž. přenesená",J1696,0)</f>
        <v>0</v>
      </c>
      <c r="BI1696" s="219">
        <f>IF(N1696="nulová",J1696,0)</f>
        <v>0</v>
      </c>
      <c r="BJ1696" s="19" t="s">
        <v>87</v>
      </c>
      <c r="BK1696" s="219">
        <f>ROUND(I1696*H1696,2)</f>
        <v>0</v>
      </c>
      <c r="BL1696" s="19" t="s">
        <v>145</v>
      </c>
      <c r="BM1696" s="218" t="s">
        <v>2065</v>
      </c>
    </row>
    <row r="1697" s="2" customFormat="1">
      <c r="A1697" s="41"/>
      <c r="B1697" s="42"/>
      <c r="C1697" s="43"/>
      <c r="D1697" s="220" t="s">
        <v>147</v>
      </c>
      <c r="E1697" s="43"/>
      <c r="F1697" s="221" t="s">
        <v>2064</v>
      </c>
      <c r="G1697" s="43"/>
      <c r="H1697" s="43"/>
      <c r="I1697" s="222"/>
      <c r="J1697" s="43"/>
      <c r="K1697" s="43"/>
      <c r="L1697" s="47"/>
      <c r="M1697" s="223"/>
      <c r="N1697" s="224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19" t="s">
        <v>147</v>
      </c>
      <c r="AU1697" s="19" t="s">
        <v>87</v>
      </c>
    </row>
    <row r="1698" s="2" customFormat="1" ht="16.5" customHeight="1">
      <c r="A1698" s="41"/>
      <c r="B1698" s="42"/>
      <c r="C1698" s="207" t="s">
        <v>2066</v>
      </c>
      <c r="D1698" s="207" t="s">
        <v>140</v>
      </c>
      <c r="E1698" s="208" t="s">
        <v>2067</v>
      </c>
      <c r="F1698" s="209" t="s">
        <v>2068</v>
      </c>
      <c r="G1698" s="210" t="s">
        <v>143</v>
      </c>
      <c r="H1698" s="211">
        <v>2993.672</v>
      </c>
      <c r="I1698" s="212"/>
      <c r="J1698" s="213">
        <f>ROUND(I1698*H1698,2)</f>
        <v>0</v>
      </c>
      <c r="K1698" s="209" t="s">
        <v>144</v>
      </c>
      <c r="L1698" s="47"/>
      <c r="M1698" s="214" t="s">
        <v>32</v>
      </c>
      <c r="N1698" s="215" t="s">
        <v>49</v>
      </c>
      <c r="O1698" s="87"/>
      <c r="P1698" s="216">
        <f>O1698*H1698</f>
        <v>0</v>
      </c>
      <c r="Q1698" s="216">
        <v>2.0999999999999999E-05</v>
      </c>
      <c r="R1698" s="216">
        <f>Q1698*H1698</f>
        <v>0.062867112000000003</v>
      </c>
      <c r="S1698" s="216">
        <v>0</v>
      </c>
      <c r="T1698" s="217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18" t="s">
        <v>145</v>
      </c>
      <c r="AT1698" s="218" t="s">
        <v>140</v>
      </c>
      <c r="AU1698" s="218" t="s">
        <v>87</v>
      </c>
      <c r="AY1698" s="19" t="s">
        <v>137</v>
      </c>
      <c r="BE1698" s="219">
        <f>IF(N1698="základní",J1698,0)</f>
        <v>0</v>
      </c>
      <c r="BF1698" s="219">
        <f>IF(N1698="snížená",J1698,0)</f>
        <v>0</v>
      </c>
      <c r="BG1698" s="219">
        <f>IF(N1698="zákl. přenesená",J1698,0)</f>
        <v>0</v>
      </c>
      <c r="BH1698" s="219">
        <f>IF(N1698="sníž. přenesená",J1698,0)</f>
        <v>0</v>
      </c>
      <c r="BI1698" s="219">
        <f>IF(N1698="nulová",J1698,0)</f>
        <v>0</v>
      </c>
      <c r="BJ1698" s="19" t="s">
        <v>87</v>
      </c>
      <c r="BK1698" s="219">
        <f>ROUND(I1698*H1698,2)</f>
        <v>0</v>
      </c>
      <c r="BL1698" s="19" t="s">
        <v>145</v>
      </c>
      <c r="BM1698" s="218" t="s">
        <v>2069</v>
      </c>
    </row>
    <row r="1699" s="2" customFormat="1">
      <c r="A1699" s="41"/>
      <c r="B1699" s="42"/>
      <c r="C1699" s="43"/>
      <c r="D1699" s="220" t="s">
        <v>147</v>
      </c>
      <c r="E1699" s="43"/>
      <c r="F1699" s="221" t="s">
        <v>2070</v>
      </c>
      <c r="G1699" s="43"/>
      <c r="H1699" s="43"/>
      <c r="I1699" s="222"/>
      <c r="J1699" s="43"/>
      <c r="K1699" s="43"/>
      <c r="L1699" s="47"/>
      <c r="M1699" s="223"/>
      <c r="N1699" s="224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T1699" s="19" t="s">
        <v>147</v>
      </c>
      <c r="AU1699" s="19" t="s">
        <v>87</v>
      </c>
    </row>
    <row r="1700" s="2" customFormat="1">
      <c r="A1700" s="41"/>
      <c r="B1700" s="42"/>
      <c r="C1700" s="43"/>
      <c r="D1700" s="225" t="s">
        <v>149</v>
      </c>
      <c r="E1700" s="43"/>
      <c r="F1700" s="226" t="s">
        <v>2071</v>
      </c>
      <c r="G1700" s="43"/>
      <c r="H1700" s="43"/>
      <c r="I1700" s="222"/>
      <c r="J1700" s="43"/>
      <c r="K1700" s="43"/>
      <c r="L1700" s="47"/>
      <c r="M1700" s="223"/>
      <c r="N1700" s="224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19" t="s">
        <v>149</v>
      </c>
      <c r="AU1700" s="19" t="s">
        <v>87</v>
      </c>
    </row>
    <row r="1701" s="15" customFormat="1">
      <c r="A1701" s="15"/>
      <c r="B1701" s="263"/>
      <c r="C1701" s="264"/>
      <c r="D1701" s="220" t="s">
        <v>569</v>
      </c>
      <c r="E1701" s="265" t="s">
        <v>32</v>
      </c>
      <c r="F1701" s="266" t="s">
        <v>2072</v>
      </c>
      <c r="G1701" s="264"/>
      <c r="H1701" s="265" t="s">
        <v>32</v>
      </c>
      <c r="I1701" s="267"/>
      <c r="J1701" s="264"/>
      <c r="K1701" s="264"/>
      <c r="L1701" s="268"/>
      <c r="M1701" s="269"/>
      <c r="N1701" s="270"/>
      <c r="O1701" s="270"/>
      <c r="P1701" s="270"/>
      <c r="Q1701" s="270"/>
      <c r="R1701" s="270"/>
      <c r="S1701" s="270"/>
      <c r="T1701" s="271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72" t="s">
        <v>569</v>
      </c>
      <c r="AU1701" s="272" t="s">
        <v>87</v>
      </c>
      <c r="AV1701" s="15" t="s">
        <v>85</v>
      </c>
      <c r="AW1701" s="15" t="s">
        <v>39</v>
      </c>
      <c r="AX1701" s="15" t="s">
        <v>77</v>
      </c>
      <c r="AY1701" s="272" t="s">
        <v>137</v>
      </c>
    </row>
    <row r="1702" s="15" customFormat="1">
      <c r="A1702" s="15"/>
      <c r="B1702" s="263"/>
      <c r="C1702" s="264"/>
      <c r="D1702" s="220" t="s">
        <v>569</v>
      </c>
      <c r="E1702" s="265" t="s">
        <v>32</v>
      </c>
      <c r="F1702" s="266" t="s">
        <v>1688</v>
      </c>
      <c r="G1702" s="264"/>
      <c r="H1702" s="265" t="s">
        <v>32</v>
      </c>
      <c r="I1702" s="267"/>
      <c r="J1702" s="264"/>
      <c r="K1702" s="264"/>
      <c r="L1702" s="268"/>
      <c r="M1702" s="269"/>
      <c r="N1702" s="270"/>
      <c r="O1702" s="270"/>
      <c r="P1702" s="270"/>
      <c r="Q1702" s="270"/>
      <c r="R1702" s="270"/>
      <c r="S1702" s="270"/>
      <c r="T1702" s="271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72" t="s">
        <v>569</v>
      </c>
      <c r="AU1702" s="272" t="s">
        <v>87</v>
      </c>
      <c r="AV1702" s="15" t="s">
        <v>85</v>
      </c>
      <c r="AW1702" s="15" t="s">
        <v>39</v>
      </c>
      <c r="AX1702" s="15" t="s">
        <v>77</v>
      </c>
      <c r="AY1702" s="272" t="s">
        <v>137</v>
      </c>
    </row>
    <row r="1703" s="13" customFormat="1">
      <c r="A1703" s="13"/>
      <c r="B1703" s="241"/>
      <c r="C1703" s="242"/>
      <c r="D1703" s="220" t="s">
        <v>569</v>
      </c>
      <c r="E1703" s="243" t="s">
        <v>32</v>
      </c>
      <c r="F1703" s="244" t="s">
        <v>2073</v>
      </c>
      <c r="G1703" s="242"/>
      <c r="H1703" s="245">
        <v>290.78399999999999</v>
      </c>
      <c r="I1703" s="246"/>
      <c r="J1703" s="242"/>
      <c r="K1703" s="242"/>
      <c r="L1703" s="247"/>
      <c r="M1703" s="248"/>
      <c r="N1703" s="249"/>
      <c r="O1703" s="249"/>
      <c r="P1703" s="249"/>
      <c r="Q1703" s="249"/>
      <c r="R1703" s="249"/>
      <c r="S1703" s="249"/>
      <c r="T1703" s="250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1" t="s">
        <v>569</v>
      </c>
      <c r="AU1703" s="251" t="s">
        <v>87</v>
      </c>
      <c r="AV1703" s="13" t="s">
        <v>87</v>
      </c>
      <c r="AW1703" s="13" t="s">
        <v>39</v>
      </c>
      <c r="AX1703" s="13" t="s">
        <v>77</v>
      </c>
      <c r="AY1703" s="251" t="s">
        <v>137</v>
      </c>
    </row>
    <row r="1704" s="13" customFormat="1">
      <c r="A1704" s="13"/>
      <c r="B1704" s="241"/>
      <c r="C1704" s="242"/>
      <c r="D1704" s="220" t="s">
        <v>569</v>
      </c>
      <c r="E1704" s="243" t="s">
        <v>32</v>
      </c>
      <c r="F1704" s="244" t="s">
        <v>2074</v>
      </c>
      <c r="G1704" s="242"/>
      <c r="H1704" s="245">
        <v>1069.126</v>
      </c>
      <c r="I1704" s="246"/>
      <c r="J1704" s="242"/>
      <c r="K1704" s="242"/>
      <c r="L1704" s="247"/>
      <c r="M1704" s="248"/>
      <c r="N1704" s="249"/>
      <c r="O1704" s="249"/>
      <c r="P1704" s="249"/>
      <c r="Q1704" s="249"/>
      <c r="R1704" s="249"/>
      <c r="S1704" s="249"/>
      <c r="T1704" s="250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1" t="s">
        <v>569</v>
      </c>
      <c r="AU1704" s="251" t="s">
        <v>87</v>
      </c>
      <c r="AV1704" s="13" t="s">
        <v>87</v>
      </c>
      <c r="AW1704" s="13" t="s">
        <v>39</v>
      </c>
      <c r="AX1704" s="13" t="s">
        <v>77</v>
      </c>
      <c r="AY1704" s="251" t="s">
        <v>137</v>
      </c>
    </row>
    <row r="1705" s="13" customFormat="1">
      <c r="A1705" s="13"/>
      <c r="B1705" s="241"/>
      <c r="C1705" s="242"/>
      <c r="D1705" s="220" t="s">
        <v>569</v>
      </c>
      <c r="E1705" s="243" t="s">
        <v>32</v>
      </c>
      <c r="F1705" s="244" t="s">
        <v>2075</v>
      </c>
      <c r="G1705" s="242"/>
      <c r="H1705" s="245">
        <v>-127.2</v>
      </c>
      <c r="I1705" s="246"/>
      <c r="J1705" s="242"/>
      <c r="K1705" s="242"/>
      <c r="L1705" s="247"/>
      <c r="M1705" s="248"/>
      <c r="N1705" s="249"/>
      <c r="O1705" s="249"/>
      <c r="P1705" s="249"/>
      <c r="Q1705" s="249"/>
      <c r="R1705" s="249"/>
      <c r="S1705" s="249"/>
      <c r="T1705" s="250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1" t="s">
        <v>569</v>
      </c>
      <c r="AU1705" s="251" t="s">
        <v>87</v>
      </c>
      <c r="AV1705" s="13" t="s">
        <v>87</v>
      </c>
      <c r="AW1705" s="13" t="s">
        <v>39</v>
      </c>
      <c r="AX1705" s="13" t="s">
        <v>77</v>
      </c>
      <c r="AY1705" s="251" t="s">
        <v>137</v>
      </c>
    </row>
    <row r="1706" s="13" customFormat="1">
      <c r="A1706" s="13"/>
      <c r="B1706" s="241"/>
      <c r="C1706" s="242"/>
      <c r="D1706" s="220" t="s">
        <v>569</v>
      </c>
      <c r="E1706" s="243" t="s">
        <v>32</v>
      </c>
      <c r="F1706" s="244" t="s">
        <v>2076</v>
      </c>
      <c r="G1706" s="242"/>
      <c r="H1706" s="245">
        <v>183.63999999999999</v>
      </c>
      <c r="I1706" s="246"/>
      <c r="J1706" s="242"/>
      <c r="K1706" s="242"/>
      <c r="L1706" s="247"/>
      <c r="M1706" s="248"/>
      <c r="N1706" s="249"/>
      <c r="O1706" s="249"/>
      <c r="P1706" s="249"/>
      <c r="Q1706" s="249"/>
      <c r="R1706" s="249"/>
      <c r="S1706" s="249"/>
      <c r="T1706" s="250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1" t="s">
        <v>569</v>
      </c>
      <c r="AU1706" s="251" t="s">
        <v>87</v>
      </c>
      <c r="AV1706" s="13" t="s">
        <v>87</v>
      </c>
      <c r="AW1706" s="13" t="s">
        <v>39</v>
      </c>
      <c r="AX1706" s="13" t="s">
        <v>77</v>
      </c>
      <c r="AY1706" s="251" t="s">
        <v>137</v>
      </c>
    </row>
    <row r="1707" s="13" customFormat="1">
      <c r="A1707" s="13"/>
      <c r="B1707" s="241"/>
      <c r="C1707" s="242"/>
      <c r="D1707" s="220" t="s">
        <v>569</v>
      </c>
      <c r="E1707" s="243" t="s">
        <v>32</v>
      </c>
      <c r="F1707" s="244" t="s">
        <v>2077</v>
      </c>
      <c r="G1707" s="242"/>
      <c r="H1707" s="245">
        <v>29.75</v>
      </c>
      <c r="I1707" s="246"/>
      <c r="J1707" s="242"/>
      <c r="K1707" s="242"/>
      <c r="L1707" s="247"/>
      <c r="M1707" s="248"/>
      <c r="N1707" s="249"/>
      <c r="O1707" s="249"/>
      <c r="P1707" s="249"/>
      <c r="Q1707" s="249"/>
      <c r="R1707" s="249"/>
      <c r="S1707" s="249"/>
      <c r="T1707" s="250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1" t="s">
        <v>569</v>
      </c>
      <c r="AU1707" s="251" t="s">
        <v>87</v>
      </c>
      <c r="AV1707" s="13" t="s">
        <v>87</v>
      </c>
      <c r="AW1707" s="13" t="s">
        <v>39</v>
      </c>
      <c r="AX1707" s="13" t="s">
        <v>77</v>
      </c>
      <c r="AY1707" s="251" t="s">
        <v>137</v>
      </c>
    </row>
    <row r="1708" s="13" customFormat="1">
      <c r="A1708" s="13"/>
      <c r="B1708" s="241"/>
      <c r="C1708" s="242"/>
      <c r="D1708" s="220" t="s">
        <v>569</v>
      </c>
      <c r="E1708" s="243" t="s">
        <v>32</v>
      </c>
      <c r="F1708" s="244" t="s">
        <v>2078</v>
      </c>
      <c r="G1708" s="242"/>
      <c r="H1708" s="245">
        <v>50.735999999999997</v>
      </c>
      <c r="I1708" s="246"/>
      <c r="J1708" s="242"/>
      <c r="K1708" s="242"/>
      <c r="L1708" s="247"/>
      <c r="M1708" s="248"/>
      <c r="N1708" s="249"/>
      <c r="O1708" s="249"/>
      <c r="P1708" s="249"/>
      <c r="Q1708" s="249"/>
      <c r="R1708" s="249"/>
      <c r="S1708" s="249"/>
      <c r="T1708" s="250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1" t="s">
        <v>569</v>
      </c>
      <c r="AU1708" s="251" t="s">
        <v>87</v>
      </c>
      <c r="AV1708" s="13" t="s">
        <v>87</v>
      </c>
      <c r="AW1708" s="13" t="s">
        <v>39</v>
      </c>
      <c r="AX1708" s="13" t="s">
        <v>77</v>
      </c>
      <c r="AY1708" s="251" t="s">
        <v>137</v>
      </c>
    </row>
    <row r="1709" s="15" customFormat="1">
      <c r="A1709" s="15"/>
      <c r="B1709" s="263"/>
      <c r="C1709" s="264"/>
      <c r="D1709" s="220" t="s">
        <v>569</v>
      </c>
      <c r="E1709" s="265" t="s">
        <v>32</v>
      </c>
      <c r="F1709" s="266" t="s">
        <v>2079</v>
      </c>
      <c r="G1709" s="264"/>
      <c r="H1709" s="265" t="s">
        <v>32</v>
      </c>
      <c r="I1709" s="267"/>
      <c r="J1709" s="264"/>
      <c r="K1709" s="264"/>
      <c r="L1709" s="268"/>
      <c r="M1709" s="269"/>
      <c r="N1709" s="270"/>
      <c r="O1709" s="270"/>
      <c r="P1709" s="270"/>
      <c r="Q1709" s="270"/>
      <c r="R1709" s="270"/>
      <c r="S1709" s="270"/>
      <c r="T1709" s="271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72" t="s">
        <v>569</v>
      </c>
      <c r="AU1709" s="272" t="s">
        <v>87</v>
      </c>
      <c r="AV1709" s="15" t="s">
        <v>85</v>
      </c>
      <c r="AW1709" s="15" t="s">
        <v>39</v>
      </c>
      <c r="AX1709" s="15" t="s">
        <v>77</v>
      </c>
      <c r="AY1709" s="272" t="s">
        <v>137</v>
      </c>
    </row>
    <row r="1710" s="15" customFormat="1">
      <c r="A1710" s="15"/>
      <c r="B1710" s="263"/>
      <c r="C1710" s="264"/>
      <c r="D1710" s="220" t="s">
        <v>569</v>
      </c>
      <c r="E1710" s="265" t="s">
        <v>32</v>
      </c>
      <c r="F1710" s="266" t="s">
        <v>1688</v>
      </c>
      <c r="G1710" s="264"/>
      <c r="H1710" s="265" t="s">
        <v>32</v>
      </c>
      <c r="I1710" s="267"/>
      <c r="J1710" s="264"/>
      <c r="K1710" s="264"/>
      <c r="L1710" s="268"/>
      <c r="M1710" s="269"/>
      <c r="N1710" s="270"/>
      <c r="O1710" s="270"/>
      <c r="P1710" s="270"/>
      <c r="Q1710" s="270"/>
      <c r="R1710" s="270"/>
      <c r="S1710" s="270"/>
      <c r="T1710" s="271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72" t="s">
        <v>569</v>
      </c>
      <c r="AU1710" s="272" t="s">
        <v>87</v>
      </c>
      <c r="AV1710" s="15" t="s">
        <v>85</v>
      </c>
      <c r="AW1710" s="15" t="s">
        <v>39</v>
      </c>
      <c r="AX1710" s="15" t="s">
        <v>77</v>
      </c>
      <c r="AY1710" s="272" t="s">
        <v>137</v>
      </c>
    </row>
    <row r="1711" s="13" customFormat="1">
      <c r="A1711" s="13"/>
      <c r="B1711" s="241"/>
      <c r="C1711" s="242"/>
      <c r="D1711" s="220" t="s">
        <v>569</v>
      </c>
      <c r="E1711" s="243" t="s">
        <v>32</v>
      </c>
      <c r="F1711" s="244" t="s">
        <v>2073</v>
      </c>
      <c r="G1711" s="242"/>
      <c r="H1711" s="245">
        <v>290.78399999999999</v>
      </c>
      <c r="I1711" s="246"/>
      <c r="J1711" s="242"/>
      <c r="K1711" s="242"/>
      <c r="L1711" s="247"/>
      <c r="M1711" s="248"/>
      <c r="N1711" s="249"/>
      <c r="O1711" s="249"/>
      <c r="P1711" s="249"/>
      <c r="Q1711" s="249"/>
      <c r="R1711" s="249"/>
      <c r="S1711" s="249"/>
      <c r="T1711" s="250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1" t="s">
        <v>569</v>
      </c>
      <c r="AU1711" s="251" t="s">
        <v>87</v>
      </c>
      <c r="AV1711" s="13" t="s">
        <v>87</v>
      </c>
      <c r="AW1711" s="13" t="s">
        <v>39</v>
      </c>
      <c r="AX1711" s="13" t="s">
        <v>77</v>
      </c>
      <c r="AY1711" s="251" t="s">
        <v>137</v>
      </c>
    </row>
    <row r="1712" s="13" customFormat="1">
      <c r="A1712" s="13"/>
      <c r="B1712" s="241"/>
      <c r="C1712" s="242"/>
      <c r="D1712" s="220" t="s">
        <v>569</v>
      </c>
      <c r="E1712" s="243" t="s">
        <v>32</v>
      </c>
      <c r="F1712" s="244" t="s">
        <v>2074</v>
      </c>
      <c r="G1712" s="242"/>
      <c r="H1712" s="245">
        <v>1069.126</v>
      </c>
      <c r="I1712" s="246"/>
      <c r="J1712" s="242"/>
      <c r="K1712" s="242"/>
      <c r="L1712" s="247"/>
      <c r="M1712" s="248"/>
      <c r="N1712" s="249"/>
      <c r="O1712" s="249"/>
      <c r="P1712" s="249"/>
      <c r="Q1712" s="249"/>
      <c r="R1712" s="249"/>
      <c r="S1712" s="249"/>
      <c r="T1712" s="25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1" t="s">
        <v>569</v>
      </c>
      <c r="AU1712" s="251" t="s">
        <v>87</v>
      </c>
      <c r="AV1712" s="13" t="s">
        <v>87</v>
      </c>
      <c r="AW1712" s="13" t="s">
        <v>39</v>
      </c>
      <c r="AX1712" s="13" t="s">
        <v>77</v>
      </c>
      <c r="AY1712" s="251" t="s">
        <v>137</v>
      </c>
    </row>
    <row r="1713" s="13" customFormat="1">
      <c r="A1713" s="13"/>
      <c r="B1713" s="241"/>
      <c r="C1713" s="242"/>
      <c r="D1713" s="220" t="s">
        <v>569</v>
      </c>
      <c r="E1713" s="243" t="s">
        <v>32</v>
      </c>
      <c r="F1713" s="244" t="s">
        <v>2075</v>
      </c>
      <c r="G1713" s="242"/>
      <c r="H1713" s="245">
        <v>-127.2</v>
      </c>
      <c r="I1713" s="246"/>
      <c r="J1713" s="242"/>
      <c r="K1713" s="242"/>
      <c r="L1713" s="247"/>
      <c r="M1713" s="248"/>
      <c r="N1713" s="249"/>
      <c r="O1713" s="249"/>
      <c r="P1713" s="249"/>
      <c r="Q1713" s="249"/>
      <c r="R1713" s="249"/>
      <c r="S1713" s="249"/>
      <c r="T1713" s="250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1" t="s">
        <v>569</v>
      </c>
      <c r="AU1713" s="251" t="s">
        <v>87</v>
      </c>
      <c r="AV1713" s="13" t="s">
        <v>87</v>
      </c>
      <c r="AW1713" s="13" t="s">
        <v>39</v>
      </c>
      <c r="AX1713" s="13" t="s">
        <v>77</v>
      </c>
      <c r="AY1713" s="251" t="s">
        <v>137</v>
      </c>
    </row>
    <row r="1714" s="13" customFormat="1">
      <c r="A1714" s="13"/>
      <c r="B1714" s="241"/>
      <c r="C1714" s="242"/>
      <c r="D1714" s="220" t="s">
        <v>569</v>
      </c>
      <c r="E1714" s="243" t="s">
        <v>32</v>
      </c>
      <c r="F1714" s="244" t="s">
        <v>2076</v>
      </c>
      <c r="G1714" s="242"/>
      <c r="H1714" s="245">
        <v>183.63999999999999</v>
      </c>
      <c r="I1714" s="246"/>
      <c r="J1714" s="242"/>
      <c r="K1714" s="242"/>
      <c r="L1714" s="247"/>
      <c r="M1714" s="248"/>
      <c r="N1714" s="249"/>
      <c r="O1714" s="249"/>
      <c r="P1714" s="249"/>
      <c r="Q1714" s="249"/>
      <c r="R1714" s="249"/>
      <c r="S1714" s="249"/>
      <c r="T1714" s="25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1" t="s">
        <v>569</v>
      </c>
      <c r="AU1714" s="251" t="s">
        <v>87</v>
      </c>
      <c r="AV1714" s="13" t="s">
        <v>87</v>
      </c>
      <c r="AW1714" s="13" t="s">
        <v>39</v>
      </c>
      <c r="AX1714" s="13" t="s">
        <v>77</v>
      </c>
      <c r="AY1714" s="251" t="s">
        <v>137</v>
      </c>
    </row>
    <row r="1715" s="13" customFormat="1">
      <c r="A1715" s="13"/>
      <c r="B1715" s="241"/>
      <c r="C1715" s="242"/>
      <c r="D1715" s="220" t="s">
        <v>569</v>
      </c>
      <c r="E1715" s="243" t="s">
        <v>32</v>
      </c>
      <c r="F1715" s="244" t="s">
        <v>2077</v>
      </c>
      <c r="G1715" s="242"/>
      <c r="H1715" s="245">
        <v>29.75</v>
      </c>
      <c r="I1715" s="246"/>
      <c r="J1715" s="242"/>
      <c r="K1715" s="242"/>
      <c r="L1715" s="247"/>
      <c r="M1715" s="248"/>
      <c r="N1715" s="249"/>
      <c r="O1715" s="249"/>
      <c r="P1715" s="249"/>
      <c r="Q1715" s="249"/>
      <c r="R1715" s="249"/>
      <c r="S1715" s="249"/>
      <c r="T1715" s="250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1" t="s">
        <v>569</v>
      </c>
      <c r="AU1715" s="251" t="s">
        <v>87</v>
      </c>
      <c r="AV1715" s="13" t="s">
        <v>87</v>
      </c>
      <c r="AW1715" s="13" t="s">
        <v>39</v>
      </c>
      <c r="AX1715" s="13" t="s">
        <v>77</v>
      </c>
      <c r="AY1715" s="251" t="s">
        <v>137</v>
      </c>
    </row>
    <row r="1716" s="13" customFormat="1">
      <c r="A1716" s="13"/>
      <c r="B1716" s="241"/>
      <c r="C1716" s="242"/>
      <c r="D1716" s="220" t="s">
        <v>569</v>
      </c>
      <c r="E1716" s="243" t="s">
        <v>32</v>
      </c>
      <c r="F1716" s="244" t="s">
        <v>2078</v>
      </c>
      <c r="G1716" s="242"/>
      <c r="H1716" s="245">
        <v>50.735999999999997</v>
      </c>
      <c r="I1716" s="246"/>
      <c r="J1716" s="242"/>
      <c r="K1716" s="242"/>
      <c r="L1716" s="247"/>
      <c r="M1716" s="248"/>
      <c r="N1716" s="249"/>
      <c r="O1716" s="249"/>
      <c r="P1716" s="249"/>
      <c r="Q1716" s="249"/>
      <c r="R1716" s="249"/>
      <c r="S1716" s="249"/>
      <c r="T1716" s="250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1" t="s">
        <v>569</v>
      </c>
      <c r="AU1716" s="251" t="s">
        <v>87</v>
      </c>
      <c r="AV1716" s="13" t="s">
        <v>87</v>
      </c>
      <c r="AW1716" s="13" t="s">
        <v>39</v>
      </c>
      <c r="AX1716" s="13" t="s">
        <v>77</v>
      </c>
      <c r="AY1716" s="251" t="s">
        <v>137</v>
      </c>
    </row>
    <row r="1717" s="14" customFormat="1">
      <c r="A1717" s="14"/>
      <c r="B1717" s="252"/>
      <c r="C1717" s="253"/>
      <c r="D1717" s="220" t="s">
        <v>569</v>
      </c>
      <c r="E1717" s="254" t="s">
        <v>32</v>
      </c>
      <c r="F1717" s="255" t="s">
        <v>571</v>
      </c>
      <c r="G1717" s="253"/>
      <c r="H1717" s="256">
        <v>2993.672</v>
      </c>
      <c r="I1717" s="257"/>
      <c r="J1717" s="253"/>
      <c r="K1717" s="253"/>
      <c r="L1717" s="258"/>
      <c r="M1717" s="259"/>
      <c r="N1717" s="260"/>
      <c r="O1717" s="260"/>
      <c r="P1717" s="260"/>
      <c r="Q1717" s="260"/>
      <c r="R1717" s="260"/>
      <c r="S1717" s="260"/>
      <c r="T1717" s="261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2" t="s">
        <v>569</v>
      </c>
      <c r="AU1717" s="262" t="s">
        <v>87</v>
      </c>
      <c r="AV1717" s="14" t="s">
        <v>164</v>
      </c>
      <c r="AW1717" s="14" t="s">
        <v>39</v>
      </c>
      <c r="AX1717" s="14" t="s">
        <v>85</v>
      </c>
      <c r="AY1717" s="262" t="s">
        <v>137</v>
      </c>
    </row>
    <row r="1718" s="2" customFormat="1" ht="16.5" customHeight="1">
      <c r="A1718" s="41"/>
      <c r="B1718" s="42"/>
      <c r="C1718" s="227" t="s">
        <v>2080</v>
      </c>
      <c r="D1718" s="227" t="s">
        <v>151</v>
      </c>
      <c r="E1718" s="228" t="s">
        <v>2081</v>
      </c>
      <c r="F1718" s="229" t="s">
        <v>2082</v>
      </c>
      <c r="G1718" s="230" t="s">
        <v>258</v>
      </c>
      <c r="H1718" s="231">
        <v>10.866</v>
      </c>
      <c r="I1718" s="232"/>
      <c r="J1718" s="233">
        <f>ROUND(I1718*H1718,2)</f>
        <v>0</v>
      </c>
      <c r="K1718" s="229" t="s">
        <v>144</v>
      </c>
      <c r="L1718" s="234"/>
      <c r="M1718" s="235" t="s">
        <v>32</v>
      </c>
      <c r="N1718" s="236" t="s">
        <v>49</v>
      </c>
      <c r="O1718" s="87"/>
      <c r="P1718" s="216">
        <f>O1718*H1718</f>
        <v>0</v>
      </c>
      <c r="Q1718" s="216">
        <v>0.55000000000000004</v>
      </c>
      <c r="R1718" s="216">
        <f>Q1718*H1718</f>
        <v>5.9763000000000002</v>
      </c>
      <c r="S1718" s="216">
        <v>0</v>
      </c>
      <c r="T1718" s="217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18" t="s">
        <v>155</v>
      </c>
      <c r="AT1718" s="218" t="s">
        <v>151</v>
      </c>
      <c r="AU1718" s="218" t="s">
        <v>87</v>
      </c>
      <c r="AY1718" s="19" t="s">
        <v>137</v>
      </c>
      <c r="BE1718" s="219">
        <f>IF(N1718="základní",J1718,0)</f>
        <v>0</v>
      </c>
      <c r="BF1718" s="219">
        <f>IF(N1718="snížená",J1718,0)</f>
        <v>0</v>
      </c>
      <c r="BG1718" s="219">
        <f>IF(N1718="zákl. přenesená",J1718,0)</f>
        <v>0</v>
      </c>
      <c r="BH1718" s="219">
        <f>IF(N1718="sníž. přenesená",J1718,0)</f>
        <v>0</v>
      </c>
      <c r="BI1718" s="219">
        <f>IF(N1718="nulová",J1718,0)</f>
        <v>0</v>
      </c>
      <c r="BJ1718" s="19" t="s">
        <v>87</v>
      </c>
      <c r="BK1718" s="219">
        <f>ROUND(I1718*H1718,2)</f>
        <v>0</v>
      </c>
      <c r="BL1718" s="19" t="s">
        <v>145</v>
      </c>
      <c r="BM1718" s="218" t="s">
        <v>2083</v>
      </c>
    </row>
    <row r="1719" s="2" customFormat="1">
      <c r="A1719" s="41"/>
      <c r="B1719" s="42"/>
      <c r="C1719" s="43"/>
      <c r="D1719" s="220" t="s">
        <v>147</v>
      </c>
      <c r="E1719" s="43"/>
      <c r="F1719" s="221" t="s">
        <v>2082</v>
      </c>
      <c r="G1719" s="43"/>
      <c r="H1719" s="43"/>
      <c r="I1719" s="222"/>
      <c r="J1719" s="43"/>
      <c r="K1719" s="43"/>
      <c r="L1719" s="47"/>
      <c r="M1719" s="223"/>
      <c r="N1719" s="224"/>
      <c r="O1719" s="87"/>
      <c r="P1719" s="87"/>
      <c r="Q1719" s="87"/>
      <c r="R1719" s="87"/>
      <c r="S1719" s="87"/>
      <c r="T1719" s="88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T1719" s="19" t="s">
        <v>147</v>
      </c>
      <c r="AU1719" s="19" t="s">
        <v>87</v>
      </c>
    </row>
    <row r="1720" s="2" customFormat="1" ht="24.15" customHeight="1">
      <c r="A1720" s="41"/>
      <c r="B1720" s="42"/>
      <c r="C1720" s="207" t="s">
        <v>2084</v>
      </c>
      <c r="D1720" s="207" t="s">
        <v>140</v>
      </c>
      <c r="E1720" s="208" t="s">
        <v>2085</v>
      </c>
      <c r="F1720" s="209" t="s">
        <v>2086</v>
      </c>
      <c r="G1720" s="210" t="s">
        <v>520</v>
      </c>
      <c r="H1720" s="211">
        <v>1</v>
      </c>
      <c r="I1720" s="212"/>
      <c r="J1720" s="213">
        <f>ROUND(I1720*H1720,2)</f>
        <v>0</v>
      </c>
      <c r="K1720" s="209" t="s">
        <v>32</v>
      </c>
      <c r="L1720" s="47"/>
      <c r="M1720" s="214" t="s">
        <v>32</v>
      </c>
      <c r="N1720" s="215" t="s">
        <v>49</v>
      </c>
      <c r="O1720" s="87"/>
      <c r="P1720" s="216">
        <f>O1720*H1720</f>
        <v>0</v>
      </c>
      <c r="Q1720" s="216">
        <v>0</v>
      </c>
      <c r="R1720" s="216">
        <f>Q1720*H1720</f>
        <v>0</v>
      </c>
      <c r="S1720" s="216">
        <v>0</v>
      </c>
      <c r="T1720" s="217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18" t="s">
        <v>145</v>
      </c>
      <c r="AT1720" s="218" t="s">
        <v>140</v>
      </c>
      <c r="AU1720" s="218" t="s">
        <v>87</v>
      </c>
      <c r="AY1720" s="19" t="s">
        <v>137</v>
      </c>
      <c r="BE1720" s="219">
        <f>IF(N1720="základní",J1720,0)</f>
        <v>0</v>
      </c>
      <c r="BF1720" s="219">
        <f>IF(N1720="snížená",J1720,0)</f>
        <v>0</v>
      </c>
      <c r="BG1720" s="219">
        <f>IF(N1720="zákl. přenesená",J1720,0)</f>
        <v>0</v>
      </c>
      <c r="BH1720" s="219">
        <f>IF(N1720="sníž. přenesená",J1720,0)</f>
        <v>0</v>
      </c>
      <c r="BI1720" s="219">
        <f>IF(N1720="nulová",J1720,0)</f>
        <v>0</v>
      </c>
      <c r="BJ1720" s="19" t="s">
        <v>87</v>
      </c>
      <c r="BK1720" s="219">
        <f>ROUND(I1720*H1720,2)</f>
        <v>0</v>
      </c>
      <c r="BL1720" s="19" t="s">
        <v>145</v>
      </c>
      <c r="BM1720" s="218" t="s">
        <v>2087</v>
      </c>
    </row>
    <row r="1721" s="2" customFormat="1">
      <c r="A1721" s="41"/>
      <c r="B1721" s="42"/>
      <c r="C1721" s="43"/>
      <c r="D1721" s="220" t="s">
        <v>147</v>
      </c>
      <c r="E1721" s="43"/>
      <c r="F1721" s="221" t="s">
        <v>2086</v>
      </c>
      <c r="G1721" s="43"/>
      <c r="H1721" s="43"/>
      <c r="I1721" s="222"/>
      <c r="J1721" s="43"/>
      <c r="K1721" s="43"/>
      <c r="L1721" s="47"/>
      <c r="M1721" s="223"/>
      <c r="N1721" s="224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19" t="s">
        <v>147</v>
      </c>
      <c r="AU1721" s="19" t="s">
        <v>87</v>
      </c>
    </row>
    <row r="1722" s="2" customFormat="1" ht="16.5" customHeight="1">
      <c r="A1722" s="41"/>
      <c r="B1722" s="42"/>
      <c r="C1722" s="207" t="s">
        <v>2088</v>
      </c>
      <c r="D1722" s="207" t="s">
        <v>140</v>
      </c>
      <c r="E1722" s="208" t="s">
        <v>2089</v>
      </c>
      <c r="F1722" s="209" t="s">
        <v>2090</v>
      </c>
      <c r="G1722" s="210" t="s">
        <v>258</v>
      </c>
      <c r="H1722" s="211">
        <v>27.841000000000001</v>
      </c>
      <c r="I1722" s="212"/>
      <c r="J1722" s="213">
        <f>ROUND(I1722*H1722,2)</f>
        <v>0</v>
      </c>
      <c r="K1722" s="209" t="s">
        <v>144</v>
      </c>
      <c r="L1722" s="47"/>
      <c r="M1722" s="214" t="s">
        <v>32</v>
      </c>
      <c r="N1722" s="215" t="s">
        <v>49</v>
      </c>
      <c r="O1722" s="87"/>
      <c r="P1722" s="216">
        <f>O1722*H1722</f>
        <v>0</v>
      </c>
      <c r="Q1722" s="216">
        <v>0.022837798999999999</v>
      </c>
      <c r="R1722" s="216">
        <f>Q1722*H1722</f>
        <v>0.63582716195900002</v>
      </c>
      <c r="S1722" s="216">
        <v>0</v>
      </c>
      <c r="T1722" s="217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18" t="s">
        <v>145</v>
      </c>
      <c r="AT1722" s="218" t="s">
        <v>140</v>
      </c>
      <c r="AU1722" s="218" t="s">
        <v>87</v>
      </c>
      <c r="AY1722" s="19" t="s">
        <v>137</v>
      </c>
      <c r="BE1722" s="219">
        <f>IF(N1722="základní",J1722,0)</f>
        <v>0</v>
      </c>
      <c r="BF1722" s="219">
        <f>IF(N1722="snížená",J1722,0)</f>
        <v>0</v>
      </c>
      <c r="BG1722" s="219">
        <f>IF(N1722="zákl. přenesená",J1722,0)</f>
        <v>0</v>
      </c>
      <c r="BH1722" s="219">
        <f>IF(N1722="sníž. přenesená",J1722,0)</f>
        <v>0</v>
      </c>
      <c r="BI1722" s="219">
        <f>IF(N1722="nulová",J1722,0)</f>
        <v>0</v>
      </c>
      <c r="BJ1722" s="19" t="s">
        <v>87</v>
      </c>
      <c r="BK1722" s="219">
        <f>ROUND(I1722*H1722,2)</f>
        <v>0</v>
      </c>
      <c r="BL1722" s="19" t="s">
        <v>145</v>
      </c>
      <c r="BM1722" s="218" t="s">
        <v>2091</v>
      </c>
    </row>
    <row r="1723" s="2" customFormat="1">
      <c r="A1723" s="41"/>
      <c r="B1723" s="42"/>
      <c r="C1723" s="43"/>
      <c r="D1723" s="220" t="s">
        <v>147</v>
      </c>
      <c r="E1723" s="43"/>
      <c r="F1723" s="221" t="s">
        <v>2092</v>
      </c>
      <c r="G1723" s="43"/>
      <c r="H1723" s="43"/>
      <c r="I1723" s="222"/>
      <c r="J1723" s="43"/>
      <c r="K1723" s="43"/>
      <c r="L1723" s="47"/>
      <c r="M1723" s="223"/>
      <c r="N1723" s="224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19" t="s">
        <v>147</v>
      </c>
      <c r="AU1723" s="19" t="s">
        <v>87</v>
      </c>
    </row>
    <row r="1724" s="2" customFormat="1">
      <c r="A1724" s="41"/>
      <c r="B1724" s="42"/>
      <c r="C1724" s="43"/>
      <c r="D1724" s="225" t="s">
        <v>149</v>
      </c>
      <c r="E1724" s="43"/>
      <c r="F1724" s="226" t="s">
        <v>2093</v>
      </c>
      <c r="G1724" s="43"/>
      <c r="H1724" s="43"/>
      <c r="I1724" s="222"/>
      <c r="J1724" s="43"/>
      <c r="K1724" s="43"/>
      <c r="L1724" s="47"/>
      <c r="M1724" s="223"/>
      <c r="N1724" s="224"/>
      <c r="O1724" s="87"/>
      <c r="P1724" s="87"/>
      <c r="Q1724" s="87"/>
      <c r="R1724" s="87"/>
      <c r="S1724" s="87"/>
      <c r="T1724" s="88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T1724" s="19" t="s">
        <v>149</v>
      </c>
      <c r="AU1724" s="19" t="s">
        <v>87</v>
      </c>
    </row>
    <row r="1725" s="15" customFormat="1">
      <c r="A1725" s="15"/>
      <c r="B1725" s="263"/>
      <c r="C1725" s="264"/>
      <c r="D1725" s="220" t="s">
        <v>569</v>
      </c>
      <c r="E1725" s="265" t="s">
        <v>32</v>
      </c>
      <c r="F1725" s="266" t="s">
        <v>2072</v>
      </c>
      <c r="G1725" s="264"/>
      <c r="H1725" s="265" t="s">
        <v>32</v>
      </c>
      <c r="I1725" s="267"/>
      <c r="J1725" s="264"/>
      <c r="K1725" s="264"/>
      <c r="L1725" s="268"/>
      <c r="M1725" s="269"/>
      <c r="N1725" s="270"/>
      <c r="O1725" s="270"/>
      <c r="P1725" s="270"/>
      <c r="Q1725" s="270"/>
      <c r="R1725" s="270"/>
      <c r="S1725" s="270"/>
      <c r="T1725" s="271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72" t="s">
        <v>569</v>
      </c>
      <c r="AU1725" s="272" t="s">
        <v>87</v>
      </c>
      <c r="AV1725" s="15" t="s">
        <v>85</v>
      </c>
      <c r="AW1725" s="15" t="s">
        <v>39</v>
      </c>
      <c r="AX1725" s="15" t="s">
        <v>77</v>
      </c>
      <c r="AY1725" s="272" t="s">
        <v>137</v>
      </c>
    </row>
    <row r="1726" s="15" customFormat="1">
      <c r="A1726" s="15"/>
      <c r="B1726" s="263"/>
      <c r="C1726" s="264"/>
      <c r="D1726" s="220" t="s">
        <v>569</v>
      </c>
      <c r="E1726" s="265" t="s">
        <v>32</v>
      </c>
      <c r="F1726" s="266" t="s">
        <v>1688</v>
      </c>
      <c r="G1726" s="264"/>
      <c r="H1726" s="265" t="s">
        <v>32</v>
      </c>
      <c r="I1726" s="267"/>
      <c r="J1726" s="264"/>
      <c r="K1726" s="264"/>
      <c r="L1726" s="268"/>
      <c r="M1726" s="269"/>
      <c r="N1726" s="270"/>
      <c r="O1726" s="270"/>
      <c r="P1726" s="270"/>
      <c r="Q1726" s="270"/>
      <c r="R1726" s="270"/>
      <c r="S1726" s="270"/>
      <c r="T1726" s="271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72" t="s">
        <v>569</v>
      </c>
      <c r="AU1726" s="272" t="s">
        <v>87</v>
      </c>
      <c r="AV1726" s="15" t="s">
        <v>85</v>
      </c>
      <c r="AW1726" s="15" t="s">
        <v>39</v>
      </c>
      <c r="AX1726" s="15" t="s">
        <v>77</v>
      </c>
      <c r="AY1726" s="272" t="s">
        <v>137</v>
      </c>
    </row>
    <row r="1727" s="13" customFormat="1">
      <c r="A1727" s="13"/>
      <c r="B1727" s="241"/>
      <c r="C1727" s="242"/>
      <c r="D1727" s="220" t="s">
        <v>569</v>
      </c>
      <c r="E1727" s="243" t="s">
        <v>32</v>
      </c>
      <c r="F1727" s="244" t="s">
        <v>2094</v>
      </c>
      <c r="G1727" s="242"/>
      <c r="H1727" s="245">
        <v>1.0469999999999999</v>
      </c>
      <c r="I1727" s="246"/>
      <c r="J1727" s="242"/>
      <c r="K1727" s="242"/>
      <c r="L1727" s="247"/>
      <c r="M1727" s="248"/>
      <c r="N1727" s="249"/>
      <c r="O1727" s="249"/>
      <c r="P1727" s="249"/>
      <c r="Q1727" s="249"/>
      <c r="R1727" s="249"/>
      <c r="S1727" s="249"/>
      <c r="T1727" s="250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1" t="s">
        <v>569</v>
      </c>
      <c r="AU1727" s="251" t="s">
        <v>87</v>
      </c>
      <c r="AV1727" s="13" t="s">
        <v>87</v>
      </c>
      <c r="AW1727" s="13" t="s">
        <v>39</v>
      </c>
      <c r="AX1727" s="13" t="s">
        <v>77</v>
      </c>
      <c r="AY1727" s="251" t="s">
        <v>137</v>
      </c>
    </row>
    <row r="1728" s="13" customFormat="1">
      <c r="A1728" s="13"/>
      <c r="B1728" s="241"/>
      <c r="C1728" s="242"/>
      <c r="D1728" s="220" t="s">
        <v>569</v>
      </c>
      <c r="E1728" s="243" t="s">
        <v>32</v>
      </c>
      <c r="F1728" s="244" t="s">
        <v>2095</v>
      </c>
      <c r="G1728" s="242"/>
      <c r="H1728" s="245">
        <v>3.8490000000000002</v>
      </c>
      <c r="I1728" s="246"/>
      <c r="J1728" s="242"/>
      <c r="K1728" s="242"/>
      <c r="L1728" s="247"/>
      <c r="M1728" s="248"/>
      <c r="N1728" s="249"/>
      <c r="O1728" s="249"/>
      <c r="P1728" s="249"/>
      <c r="Q1728" s="249"/>
      <c r="R1728" s="249"/>
      <c r="S1728" s="249"/>
      <c r="T1728" s="250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1" t="s">
        <v>569</v>
      </c>
      <c r="AU1728" s="251" t="s">
        <v>87</v>
      </c>
      <c r="AV1728" s="13" t="s">
        <v>87</v>
      </c>
      <c r="AW1728" s="13" t="s">
        <v>39</v>
      </c>
      <c r="AX1728" s="13" t="s">
        <v>77</v>
      </c>
      <c r="AY1728" s="251" t="s">
        <v>137</v>
      </c>
    </row>
    <row r="1729" s="13" customFormat="1">
      <c r="A1729" s="13"/>
      <c r="B1729" s="241"/>
      <c r="C1729" s="242"/>
      <c r="D1729" s="220" t="s">
        <v>569</v>
      </c>
      <c r="E1729" s="243" t="s">
        <v>32</v>
      </c>
      <c r="F1729" s="244" t="s">
        <v>2096</v>
      </c>
      <c r="G1729" s="242"/>
      <c r="H1729" s="245">
        <v>-0.45800000000000002</v>
      </c>
      <c r="I1729" s="246"/>
      <c r="J1729" s="242"/>
      <c r="K1729" s="242"/>
      <c r="L1729" s="247"/>
      <c r="M1729" s="248"/>
      <c r="N1729" s="249"/>
      <c r="O1729" s="249"/>
      <c r="P1729" s="249"/>
      <c r="Q1729" s="249"/>
      <c r="R1729" s="249"/>
      <c r="S1729" s="249"/>
      <c r="T1729" s="250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1" t="s">
        <v>569</v>
      </c>
      <c r="AU1729" s="251" t="s">
        <v>87</v>
      </c>
      <c r="AV1729" s="13" t="s">
        <v>87</v>
      </c>
      <c r="AW1729" s="13" t="s">
        <v>39</v>
      </c>
      <c r="AX1729" s="13" t="s">
        <v>77</v>
      </c>
      <c r="AY1729" s="251" t="s">
        <v>137</v>
      </c>
    </row>
    <row r="1730" s="13" customFormat="1">
      <c r="A1730" s="13"/>
      <c r="B1730" s="241"/>
      <c r="C1730" s="242"/>
      <c r="D1730" s="220" t="s">
        <v>569</v>
      </c>
      <c r="E1730" s="243" t="s">
        <v>32</v>
      </c>
      <c r="F1730" s="244" t="s">
        <v>2097</v>
      </c>
      <c r="G1730" s="242"/>
      <c r="H1730" s="245">
        <v>0.66100000000000003</v>
      </c>
      <c r="I1730" s="246"/>
      <c r="J1730" s="242"/>
      <c r="K1730" s="242"/>
      <c r="L1730" s="247"/>
      <c r="M1730" s="248"/>
      <c r="N1730" s="249"/>
      <c r="O1730" s="249"/>
      <c r="P1730" s="249"/>
      <c r="Q1730" s="249"/>
      <c r="R1730" s="249"/>
      <c r="S1730" s="249"/>
      <c r="T1730" s="250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1" t="s">
        <v>569</v>
      </c>
      <c r="AU1730" s="251" t="s">
        <v>87</v>
      </c>
      <c r="AV1730" s="13" t="s">
        <v>87</v>
      </c>
      <c r="AW1730" s="13" t="s">
        <v>39</v>
      </c>
      <c r="AX1730" s="13" t="s">
        <v>77</v>
      </c>
      <c r="AY1730" s="251" t="s">
        <v>137</v>
      </c>
    </row>
    <row r="1731" s="13" customFormat="1">
      <c r="A1731" s="13"/>
      <c r="B1731" s="241"/>
      <c r="C1731" s="242"/>
      <c r="D1731" s="220" t="s">
        <v>569</v>
      </c>
      <c r="E1731" s="243" t="s">
        <v>32</v>
      </c>
      <c r="F1731" s="244" t="s">
        <v>2098</v>
      </c>
      <c r="G1731" s="242"/>
      <c r="H1731" s="245">
        <v>0.107</v>
      </c>
      <c r="I1731" s="246"/>
      <c r="J1731" s="242"/>
      <c r="K1731" s="242"/>
      <c r="L1731" s="247"/>
      <c r="M1731" s="248"/>
      <c r="N1731" s="249"/>
      <c r="O1731" s="249"/>
      <c r="P1731" s="249"/>
      <c r="Q1731" s="249"/>
      <c r="R1731" s="249"/>
      <c r="S1731" s="249"/>
      <c r="T1731" s="250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1" t="s">
        <v>569</v>
      </c>
      <c r="AU1731" s="251" t="s">
        <v>87</v>
      </c>
      <c r="AV1731" s="13" t="s">
        <v>87</v>
      </c>
      <c r="AW1731" s="13" t="s">
        <v>39</v>
      </c>
      <c r="AX1731" s="13" t="s">
        <v>77</v>
      </c>
      <c r="AY1731" s="251" t="s">
        <v>137</v>
      </c>
    </row>
    <row r="1732" s="13" customFormat="1">
      <c r="A1732" s="13"/>
      <c r="B1732" s="241"/>
      <c r="C1732" s="242"/>
      <c r="D1732" s="220" t="s">
        <v>569</v>
      </c>
      <c r="E1732" s="243" t="s">
        <v>32</v>
      </c>
      <c r="F1732" s="244" t="s">
        <v>2099</v>
      </c>
      <c r="G1732" s="242"/>
      <c r="H1732" s="245">
        <v>0.183</v>
      </c>
      <c r="I1732" s="246"/>
      <c r="J1732" s="242"/>
      <c r="K1732" s="242"/>
      <c r="L1732" s="247"/>
      <c r="M1732" s="248"/>
      <c r="N1732" s="249"/>
      <c r="O1732" s="249"/>
      <c r="P1732" s="249"/>
      <c r="Q1732" s="249"/>
      <c r="R1732" s="249"/>
      <c r="S1732" s="249"/>
      <c r="T1732" s="250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1" t="s">
        <v>569</v>
      </c>
      <c r="AU1732" s="251" t="s">
        <v>87</v>
      </c>
      <c r="AV1732" s="13" t="s">
        <v>87</v>
      </c>
      <c r="AW1732" s="13" t="s">
        <v>39</v>
      </c>
      <c r="AX1732" s="13" t="s">
        <v>77</v>
      </c>
      <c r="AY1732" s="251" t="s">
        <v>137</v>
      </c>
    </row>
    <row r="1733" s="15" customFormat="1">
      <c r="A1733" s="15"/>
      <c r="B1733" s="263"/>
      <c r="C1733" s="264"/>
      <c r="D1733" s="220" t="s">
        <v>569</v>
      </c>
      <c r="E1733" s="265" t="s">
        <v>32</v>
      </c>
      <c r="F1733" s="266" t="s">
        <v>2079</v>
      </c>
      <c r="G1733" s="264"/>
      <c r="H1733" s="265" t="s">
        <v>32</v>
      </c>
      <c r="I1733" s="267"/>
      <c r="J1733" s="264"/>
      <c r="K1733" s="264"/>
      <c r="L1733" s="268"/>
      <c r="M1733" s="269"/>
      <c r="N1733" s="270"/>
      <c r="O1733" s="270"/>
      <c r="P1733" s="270"/>
      <c r="Q1733" s="270"/>
      <c r="R1733" s="270"/>
      <c r="S1733" s="270"/>
      <c r="T1733" s="271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72" t="s">
        <v>569</v>
      </c>
      <c r="AU1733" s="272" t="s">
        <v>87</v>
      </c>
      <c r="AV1733" s="15" t="s">
        <v>85</v>
      </c>
      <c r="AW1733" s="15" t="s">
        <v>39</v>
      </c>
      <c r="AX1733" s="15" t="s">
        <v>77</v>
      </c>
      <c r="AY1733" s="272" t="s">
        <v>137</v>
      </c>
    </row>
    <row r="1734" s="15" customFormat="1">
      <c r="A1734" s="15"/>
      <c r="B1734" s="263"/>
      <c r="C1734" s="264"/>
      <c r="D1734" s="220" t="s">
        <v>569</v>
      </c>
      <c r="E1734" s="265" t="s">
        <v>32</v>
      </c>
      <c r="F1734" s="266" t="s">
        <v>1688</v>
      </c>
      <c r="G1734" s="264"/>
      <c r="H1734" s="265" t="s">
        <v>32</v>
      </c>
      <c r="I1734" s="267"/>
      <c r="J1734" s="264"/>
      <c r="K1734" s="264"/>
      <c r="L1734" s="268"/>
      <c r="M1734" s="269"/>
      <c r="N1734" s="270"/>
      <c r="O1734" s="270"/>
      <c r="P1734" s="270"/>
      <c r="Q1734" s="270"/>
      <c r="R1734" s="270"/>
      <c r="S1734" s="270"/>
      <c r="T1734" s="271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72" t="s">
        <v>569</v>
      </c>
      <c r="AU1734" s="272" t="s">
        <v>87</v>
      </c>
      <c r="AV1734" s="15" t="s">
        <v>85</v>
      </c>
      <c r="AW1734" s="15" t="s">
        <v>39</v>
      </c>
      <c r="AX1734" s="15" t="s">
        <v>77</v>
      </c>
      <c r="AY1734" s="272" t="s">
        <v>137</v>
      </c>
    </row>
    <row r="1735" s="13" customFormat="1">
      <c r="A1735" s="13"/>
      <c r="B1735" s="241"/>
      <c r="C1735" s="242"/>
      <c r="D1735" s="220" t="s">
        <v>569</v>
      </c>
      <c r="E1735" s="243" t="s">
        <v>32</v>
      </c>
      <c r="F1735" s="244" t="s">
        <v>2100</v>
      </c>
      <c r="G1735" s="242"/>
      <c r="H1735" s="245">
        <v>0.872</v>
      </c>
      <c r="I1735" s="246"/>
      <c r="J1735" s="242"/>
      <c r="K1735" s="242"/>
      <c r="L1735" s="247"/>
      <c r="M1735" s="248"/>
      <c r="N1735" s="249"/>
      <c r="O1735" s="249"/>
      <c r="P1735" s="249"/>
      <c r="Q1735" s="249"/>
      <c r="R1735" s="249"/>
      <c r="S1735" s="249"/>
      <c r="T1735" s="250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1" t="s">
        <v>569</v>
      </c>
      <c r="AU1735" s="251" t="s">
        <v>87</v>
      </c>
      <c r="AV1735" s="13" t="s">
        <v>87</v>
      </c>
      <c r="AW1735" s="13" t="s">
        <v>39</v>
      </c>
      <c r="AX1735" s="13" t="s">
        <v>77</v>
      </c>
      <c r="AY1735" s="251" t="s">
        <v>137</v>
      </c>
    </row>
    <row r="1736" s="13" customFormat="1">
      <c r="A1736" s="13"/>
      <c r="B1736" s="241"/>
      <c r="C1736" s="242"/>
      <c r="D1736" s="220" t="s">
        <v>569</v>
      </c>
      <c r="E1736" s="243" t="s">
        <v>32</v>
      </c>
      <c r="F1736" s="244" t="s">
        <v>2101</v>
      </c>
      <c r="G1736" s="242"/>
      <c r="H1736" s="245">
        <v>3.2069999999999999</v>
      </c>
      <c r="I1736" s="246"/>
      <c r="J1736" s="242"/>
      <c r="K1736" s="242"/>
      <c r="L1736" s="247"/>
      <c r="M1736" s="248"/>
      <c r="N1736" s="249"/>
      <c r="O1736" s="249"/>
      <c r="P1736" s="249"/>
      <c r="Q1736" s="249"/>
      <c r="R1736" s="249"/>
      <c r="S1736" s="249"/>
      <c r="T1736" s="250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1" t="s">
        <v>569</v>
      </c>
      <c r="AU1736" s="251" t="s">
        <v>87</v>
      </c>
      <c r="AV1736" s="13" t="s">
        <v>87</v>
      </c>
      <c r="AW1736" s="13" t="s">
        <v>39</v>
      </c>
      <c r="AX1736" s="13" t="s">
        <v>77</v>
      </c>
      <c r="AY1736" s="251" t="s">
        <v>137</v>
      </c>
    </row>
    <row r="1737" s="13" customFormat="1">
      <c r="A1737" s="13"/>
      <c r="B1737" s="241"/>
      <c r="C1737" s="242"/>
      <c r="D1737" s="220" t="s">
        <v>569</v>
      </c>
      <c r="E1737" s="243" t="s">
        <v>32</v>
      </c>
      <c r="F1737" s="244" t="s">
        <v>2102</v>
      </c>
      <c r="G1737" s="242"/>
      <c r="H1737" s="245">
        <v>-0.38200000000000001</v>
      </c>
      <c r="I1737" s="246"/>
      <c r="J1737" s="242"/>
      <c r="K1737" s="242"/>
      <c r="L1737" s="247"/>
      <c r="M1737" s="248"/>
      <c r="N1737" s="249"/>
      <c r="O1737" s="249"/>
      <c r="P1737" s="249"/>
      <c r="Q1737" s="249"/>
      <c r="R1737" s="249"/>
      <c r="S1737" s="249"/>
      <c r="T1737" s="250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1" t="s">
        <v>569</v>
      </c>
      <c r="AU1737" s="251" t="s">
        <v>87</v>
      </c>
      <c r="AV1737" s="13" t="s">
        <v>87</v>
      </c>
      <c r="AW1737" s="13" t="s">
        <v>39</v>
      </c>
      <c r="AX1737" s="13" t="s">
        <v>77</v>
      </c>
      <c r="AY1737" s="251" t="s">
        <v>137</v>
      </c>
    </row>
    <row r="1738" s="13" customFormat="1">
      <c r="A1738" s="13"/>
      <c r="B1738" s="241"/>
      <c r="C1738" s="242"/>
      <c r="D1738" s="220" t="s">
        <v>569</v>
      </c>
      <c r="E1738" s="243" t="s">
        <v>32</v>
      </c>
      <c r="F1738" s="244" t="s">
        <v>2103</v>
      </c>
      <c r="G1738" s="242"/>
      <c r="H1738" s="245">
        <v>0.55100000000000005</v>
      </c>
      <c r="I1738" s="246"/>
      <c r="J1738" s="242"/>
      <c r="K1738" s="242"/>
      <c r="L1738" s="247"/>
      <c r="M1738" s="248"/>
      <c r="N1738" s="249"/>
      <c r="O1738" s="249"/>
      <c r="P1738" s="249"/>
      <c r="Q1738" s="249"/>
      <c r="R1738" s="249"/>
      <c r="S1738" s="249"/>
      <c r="T1738" s="250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1" t="s">
        <v>569</v>
      </c>
      <c r="AU1738" s="251" t="s">
        <v>87</v>
      </c>
      <c r="AV1738" s="13" t="s">
        <v>87</v>
      </c>
      <c r="AW1738" s="13" t="s">
        <v>39</v>
      </c>
      <c r="AX1738" s="13" t="s">
        <v>77</v>
      </c>
      <c r="AY1738" s="251" t="s">
        <v>137</v>
      </c>
    </row>
    <row r="1739" s="13" customFormat="1">
      <c r="A1739" s="13"/>
      <c r="B1739" s="241"/>
      <c r="C1739" s="242"/>
      <c r="D1739" s="220" t="s">
        <v>569</v>
      </c>
      <c r="E1739" s="243" t="s">
        <v>32</v>
      </c>
      <c r="F1739" s="244" t="s">
        <v>2104</v>
      </c>
      <c r="G1739" s="242"/>
      <c r="H1739" s="245">
        <v>0.088999999999999996</v>
      </c>
      <c r="I1739" s="246"/>
      <c r="J1739" s="242"/>
      <c r="K1739" s="242"/>
      <c r="L1739" s="247"/>
      <c r="M1739" s="248"/>
      <c r="N1739" s="249"/>
      <c r="O1739" s="249"/>
      <c r="P1739" s="249"/>
      <c r="Q1739" s="249"/>
      <c r="R1739" s="249"/>
      <c r="S1739" s="249"/>
      <c r="T1739" s="250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1" t="s">
        <v>569</v>
      </c>
      <c r="AU1739" s="251" t="s">
        <v>87</v>
      </c>
      <c r="AV1739" s="13" t="s">
        <v>87</v>
      </c>
      <c r="AW1739" s="13" t="s">
        <v>39</v>
      </c>
      <c r="AX1739" s="13" t="s">
        <v>77</v>
      </c>
      <c r="AY1739" s="251" t="s">
        <v>137</v>
      </c>
    </row>
    <row r="1740" s="13" customFormat="1">
      <c r="A1740" s="13"/>
      <c r="B1740" s="241"/>
      <c r="C1740" s="242"/>
      <c r="D1740" s="220" t="s">
        <v>569</v>
      </c>
      <c r="E1740" s="243" t="s">
        <v>32</v>
      </c>
      <c r="F1740" s="244" t="s">
        <v>2105</v>
      </c>
      <c r="G1740" s="242"/>
      <c r="H1740" s="245">
        <v>0.152</v>
      </c>
      <c r="I1740" s="246"/>
      <c r="J1740" s="242"/>
      <c r="K1740" s="242"/>
      <c r="L1740" s="247"/>
      <c r="M1740" s="248"/>
      <c r="N1740" s="249"/>
      <c r="O1740" s="249"/>
      <c r="P1740" s="249"/>
      <c r="Q1740" s="249"/>
      <c r="R1740" s="249"/>
      <c r="S1740" s="249"/>
      <c r="T1740" s="25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1" t="s">
        <v>569</v>
      </c>
      <c r="AU1740" s="251" t="s">
        <v>87</v>
      </c>
      <c r="AV1740" s="13" t="s">
        <v>87</v>
      </c>
      <c r="AW1740" s="13" t="s">
        <v>39</v>
      </c>
      <c r="AX1740" s="13" t="s">
        <v>77</v>
      </c>
      <c r="AY1740" s="251" t="s">
        <v>137</v>
      </c>
    </row>
    <row r="1741" s="15" customFormat="1">
      <c r="A1741" s="15"/>
      <c r="B1741" s="263"/>
      <c r="C1741" s="264"/>
      <c r="D1741" s="220" t="s">
        <v>569</v>
      </c>
      <c r="E1741" s="265" t="s">
        <v>32</v>
      </c>
      <c r="F1741" s="266" t="s">
        <v>2041</v>
      </c>
      <c r="G1741" s="264"/>
      <c r="H1741" s="265" t="s">
        <v>32</v>
      </c>
      <c r="I1741" s="267"/>
      <c r="J1741" s="264"/>
      <c r="K1741" s="264"/>
      <c r="L1741" s="268"/>
      <c r="M1741" s="269"/>
      <c r="N1741" s="270"/>
      <c r="O1741" s="270"/>
      <c r="P1741" s="270"/>
      <c r="Q1741" s="270"/>
      <c r="R1741" s="270"/>
      <c r="S1741" s="270"/>
      <c r="T1741" s="271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72" t="s">
        <v>569</v>
      </c>
      <c r="AU1741" s="272" t="s">
        <v>87</v>
      </c>
      <c r="AV1741" s="15" t="s">
        <v>85</v>
      </c>
      <c r="AW1741" s="15" t="s">
        <v>39</v>
      </c>
      <c r="AX1741" s="15" t="s">
        <v>77</v>
      </c>
      <c r="AY1741" s="272" t="s">
        <v>137</v>
      </c>
    </row>
    <row r="1742" s="13" customFormat="1">
      <c r="A1742" s="13"/>
      <c r="B1742" s="241"/>
      <c r="C1742" s="242"/>
      <c r="D1742" s="220" t="s">
        <v>569</v>
      </c>
      <c r="E1742" s="243" t="s">
        <v>32</v>
      </c>
      <c r="F1742" s="244" t="s">
        <v>2042</v>
      </c>
      <c r="G1742" s="242"/>
      <c r="H1742" s="245">
        <v>3.4889999999999999</v>
      </c>
      <c r="I1742" s="246"/>
      <c r="J1742" s="242"/>
      <c r="K1742" s="242"/>
      <c r="L1742" s="247"/>
      <c r="M1742" s="248"/>
      <c r="N1742" s="249"/>
      <c r="O1742" s="249"/>
      <c r="P1742" s="249"/>
      <c r="Q1742" s="249"/>
      <c r="R1742" s="249"/>
      <c r="S1742" s="249"/>
      <c r="T1742" s="25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1" t="s">
        <v>569</v>
      </c>
      <c r="AU1742" s="251" t="s">
        <v>87</v>
      </c>
      <c r="AV1742" s="13" t="s">
        <v>87</v>
      </c>
      <c r="AW1742" s="13" t="s">
        <v>39</v>
      </c>
      <c r="AX1742" s="13" t="s">
        <v>77</v>
      </c>
      <c r="AY1742" s="251" t="s">
        <v>137</v>
      </c>
    </row>
    <row r="1743" s="13" customFormat="1">
      <c r="A1743" s="13"/>
      <c r="B1743" s="241"/>
      <c r="C1743" s="242"/>
      <c r="D1743" s="220" t="s">
        <v>569</v>
      </c>
      <c r="E1743" s="243" t="s">
        <v>32</v>
      </c>
      <c r="F1743" s="244" t="s">
        <v>2043</v>
      </c>
      <c r="G1743" s="242"/>
      <c r="H1743" s="245">
        <v>12.83</v>
      </c>
      <c r="I1743" s="246"/>
      <c r="J1743" s="242"/>
      <c r="K1743" s="242"/>
      <c r="L1743" s="247"/>
      <c r="M1743" s="248"/>
      <c r="N1743" s="249"/>
      <c r="O1743" s="249"/>
      <c r="P1743" s="249"/>
      <c r="Q1743" s="249"/>
      <c r="R1743" s="249"/>
      <c r="S1743" s="249"/>
      <c r="T1743" s="250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1" t="s">
        <v>569</v>
      </c>
      <c r="AU1743" s="251" t="s">
        <v>87</v>
      </c>
      <c r="AV1743" s="13" t="s">
        <v>87</v>
      </c>
      <c r="AW1743" s="13" t="s">
        <v>39</v>
      </c>
      <c r="AX1743" s="13" t="s">
        <v>77</v>
      </c>
      <c r="AY1743" s="251" t="s">
        <v>137</v>
      </c>
    </row>
    <row r="1744" s="13" customFormat="1">
      <c r="A1744" s="13"/>
      <c r="B1744" s="241"/>
      <c r="C1744" s="242"/>
      <c r="D1744" s="220" t="s">
        <v>569</v>
      </c>
      <c r="E1744" s="243" t="s">
        <v>32</v>
      </c>
      <c r="F1744" s="244" t="s">
        <v>2044</v>
      </c>
      <c r="G1744" s="242"/>
      <c r="H1744" s="245">
        <v>-1.526</v>
      </c>
      <c r="I1744" s="246"/>
      <c r="J1744" s="242"/>
      <c r="K1744" s="242"/>
      <c r="L1744" s="247"/>
      <c r="M1744" s="248"/>
      <c r="N1744" s="249"/>
      <c r="O1744" s="249"/>
      <c r="P1744" s="249"/>
      <c r="Q1744" s="249"/>
      <c r="R1744" s="249"/>
      <c r="S1744" s="249"/>
      <c r="T1744" s="250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1" t="s">
        <v>569</v>
      </c>
      <c r="AU1744" s="251" t="s">
        <v>87</v>
      </c>
      <c r="AV1744" s="13" t="s">
        <v>87</v>
      </c>
      <c r="AW1744" s="13" t="s">
        <v>39</v>
      </c>
      <c r="AX1744" s="13" t="s">
        <v>77</v>
      </c>
      <c r="AY1744" s="251" t="s">
        <v>137</v>
      </c>
    </row>
    <row r="1745" s="13" customFormat="1">
      <c r="A1745" s="13"/>
      <c r="B1745" s="241"/>
      <c r="C1745" s="242"/>
      <c r="D1745" s="220" t="s">
        <v>569</v>
      </c>
      <c r="E1745" s="243" t="s">
        <v>32</v>
      </c>
      <c r="F1745" s="244" t="s">
        <v>2045</v>
      </c>
      <c r="G1745" s="242"/>
      <c r="H1745" s="245">
        <v>2.2040000000000002</v>
      </c>
      <c r="I1745" s="246"/>
      <c r="J1745" s="242"/>
      <c r="K1745" s="242"/>
      <c r="L1745" s="247"/>
      <c r="M1745" s="248"/>
      <c r="N1745" s="249"/>
      <c r="O1745" s="249"/>
      <c r="P1745" s="249"/>
      <c r="Q1745" s="249"/>
      <c r="R1745" s="249"/>
      <c r="S1745" s="249"/>
      <c r="T1745" s="250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1" t="s">
        <v>569</v>
      </c>
      <c r="AU1745" s="251" t="s">
        <v>87</v>
      </c>
      <c r="AV1745" s="13" t="s">
        <v>87</v>
      </c>
      <c r="AW1745" s="13" t="s">
        <v>39</v>
      </c>
      <c r="AX1745" s="13" t="s">
        <v>77</v>
      </c>
      <c r="AY1745" s="251" t="s">
        <v>137</v>
      </c>
    </row>
    <row r="1746" s="13" customFormat="1">
      <c r="A1746" s="13"/>
      <c r="B1746" s="241"/>
      <c r="C1746" s="242"/>
      <c r="D1746" s="220" t="s">
        <v>569</v>
      </c>
      <c r="E1746" s="243" t="s">
        <v>32</v>
      </c>
      <c r="F1746" s="244" t="s">
        <v>2046</v>
      </c>
      <c r="G1746" s="242"/>
      <c r="H1746" s="245">
        <v>0.35699999999999998</v>
      </c>
      <c r="I1746" s="246"/>
      <c r="J1746" s="242"/>
      <c r="K1746" s="242"/>
      <c r="L1746" s="247"/>
      <c r="M1746" s="248"/>
      <c r="N1746" s="249"/>
      <c r="O1746" s="249"/>
      <c r="P1746" s="249"/>
      <c r="Q1746" s="249"/>
      <c r="R1746" s="249"/>
      <c r="S1746" s="249"/>
      <c r="T1746" s="250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1" t="s">
        <v>569</v>
      </c>
      <c r="AU1746" s="251" t="s">
        <v>87</v>
      </c>
      <c r="AV1746" s="13" t="s">
        <v>87</v>
      </c>
      <c r="AW1746" s="13" t="s">
        <v>39</v>
      </c>
      <c r="AX1746" s="13" t="s">
        <v>77</v>
      </c>
      <c r="AY1746" s="251" t="s">
        <v>137</v>
      </c>
    </row>
    <row r="1747" s="13" customFormat="1">
      <c r="A1747" s="13"/>
      <c r="B1747" s="241"/>
      <c r="C1747" s="242"/>
      <c r="D1747" s="220" t="s">
        <v>569</v>
      </c>
      <c r="E1747" s="243" t="s">
        <v>32</v>
      </c>
      <c r="F1747" s="244" t="s">
        <v>2047</v>
      </c>
      <c r="G1747" s="242"/>
      <c r="H1747" s="245">
        <v>0.60899999999999999</v>
      </c>
      <c r="I1747" s="246"/>
      <c r="J1747" s="242"/>
      <c r="K1747" s="242"/>
      <c r="L1747" s="247"/>
      <c r="M1747" s="248"/>
      <c r="N1747" s="249"/>
      <c r="O1747" s="249"/>
      <c r="P1747" s="249"/>
      <c r="Q1747" s="249"/>
      <c r="R1747" s="249"/>
      <c r="S1747" s="249"/>
      <c r="T1747" s="250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1" t="s">
        <v>569</v>
      </c>
      <c r="AU1747" s="251" t="s">
        <v>87</v>
      </c>
      <c r="AV1747" s="13" t="s">
        <v>87</v>
      </c>
      <c r="AW1747" s="13" t="s">
        <v>39</v>
      </c>
      <c r="AX1747" s="13" t="s">
        <v>77</v>
      </c>
      <c r="AY1747" s="251" t="s">
        <v>137</v>
      </c>
    </row>
    <row r="1748" s="14" customFormat="1">
      <c r="A1748" s="14"/>
      <c r="B1748" s="252"/>
      <c r="C1748" s="253"/>
      <c r="D1748" s="220" t="s">
        <v>569</v>
      </c>
      <c r="E1748" s="254" t="s">
        <v>32</v>
      </c>
      <c r="F1748" s="255" t="s">
        <v>571</v>
      </c>
      <c r="G1748" s="253"/>
      <c r="H1748" s="256">
        <v>27.841000000000001</v>
      </c>
      <c r="I1748" s="257"/>
      <c r="J1748" s="253"/>
      <c r="K1748" s="253"/>
      <c r="L1748" s="258"/>
      <c r="M1748" s="259"/>
      <c r="N1748" s="260"/>
      <c r="O1748" s="260"/>
      <c r="P1748" s="260"/>
      <c r="Q1748" s="260"/>
      <c r="R1748" s="260"/>
      <c r="S1748" s="260"/>
      <c r="T1748" s="261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62" t="s">
        <v>569</v>
      </c>
      <c r="AU1748" s="262" t="s">
        <v>87</v>
      </c>
      <c r="AV1748" s="14" t="s">
        <v>164</v>
      </c>
      <c r="AW1748" s="14" t="s">
        <v>39</v>
      </c>
      <c r="AX1748" s="14" t="s">
        <v>85</v>
      </c>
      <c r="AY1748" s="262" t="s">
        <v>137</v>
      </c>
    </row>
    <row r="1749" s="2" customFormat="1" ht="16.5" customHeight="1">
      <c r="A1749" s="41"/>
      <c r="B1749" s="42"/>
      <c r="C1749" s="207" t="s">
        <v>2106</v>
      </c>
      <c r="D1749" s="207" t="s">
        <v>140</v>
      </c>
      <c r="E1749" s="208" t="s">
        <v>2107</v>
      </c>
      <c r="F1749" s="209" t="s">
        <v>2108</v>
      </c>
      <c r="G1749" s="210" t="s">
        <v>565</v>
      </c>
      <c r="H1749" s="211">
        <v>13.718999999999999</v>
      </c>
      <c r="I1749" s="212"/>
      <c r="J1749" s="213">
        <f>ROUND(I1749*H1749,2)</f>
        <v>0</v>
      </c>
      <c r="K1749" s="209" t="s">
        <v>144</v>
      </c>
      <c r="L1749" s="47"/>
      <c r="M1749" s="214" t="s">
        <v>32</v>
      </c>
      <c r="N1749" s="215" t="s">
        <v>49</v>
      </c>
      <c r="O1749" s="87"/>
      <c r="P1749" s="216">
        <f>O1749*H1749</f>
        <v>0</v>
      </c>
      <c r="Q1749" s="216">
        <v>0.016223999999999999</v>
      </c>
      <c r="R1749" s="216">
        <f>Q1749*H1749</f>
        <v>0.22257705599999997</v>
      </c>
      <c r="S1749" s="216">
        <v>0</v>
      </c>
      <c r="T1749" s="217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18" t="s">
        <v>145</v>
      </c>
      <c r="AT1749" s="218" t="s">
        <v>140</v>
      </c>
      <c r="AU1749" s="218" t="s">
        <v>87</v>
      </c>
      <c r="AY1749" s="19" t="s">
        <v>137</v>
      </c>
      <c r="BE1749" s="219">
        <f>IF(N1749="základní",J1749,0)</f>
        <v>0</v>
      </c>
      <c r="BF1749" s="219">
        <f>IF(N1749="snížená",J1749,0)</f>
        <v>0</v>
      </c>
      <c r="BG1749" s="219">
        <f>IF(N1749="zákl. přenesená",J1749,0)</f>
        <v>0</v>
      </c>
      <c r="BH1749" s="219">
        <f>IF(N1749="sníž. přenesená",J1749,0)</f>
        <v>0</v>
      </c>
      <c r="BI1749" s="219">
        <f>IF(N1749="nulová",J1749,0)</f>
        <v>0</v>
      </c>
      <c r="BJ1749" s="19" t="s">
        <v>87</v>
      </c>
      <c r="BK1749" s="219">
        <f>ROUND(I1749*H1749,2)</f>
        <v>0</v>
      </c>
      <c r="BL1749" s="19" t="s">
        <v>145</v>
      </c>
      <c r="BM1749" s="218" t="s">
        <v>2109</v>
      </c>
    </row>
    <row r="1750" s="2" customFormat="1">
      <c r="A1750" s="41"/>
      <c r="B1750" s="42"/>
      <c r="C1750" s="43"/>
      <c r="D1750" s="220" t="s">
        <v>147</v>
      </c>
      <c r="E1750" s="43"/>
      <c r="F1750" s="221" t="s">
        <v>2110</v>
      </c>
      <c r="G1750" s="43"/>
      <c r="H1750" s="43"/>
      <c r="I1750" s="222"/>
      <c r="J1750" s="43"/>
      <c r="K1750" s="43"/>
      <c r="L1750" s="47"/>
      <c r="M1750" s="223"/>
      <c r="N1750" s="224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19" t="s">
        <v>147</v>
      </c>
      <c r="AU1750" s="19" t="s">
        <v>87</v>
      </c>
    </row>
    <row r="1751" s="2" customFormat="1">
      <c r="A1751" s="41"/>
      <c r="B1751" s="42"/>
      <c r="C1751" s="43"/>
      <c r="D1751" s="225" t="s">
        <v>149</v>
      </c>
      <c r="E1751" s="43"/>
      <c r="F1751" s="226" t="s">
        <v>2111</v>
      </c>
      <c r="G1751" s="43"/>
      <c r="H1751" s="43"/>
      <c r="I1751" s="222"/>
      <c r="J1751" s="43"/>
      <c r="K1751" s="43"/>
      <c r="L1751" s="47"/>
      <c r="M1751" s="223"/>
      <c r="N1751" s="224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19" t="s">
        <v>149</v>
      </c>
      <c r="AU1751" s="19" t="s">
        <v>87</v>
      </c>
    </row>
    <row r="1752" s="15" customFormat="1">
      <c r="A1752" s="15"/>
      <c r="B1752" s="263"/>
      <c r="C1752" s="264"/>
      <c r="D1752" s="220" t="s">
        <v>569</v>
      </c>
      <c r="E1752" s="265" t="s">
        <v>32</v>
      </c>
      <c r="F1752" s="266" t="s">
        <v>1808</v>
      </c>
      <c r="G1752" s="264"/>
      <c r="H1752" s="265" t="s">
        <v>32</v>
      </c>
      <c r="I1752" s="267"/>
      <c r="J1752" s="264"/>
      <c r="K1752" s="264"/>
      <c r="L1752" s="268"/>
      <c r="M1752" s="269"/>
      <c r="N1752" s="270"/>
      <c r="O1752" s="270"/>
      <c r="P1752" s="270"/>
      <c r="Q1752" s="270"/>
      <c r="R1752" s="270"/>
      <c r="S1752" s="270"/>
      <c r="T1752" s="271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72" t="s">
        <v>569</v>
      </c>
      <c r="AU1752" s="272" t="s">
        <v>87</v>
      </c>
      <c r="AV1752" s="15" t="s">
        <v>85</v>
      </c>
      <c r="AW1752" s="15" t="s">
        <v>39</v>
      </c>
      <c r="AX1752" s="15" t="s">
        <v>77</v>
      </c>
      <c r="AY1752" s="272" t="s">
        <v>137</v>
      </c>
    </row>
    <row r="1753" s="13" customFormat="1">
      <c r="A1753" s="13"/>
      <c r="B1753" s="241"/>
      <c r="C1753" s="242"/>
      <c r="D1753" s="220" t="s">
        <v>569</v>
      </c>
      <c r="E1753" s="243" t="s">
        <v>32</v>
      </c>
      <c r="F1753" s="244" t="s">
        <v>2112</v>
      </c>
      <c r="G1753" s="242"/>
      <c r="H1753" s="245">
        <v>7.6130000000000004</v>
      </c>
      <c r="I1753" s="246"/>
      <c r="J1753" s="242"/>
      <c r="K1753" s="242"/>
      <c r="L1753" s="247"/>
      <c r="M1753" s="248"/>
      <c r="N1753" s="249"/>
      <c r="O1753" s="249"/>
      <c r="P1753" s="249"/>
      <c r="Q1753" s="249"/>
      <c r="R1753" s="249"/>
      <c r="S1753" s="249"/>
      <c r="T1753" s="250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1" t="s">
        <v>569</v>
      </c>
      <c r="AU1753" s="251" t="s">
        <v>87</v>
      </c>
      <c r="AV1753" s="13" t="s">
        <v>87</v>
      </c>
      <c r="AW1753" s="13" t="s">
        <v>39</v>
      </c>
      <c r="AX1753" s="13" t="s">
        <v>77</v>
      </c>
      <c r="AY1753" s="251" t="s">
        <v>137</v>
      </c>
    </row>
    <row r="1754" s="13" customFormat="1">
      <c r="A1754" s="13"/>
      <c r="B1754" s="241"/>
      <c r="C1754" s="242"/>
      <c r="D1754" s="220" t="s">
        <v>569</v>
      </c>
      <c r="E1754" s="243" t="s">
        <v>32</v>
      </c>
      <c r="F1754" s="244" t="s">
        <v>2113</v>
      </c>
      <c r="G1754" s="242"/>
      <c r="H1754" s="245">
        <v>6.1059999999999999</v>
      </c>
      <c r="I1754" s="246"/>
      <c r="J1754" s="242"/>
      <c r="K1754" s="242"/>
      <c r="L1754" s="247"/>
      <c r="M1754" s="248"/>
      <c r="N1754" s="249"/>
      <c r="O1754" s="249"/>
      <c r="P1754" s="249"/>
      <c r="Q1754" s="249"/>
      <c r="R1754" s="249"/>
      <c r="S1754" s="249"/>
      <c r="T1754" s="250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1" t="s">
        <v>569</v>
      </c>
      <c r="AU1754" s="251" t="s">
        <v>87</v>
      </c>
      <c r="AV1754" s="13" t="s">
        <v>87</v>
      </c>
      <c r="AW1754" s="13" t="s">
        <v>39</v>
      </c>
      <c r="AX1754" s="13" t="s">
        <v>77</v>
      </c>
      <c r="AY1754" s="251" t="s">
        <v>137</v>
      </c>
    </row>
    <row r="1755" s="14" customFormat="1">
      <c r="A1755" s="14"/>
      <c r="B1755" s="252"/>
      <c r="C1755" s="253"/>
      <c r="D1755" s="220" t="s">
        <v>569</v>
      </c>
      <c r="E1755" s="254" t="s">
        <v>32</v>
      </c>
      <c r="F1755" s="255" t="s">
        <v>571</v>
      </c>
      <c r="G1755" s="253"/>
      <c r="H1755" s="256">
        <v>13.719000000000001</v>
      </c>
      <c r="I1755" s="257"/>
      <c r="J1755" s="253"/>
      <c r="K1755" s="253"/>
      <c r="L1755" s="258"/>
      <c r="M1755" s="259"/>
      <c r="N1755" s="260"/>
      <c r="O1755" s="260"/>
      <c r="P1755" s="260"/>
      <c r="Q1755" s="260"/>
      <c r="R1755" s="260"/>
      <c r="S1755" s="260"/>
      <c r="T1755" s="261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2" t="s">
        <v>569</v>
      </c>
      <c r="AU1755" s="262" t="s">
        <v>87</v>
      </c>
      <c r="AV1755" s="14" t="s">
        <v>164</v>
      </c>
      <c r="AW1755" s="14" t="s">
        <v>39</v>
      </c>
      <c r="AX1755" s="14" t="s">
        <v>85</v>
      </c>
      <c r="AY1755" s="262" t="s">
        <v>137</v>
      </c>
    </row>
    <row r="1756" s="2" customFormat="1" ht="16.5" customHeight="1">
      <c r="A1756" s="41"/>
      <c r="B1756" s="42"/>
      <c r="C1756" s="207" t="s">
        <v>2114</v>
      </c>
      <c r="D1756" s="207" t="s">
        <v>140</v>
      </c>
      <c r="E1756" s="208" t="s">
        <v>2115</v>
      </c>
      <c r="F1756" s="209" t="s">
        <v>2116</v>
      </c>
      <c r="G1756" s="210" t="s">
        <v>143</v>
      </c>
      <c r="H1756" s="211">
        <v>74.841999999999999</v>
      </c>
      <c r="I1756" s="212"/>
      <c r="J1756" s="213">
        <f>ROUND(I1756*H1756,2)</f>
        <v>0</v>
      </c>
      <c r="K1756" s="209" t="s">
        <v>144</v>
      </c>
      <c r="L1756" s="47"/>
      <c r="M1756" s="214" t="s">
        <v>32</v>
      </c>
      <c r="N1756" s="215" t="s">
        <v>49</v>
      </c>
      <c r="O1756" s="87"/>
      <c r="P1756" s="216">
        <f>O1756*H1756</f>
        <v>0</v>
      </c>
      <c r="Q1756" s="216">
        <v>0</v>
      </c>
      <c r="R1756" s="216">
        <f>Q1756*H1756</f>
        <v>0</v>
      </c>
      <c r="S1756" s="216">
        <v>0.011730000000000001</v>
      </c>
      <c r="T1756" s="217">
        <f>S1756*H1756</f>
        <v>0.87789666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18" t="s">
        <v>145</v>
      </c>
      <c r="AT1756" s="218" t="s">
        <v>140</v>
      </c>
      <c r="AU1756" s="218" t="s">
        <v>87</v>
      </c>
      <c r="AY1756" s="19" t="s">
        <v>137</v>
      </c>
      <c r="BE1756" s="219">
        <f>IF(N1756="základní",J1756,0)</f>
        <v>0</v>
      </c>
      <c r="BF1756" s="219">
        <f>IF(N1756="snížená",J1756,0)</f>
        <v>0</v>
      </c>
      <c r="BG1756" s="219">
        <f>IF(N1756="zákl. přenesená",J1756,0)</f>
        <v>0</v>
      </c>
      <c r="BH1756" s="219">
        <f>IF(N1756="sníž. přenesená",J1756,0)</f>
        <v>0</v>
      </c>
      <c r="BI1756" s="219">
        <f>IF(N1756="nulová",J1756,0)</f>
        <v>0</v>
      </c>
      <c r="BJ1756" s="19" t="s">
        <v>87</v>
      </c>
      <c r="BK1756" s="219">
        <f>ROUND(I1756*H1756,2)</f>
        <v>0</v>
      </c>
      <c r="BL1756" s="19" t="s">
        <v>145</v>
      </c>
      <c r="BM1756" s="218" t="s">
        <v>2117</v>
      </c>
    </row>
    <row r="1757" s="2" customFormat="1">
      <c r="A1757" s="41"/>
      <c r="B1757" s="42"/>
      <c r="C1757" s="43"/>
      <c r="D1757" s="220" t="s">
        <v>147</v>
      </c>
      <c r="E1757" s="43"/>
      <c r="F1757" s="221" t="s">
        <v>2118</v>
      </c>
      <c r="G1757" s="43"/>
      <c r="H1757" s="43"/>
      <c r="I1757" s="222"/>
      <c r="J1757" s="43"/>
      <c r="K1757" s="43"/>
      <c r="L1757" s="47"/>
      <c r="M1757" s="223"/>
      <c r="N1757" s="224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T1757" s="19" t="s">
        <v>147</v>
      </c>
      <c r="AU1757" s="19" t="s">
        <v>87</v>
      </c>
    </row>
    <row r="1758" s="2" customFormat="1">
      <c r="A1758" s="41"/>
      <c r="B1758" s="42"/>
      <c r="C1758" s="43"/>
      <c r="D1758" s="225" t="s">
        <v>149</v>
      </c>
      <c r="E1758" s="43"/>
      <c r="F1758" s="226" t="s">
        <v>2119</v>
      </c>
      <c r="G1758" s="43"/>
      <c r="H1758" s="43"/>
      <c r="I1758" s="222"/>
      <c r="J1758" s="43"/>
      <c r="K1758" s="43"/>
      <c r="L1758" s="47"/>
      <c r="M1758" s="223"/>
      <c r="N1758" s="224"/>
      <c r="O1758" s="87"/>
      <c r="P1758" s="87"/>
      <c r="Q1758" s="87"/>
      <c r="R1758" s="87"/>
      <c r="S1758" s="87"/>
      <c r="T1758" s="88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T1758" s="19" t="s">
        <v>149</v>
      </c>
      <c r="AU1758" s="19" t="s">
        <v>87</v>
      </c>
    </row>
    <row r="1759" s="13" customFormat="1">
      <c r="A1759" s="13"/>
      <c r="B1759" s="241"/>
      <c r="C1759" s="242"/>
      <c r="D1759" s="220" t="s">
        <v>569</v>
      </c>
      <c r="E1759" s="243" t="s">
        <v>32</v>
      </c>
      <c r="F1759" s="244" t="s">
        <v>2120</v>
      </c>
      <c r="G1759" s="242"/>
      <c r="H1759" s="245">
        <v>74.841999999999999</v>
      </c>
      <c r="I1759" s="246"/>
      <c r="J1759" s="242"/>
      <c r="K1759" s="242"/>
      <c r="L1759" s="247"/>
      <c r="M1759" s="248"/>
      <c r="N1759" s="249"/>
      <c r="O1759" s="249"/>
      <c r="P1759" s="249"/>
      <c r="Q1759" s="249"/>
      <c r="R1759" s="249"/>
      <c r="S1759" s="249"/>
      <c r="T1759" s="250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1" t="s">
        <v>569</v>
      </c>
      <c r="AU1759" s="251" t="s">
        <v>87</v>
      </c>
      <c r="AV1759" s="13" t="s">
        <v>87</v>
      </c>
      <c r="AW1759" s="13" t="s">
        <v>39</v>
      </c>
      <c r="AX1759" s="13" t="s">
        <v>77</v>
      </c>
      <c r="AY1759" s="251" t="s">
        <v>137</v>
      </c>
    </row>
    <row r="1760" s="14" customFormat="1">
      <c r="A1760" s="14"/>
      <c r="B1760" s="252"/>
      <c r="C1760" s="253"/>
      <c r="D1760" s="220" t="s">
        <v>569</v>
      </c>
      <c r="E1760" s="254" t="s">
        <v>32</v>
      </c>
      <c r="F1760" s="255" t="s">
        <v>571</v>
      </c>
      <c r="G1760" s="253"/>
      <c r="H1760" s="256">
        <v>74.841999999999999</v>
      </c>
      <c r="I1760" s="257"/>
      <c r="J1760" s="253"/>
      <c r="K1760" s="253"/>
      <c r="L1760" s="258"/>
      <c r="M1760" s="259"/>
      <c r="N1760" s="260"/>
      <c r="O1760" s="260"/>
      <c r="P1760" s="260"/>
      <c r="Q1760" s="260"/>
      <c r="R1760" s="260"/>
      <c r="S1760" s="260"/>
      <c r="T1760" s="261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2" t="s">
        <v>569</v>
      </c>
      <c r="AU1760" s="262" t="s">
        <v>87</v>
      </c>
      <c r="AV1760" s="14" t="s">
        <v>164</v>
      </c>
      <c r="AW1760" s="14" t="s">
        <v>39</v>
      </c>
      <c r="AX1760" s="14" t="s">
        <v>85</v>
      </c>
      <c r="AY1760" s="262" t="s">
        <v>137</v>
      </c>
    </row>
    <row r="1761" s="2" customFormat="1" ht="16.5" customHeight="1">
      <c r="A1761" s="41"/>
      <c r="B1761" s="42"/>
      <c r="C1761" s="207" t="s">
        <v>2121</v>
      </c>
      <c r="D1761" s="207" t="s">
        <v>140</v>
      </c>
      <c r="E1761" s="208" t="s">
        <v>2122</v>
      </c>
      <c r="F1761" s="209" t="s">
        <v>2123</v>
      </c>
      <c r="G1761" s="210" t="s">
        <v>565</v>
      </c>
      <c r="H1761" s="211">
        <v>74.841999999999999</v>
      </c>
      <c r="I1761" s="212"/>
      <c r="J1761" s="213">
        <f>ROUND(I1761*H1761,2)</f>
        <v>0</v>
      </c>
      <c r="K1761" s="209" t="s">
        <v>144</v>
      </c>
      <c r="L1761" s="47"/>
      <c r="M1761" s="214" t="s">
        <v>32</v>
      </c>
      <c r="N1761" s="215" t="s">
        <v>49</v>
      </c>
      <c r="O1761" s="87"/>
      <c r="P1761" s="216">
        <f>O1761*H1761</f>
        <v>0</v>
      </c>
      <c r="Q1761" s="216">
        <v>0.019460000000000002</v>
      </c>
      <c r="R1761" s="216">
        <f>Q1761*H1761</f>
        <v>1.4564253200000001</v>
      </c>
      <c r="S1761" s="216">
        <v>0</v>
      </c>
      <c r="T1761" s="217">
        <f>S1761*H1761</f>
        <v>0</v>
      </c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R1761" s="218" t="s">
        <v>145</v>
      </c>
      <c r="AT1761" s="218" t="s">
        <v>140</v>
      </c>
      <c r="AU1761" s="218" t="s">
        <v>87</v>
      </c>
      <c r="AY1761" s="19" t="s">
        <v>137</v>
      </c>
      <c r="BE1761" s="219">
        <f>IF(N1761="základní",J1761,0)</f>
        <v>0</v>
      </c>
      <c r="BF1761" s="219">
        <f>IF(N1761="snížená",J1761,0)</f>
        <v>0</v>
      </c>
      <c r="BG1761" s="219">
        <f>IF(N1761="zákl. přenesená",J1761,0)</f>
        <v>0</v>
      </c>
      <c r="BH1761" s="219">
        <f>IF(N1761="sníž. přenesená",J1761,0)</f>
        <v>0</v>
      </c>
      <c r="BI1761" s="219">
        <f>IF(N1761="nulová",J1761,0)</f>
        <v>0</v>
      </c>
      <c r="BJ1761" s="19" t="s">
        <v>87</v>
      </c>
      <c r="BK1761" s="219">
        <f>ROUND(I1761*H1761,2)</f>
        <v>0</v>
      </c>
      <c r="BL1761" s="19" t="s">
        <v>145</v>
      </c>
      <c r="BM1761" s="218" t="s">
        <v>2124</v>
      </c>
    </row>
    <row r="1762" s="2" customFormat="1">
      <c r="A1762" s="41"/>
      <c r="B1762" s="42"/>
      <c r="C1762" s="43"/>
      <c r="D1762" s="220" t="s">
        <v>147</v>
      </c>
      <c r="E1762" s="43"/>
      <c r="F1762" s="221" t="s">
        <v>2125</v>
      </c>
      <c r="G1762" s="43"/>
      <c r="H1762" s="43"/>
      <c r="I1762" s="222"/>
      <c r="J1762" s="43"/>
      <c r="K1762" s="43"/>
      <c r="L1762" s="47"/>
      <c r="M1762" s="223"/>
      <c r="N1762" s="224"/>
      <c r="O1762" s="87"/>
      <c r="P1762" s="87"/>
      <c r="Q1762" s="87"/>
      <c r="R1762" s="87"/>
      <c r="S1762" s="87"/>
      <c r="T1762" s="88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T1762" s="19" t="s">
        <v>147</v>
      </c>
      <c r="AU1762" s="19" t="s">
        <v>87</v>
      </c>
    </row>
    <row r="1763" s="2" customFormat="1">
      <c r="A1763" s="41"/>
      <c r="B1763" s="42"/>
      <c r="C1763" s="43"/>
      <c r="D1763" s="225" t="s">
        <v>149</v>
      </c>
      <c r="E1763" s="43"/>
      <c r="F1763" s="226" t="s">
        <v>2126</v>
      </c>
      <c r="G1763" s="43"/>
      <c r="H1763" s="43"/>
      <c r="I1763" s="222"/>
      <c r="J1763" s="43"/>
      <c r="K1763" s="43"/>
      <c r="L1763" s="47"/>
      <c r="M1763" s="223"/>
      <c r="N1763" s="224"/>
      <c r="O1763" s="87"/>
      <c r="P1763" s="87"/>
      <c r="Q1763" s="87"/>
      <c r="R1763" s="87"/>
      <c r="S1763" s="87"/>
      <c r="T1763" s="88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T1763" s="19" t="s">
        <v>149</v>
      </c>
      <c r="AU1763" s="19" t="s">
        <v>87</v>
      </c>
    </row>
    <row r="1764" s="13" customFormat="1">
      <c r="A1764" s="13"/>
      <c r="B1764" s="241"/>
      <c r="C1764" s="242"/>
      <c r="D1764" s="220" t="s">
        <v>569</v>
      </c>
      <c r="E1764" s="243" t="s">
        <v>32</v>
      </c>
      <c r="F1764" s="244" t="s">
        <v>2127</v>
      </c>
      <c r="G1764" s="242"/>
      <c r="H1764" s="245">
        <v>74.841999999999999</v>
      </c>
      <c r="I1764" s="246"/>
      <c r="J1764" s="242"/>
      <c r="K1764" s="242"/>
      <c r="L1764" s="247"/>
      <c r="M1764" s="248"/>
      <c r="N1764" s="249"/>
      <c r="O1764" s="249"/>
      <c r="P1764" s="249"/>
      <c r="Q1764" s="249"/>
      <c r="R1764" s="249"/>
      <c r="S1764" s="249"/>
      <c r="T1764" s="250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1" t="s">
        <v>569</v>
      </c>
      <c r="AU1764" s="251" t="s">
        <v>87</v>
      </c>
      <c r="AV1764" s="13" t="s">
        <v>87</v>
      </c>
      <c r="AW1764" s="13" t="s">
        <v>39</v>
      </c>
      <c r="AX1764" s="13" t="s">
        <v>77</v>
      </c>
      <c r="AY1764" s="251" t="s">
        <v>137</v>
      </c>
    </row>
    <row r="1765" s="14" customFormat="1">
      <c r="A1765" s="14"/>
      <c r="B1765" s="252"/>
      <c r="C1765" s="253"/>
      <c r="D1765" s="220" t="s">
        <v>569</v>
      </c>
      <c r="E1765" s="254" t="s">
        <v>32</v>
      </c>
      <c r="F1765" s="255" t="s">
        <v>571</v>
      </c>
      <c r="G1765" s="253"/>
      <c r="H1765" s="256">
        <v>74.841999999999999</v>
      </c>
      <c r="I1765" s="257"/>
      <c r="J1765" s="253"/>
      <c r="K1765" s="253"/>
      <c r="L1765" s="258"/>
      <c r="M1765" s="259"/>
      <c r="N1765" s="260"/>
      <c r="O1765" s="260"/>
      <c r="P1765" s="260"/>
      <c r="Q1765" s="260"/>
      <c r="R1765" s="260"/>
      <c r="S1765" s="260"/>
      <c r="T1765" s="261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2" t="s">
        <v>569</v>
      </c>
      <c r="AU1765" s="262" t="s">
        <v>87</v>
      </c>
      <c r="AV1765" s="14" t="s">
        <v>164</v>
      </c>
      <c r="AW1765" s="14" t="s">
        <v>39</v>
      </c>
      <c r="AX1765" s="14" t="s">
        <v>85</v>
      </c>
      <c r="AY1765" s="262" t="s">
        <v>137</v>
      </c>
    </row>
    <row r="1766" s="2" customFormat="1" ht="16.5" customHeight="1">
      <c r="A1766" s="41"/>
      <c r="B1766" s="42"/>
      <c r="C1766" s="207" t="s">
        <v>2128</v>
      </c>
      <c r="D1766" s="207" t="s">
        <v>140</v>
      </c>
      <c r="E1766" s="208" t="s">
        <v>2129</v>
      </c>
      <c r="F1766" s="209" t="s">
        <v>2130</v>
      </c>
      <c r="G1766" s="210" t="s">
        <v>565</v>
      </c>
      <c r="H1766" s="211">
        <v>1.4850000000000001</v>
      </c>
      <c r="I1766" s="212"/>
      <c r="J1766" s="213">
        <f>ROUND(I1766*H1766,2)</f>
        <v>0</v>
      </c>
      <c r="K1766" s="209" t="s">
        <v>144</v>
      </c>
      <c r="L1766" s="47"/>
      <c r="M1766" s="214" t="s">
        <v>32</v>
      </c>
      <c r="N1766" s="215" t="s">
        <v>49</v>
      </c>
      <c r="O1766" s="87"/>
      <c r="P1766" s="216">
        <f>O1766*H1766</f>
        <v>0</v>
      </c>
      <c r="Q1766" s="216">
        <v>0.019460000000000002</v>
      </c>
      <c r="R1766" s="216">
        <f>Q1766*H1766</f>
        <v>0.028898100000000003</v>
      </c>
      <c r="S1766" s="216">
        <v>0</v>
      </c>
      <c r="T1766" s="217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18" t="s">
        <v>145</v>
      </c>
      <c r="AT1766" s="218" t="s">
        <v>140</v>
      </c>
      <c r="AU1766" s="218" t="s">
        <v>87</v>
      </c>
      <c r="AY1766" s="19" t="s">
        <v>137</v>
      </c>
      <c r="BE1766" s="219">
        <f>IF(N1766="základní",J1766,0)</f>
        <v>0</v>
      </c>
      <c r="BF1766" s="219">
        <f>IF(N1766="snížená",J1766,0)</f>
        <v>0</v>
      </c>
      <c r="BG1766" s="219">
        <f>IF(N1766="zákl. přenesená",J1766,0)</f>
        <v>0</v>
      </c>
      <c r="BH1766" s="219">
        <f>IF(N1766="sníž. přenesená",J1766,0)</f>
        <v>0</v>
      </c>
      <c r="BI1766" s="219">
        <f>IF(N1766="nulová",J1766,0)</f>
        <v>0</v>
      </c>
      <c r="BJ1766" s="19" t="s">
        <v>87</v>
      </c>
      <c r="BK1766" s="219">
        <f>ROUND(I1766*H1766,2)</f>
        <v>0</v>
      </c>
      <c r="BL1766" s="19" t="s">
        <v>145</v>
      </c>
      <c r="BM1766" s="218" t="s">
        <v>2131</v>
      </c>
    </row>
    <row r="1767" s="2" customFormat="1">
      <c r="A1767" s="41"/>
      <c r="B1767" s="42"/>
      <c r="C1767" s="43"/>
      <c r="D1767" s="220" t="s">
        <v>147</v>
      </c>
      <c r="E1767" s="43"/>
      <c r="F1767" s="221" t="s">
        <v>2132</v>
      </c>
      <c r="G1767" s="43"/>
      <c r="H1767" s="43"/>
      <c r="I1767" s="222"/>
      <c r="J1767" s="43"/>
      <c r="K1767" s="43"/>
      <c r="L1767" s="47"/>
      <c r="M1767" s="223"/>
      <c r="N1767" s="224"/>
      <c r="O1767" s="87"/>
      <c r="P1767" s="87"/>
      <c r="Q1767" s="87"/>
      <c r="R1767" s="87"/>
      <c r="S1767" s="87"/>
      <c r="T1767" s="88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T1767" s="19" t="s">
        <v>147</v>
      </c>
      <c r="AU1767" s="19" t="s">
        <v>87</v>
      </c>
    </row>
    <row r="1768" s="2" customFormat="1">
      <c r="A1768" s="41"/>
      <c r="B1768" s="42"/>
      <c r="C1768" s="43"/>
      <c r="D1768" s="225" t="s">
        <v>149</v>
      </c>
      <c r="E1768" s="43"/>
      <c r="F1768" s="226" t="s">
        <v>2133</v>
      </c>
      <c r="G1768" s="43"/>
      <c r="H1768" s="43"/>
      <c r="I1768" s="222"/>
      <c r="J1768" s="43"/>
      <c r="K1768" s="43"/>
      <c r="L1768" s="47"/>
      <c r="M1768" s="223"/>
      <c r="N1768" s="224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T1768" s="19" t="s">
        <v>149</v>
      </c>
      <c r="AU1768" s="19" t="s">
        <v>87</v>
      </c>
    </row>
    <row r="1769" s="13" customFormat="1">
      <c r="A1769" s="13"/>
      <c r="B1769" s="241"/>
      <c r="C1769" s="242"/>
      <c r="D1769" s="220" t="s">
        <v>569</v>
      </c>
      <c r="E1769" s="243" t="s">
        <v>32</v>
      </c>
      <c r="F1769" s="244" t="s">
        <v>2134</v>
      </c>
      <c r="G1769" s="242"/>
      <c r="H1769" s="245">
        <v>1.4850000000000001</v>
      </c>
      <c r="I1769" s="246"/>
      <c r="J1769" s="242"/>
      <c r="K1769" s="242"/>
      <c r="L1769" s="247"/>
      <c r="M1769" s="248"/>
      <c r="N1769" s="249"/>
      <c r="O1769" s="249"/>
      <c r="P1769" s="249"/>
      <c r="Q1769" s="249"/>
      <c r="R1769" s="249"/>
      <c r="S1769" s="249"/>
      <c r="T1769" s="250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1" t="s">
        <v>569</v>
      </c>
      <c r="AU1769" s="251" t="s">
        <v>87</v>
      </c>
      <c r="AV1769" s="13" t="s">
        <v>87</v>
      </c>
      <c r="AW1769" s="13" t="s">
        <v>39</v>
      </c>
      <c r="AX1769" s="13" t="s">
        <v>77</v>
      </c>
      <c r="AY1769" s="251" t="s">
        <v>137</v>
      </c>
    </row>
    <row r="1770" s="14" customFormat="1">
      <c r="A1770" s="14"/>
      <c r="B1770" s="252"/>
      <c r="C1770" s="253"/>
      <c r="D1770" s="220" t="s">
        <v>569</v>
      </c>
      <c r="E1770" s="254" t="s">
        <v>32</v>
      </c>
      <c r="F1770" s="255" t="s">
        <v>571</v>
      </c>
      <c r="G1770" s="253"/>
      <c r="H1770" s="256">
        <v>1.4850000000000001</v>
      </c>
      <c r="I1770" s="257"/>
      <c r="J1770" s="253"/>
      <c r="K1770" s="253"/>
      <c r="L1770" s="258"/>
      <c r="M1770" s="259"/>
      <c r="N1770" s="260"/>
      <c r="O1770" s="260"/>
      <c r="P1770" s="260"/>
      <c r="Q1770" s="260"/>
      <c r="R1770" s="260"/>
      <c r="S1770" s="260"/>
      <c r="T1770" s="261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62" t="s">
        <v>569</v>
      </c>
      <c r="AU1770" s="262" t="s">
        <v>87</v>
      </c>
      <c r="AV1770" s="14" t="s">
        <v>164</v>
      </c>
      <c r="AW1770" s="14" t="s">
        <v>39</v>
      </c>
      <c r="AX1770" s="14" t="s">
        <v>85</v>
      </c>
      <c r="AY1770" s="262" t="s">
        <v>137</v>
      </c>
    </row>
    <row r="1771" s="2" customFormat="1" ht="16.5" customHeight="1">
      <c r="A1771" s="41"/>
      <c r="B1771" s="42"/>
      <c r="C1771" s="207" t="s">
        <v>2135</v>
      </c>
      <c r="D1771" s="207" t="s">
        <v>140</v>
      </c>
      <c r="E1771" s="208" t="s">
        <v>2136</v>
      </c>
      <c r="F1771" s="209" t="s">
        <v>2137</v>
      </c>
      <c r="G1771" s="210" t="s">
        <v>565</v>
      </c>
      <c r="H1771" s="211">
        <v>1.0800000000000001</v>
      </c>
      <c r="I1771" s="212"/>
      <c r="J1771" s="213">
        <f>ROUND(I1771*H1771,2)</f>
        <v>0</v>
      </c>
      <c r="K1771" s="209" t="s">
        <v>144</v>
      </c>
      <c r="L1771" s="47"/>
      <c r="M1771" s="214" t="s">
        <v>32</v>
      </c>
      <c r="N1771" s="215" t="s">
        <v>49</v>
      </c>
      <c r="O1771" s="87"/>
      <c r="P1771" s="216">
        <f>O1771*H1771</f>
        <v>0</v>
      </c>
      <c r="Q1771" s="216">
        <v>0.019460000000000002</v>
      </c>
      <c r="R1771" s="216">
        <f>Q1771*H1771</f>
        <v>0.021016800000000002</v>
      </c>
      <c r="S1771" s="216">
        <v>0</v>
      </c>
      <c r="T1771" s="217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18" t="s">
        <v>145</v>
      </c>
      <c r="AT1771" s="218" t="s">
        <v>140</v>
      </c>
      <c r="AU1771" s="218" t="s">
        <v>87</v>
      </c>
      <c r="AY1771" s="19" t="s">
        <v>137</v>
      </c>
      <c r="BE1771" s="219">
        <f>IF(N1771="základní",J1771,0)</f>
        <v>0</v>
      </c>
      <c r="BF1771" s="219">
        <f>IF(N1771="snížená",J1771,0)</f>
        <v>0</v>
      </c>
      <c r="BG1771" s="219">
        <f>IF(N1771="zákl. přenesená",J1771,0)</f>
        <v>0</v>
      </c>
      <c r="BH1771" s="219">
        <f>IF(N1771="sníž. přenesená",J1771,0)</f>
        <v>0</v>
      </c>
      <c r="BI1771" s="219">
        <f>IF(N1771="nulová",J1771,0)</f>
        <v>0</v>
      </c>
      <c r="BJ1771" s="19" t="s">
        <v>87</v>
      </c>
      <c r="BK1771" s="219">
        <f>ROUND(I1771*H1771,2)</f>
        <v>0</v>
      </c>
      <c r="BL1771" s="19" t="s">
        <v>145</v>
      </c>
      <c r="BM1771" s="218" t="s">
        <v>2138</v>
      </c>
    </row>
    <row r="1772" s="2" customFormat="1">
      <c r="A1772" s="41"/>
      <c r="B1772" s="42"/>
      <c r="C1772" s="43"/>
      <c r="D1772" s="220" t="s">
        <v>147</v>
      </c>
      <c r="E1772" s="43"/>
      <c r="F1772" s="221" t="s">
        <v>2139</v>
      </c>
      <c r="G1772" s="43"/>
      <c r="H1772" s="43"/>
      <c r="I1772" s="222"/>
      <c r="J1772" s="43"/>
      <c r="K1772" s="43"/>
      <c r="L1772" s="47"/>
      <c r="M1772" s="223"/>
      <c r="N1772" s="224"/>
      <c r="O1772" s="87"/>
      <c r="P1772" s="87"/>
      <c r="Q1772" s="87"/>
      <c r="R1772" s="87"/>
      <c r="S1772" s="87"/>
      <c r="T1772" s="88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T1772" s="19" t="s">
        <v>147</v>
      </c>
      <c r="AU1772" s="19" t="s">
        <v>87</v>
      </c>
    </row>
    <row r="1773" s="2" customFormat="1">
      <c r="A1773" s="41"/>
      <c r="B1773" s="42"/>
      <c r="C1773" s="43"/>
      <c r="D1773" s="225" t="s">
        <v>149</v>
      </c>
      <c r="E1773" s="43"/>
      <c r="F1773" s="226" t="s">
        <v>2140</v>
      </c>
      <c r="G1773" s="43"/>
      <c r="H1773" s="43"/>
      <c r="I1773" s="222"/>
      <c r="J1773" s="43"/>
      <c r="K1773" s="43"/>
      <c r="L1773" s="47"/>
      <c r="M1773" s="223"/>
      <c r="N1773" s="224"/>
      <c r="O1773" s="87"/>
      <c r="P1773" s="87"/>
      <c r="Q1773" s="87"/>
      <c r="R1773" s="87"/>
      <c r="S1773" s="87"/>
      <c r="T1773" s="88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T1773" s="19" t="s">
        <v>149</v>
      </c>
      <c r="AU1773" s="19" t="s">
        <v>87</v>
      </c>
    </row>
    <row r="1774" s="13" customFormat="1">
      <c r="A1774" s="13"/>
      <c r="B1774" s="241"/>
      <c r="C1774" s="242"/>
      <c r="D1774" s="220" t="s">
        <v>569</v>
      </c>
      <c r="E1774" s="243" t="s">
        <v>32</v>
      </c>
      <c r="F1774" s="244" t="s">
        <v>2141</v>
      </c>
      <c r="G1774" s="242"/>
      <c r="H1774" s="245">
        <v>1.0800000000000001</v>
      </c>
      <c r="I1774" s="246"/>
      <c r="J1774" s="242"/>
      <c r="K1774" s="242"/>
      <c r="L1774" s="247"/>
      <c r="M1774" s="248"/>
      <c r="N1774" s="249"/>
      <c r="O1774" s="249"/>
      <c r="P1774" s="249"/>
      <c r="Q1774" s="249"/>
      <c r="R1774" s="249"/>
      <c r="S1774" s="249"/>
      <c r="T1774" s="250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1" t="s">
        <v>569</v>
      </c>
      <c r="AU1774" s="251" t="s">
        <v>87</v>
      </c>
      <c r="AV1774" s="13" t="s">
        <v>87</v>
      </c>
      <c r="AW1774" s="13" t="s">
        <v>39</v>
      </c>
      <c r="AX1774" s="13" t="s">
        <v>77</v>
      </c>
      <c r="AY1774" s="251" t="s">
        <v>137</v>
      </c>
    </row>
    <row r="1775" s="14" customFormat="1">
      <c r="A1775" s="14"/>
      <c r="B1775" s="252"/>
      <c r="C1775" s="253"/>
      <c r="D1775" s="220" t="s">
        <v>569</v>
      </c>
      <c r="E1775" s="254" t="s">
        <v>32</v>
      </c>
      <c r="F1775" s="255" t="s">
        <v>571</v>
      </c>
      <c r="G1775" s="253"/>
      <c r="H1775" s="256">
        <v>1.0800000000000001</v>
      </c>
      <c r="I1775" s="257"/>
      <c r="J1775" s="253"/>
      <c r="K1775" s="253"/>
      <c r="L1775" s="258"/>
      <c r="M1775" s="259"/>
      <c r="N1775" s="260"/>
      <c r="O1775" s="260"/>
      <c r="P1775" s="260"/>
      <c r="Q1775" s="260"/>
      <c r="R1775" s="260"/>
      <c r="S1775" s="260"/>
      <c r="T1775" s="261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2" t="s">
        <v>569</v>
      </c>
      <c r="AU1775" s="262" t="s">
        <v>87</v>
      </c>
      <c r="AV1775" s="14" t="s">
        <v>164</v>
      </c>
      <c r="AW1775" s="14" t="s">
        <v>39</v>
      </c>
      <c r="AX1775" s="14" t="s">
        <v>85</v>
      </c>
      <c r="AY1775" s="262" t="s">
        <v>137</v>
      </c>
    </row>
    <row r="1776" s="2" customFormat="1" ht="16.5" customHeight="1">
      <c r="A1776" s="41"/>
      <c r="B1776" s="42"/>
      <c r="C1776" s="207" t="s">
        <v>2142</v>
      </c>
      <c r="D1776" s="207" t="s">
        <v>140</v>
      </c>
      <c r="E1776" s="208" t="s">
        <v>2143</v>
      </c>
      <c r="F1776" s="209" t="s">
        <v>2144</v>
      </c>
      <c r="G1776" s="210" t="s">
        <v>665</v>
      </c>
      <c r="H1776" s="211">
        <v>25.263000000000002</v>
      </c>
      <c r="I1776" s="212"/>
      <c r="J1776" s="213">
        <f>ROUND(I1776*H1776,2)</f>
        <v>0</v>
      </c>
      <c r="K1776" s="209" t="s">
        <v>144</v>
      </c>
      <c r="L1776" s="47"/>
      <c r="M1776" s="214" t="s">
        <v>32</v>
      </c>
      <c r="N1776" s="215" t="s">
        <v>49</v>
      </c>
      <c r="O1776" s="87"/>
      <c r="P1776" s="216">
        <f>O1776*H1776</f>
        <v>0</v>
      </c>
      <c r="Q1776" s="216">
        <v>0</v>
      </c>
      <c r="R1776" s="216">
        <f>Q1776*H1776</f>
        <v>0</v>
      </c>
      <c r="S1776" s="216">
        <v>0</v>
      </c>
      <c r="T1776" s="217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18" t="s">
        <v>145</v>
      </c>
      <c r="AT1776" s="218" t="s">
        <v>140</v>
      </c>
      <c r="AU1776" s="218" t="s">
        <v>87</v>
      </c>
      <c r="AY1776" s="19" t="s">
        <v>137</v>
      </c>
      <c r="BE1776" s="219">
        <f>IF(N1776="základní",J1776,0)</f>
        <v>0</v>
      </c>
      <c r="BF1776" s="219">
        <f>IF(N1776="snížená",J1776,0)</f>
        <v>0</v>
      </c>
      <c r="BG1776" s="219">
        <f>IF(N1776="zákl. přenesená",J1776,0)</f>
        <v>0</v>
      </c>
      <c r="BH1776" s="219">
        <f>IF(N1776="sníž. přenesená",J1776,0)</f>
        <v>0</v>
      </c>
      <c r="BI1776" s="219">
        <f>IF(N1776="nulová",J1776,0)</f>
        <v>0</v>
      </c>
      <c r="BJ1776" s="19" t="s">
        <v>87</v>
      </c>
      <c r="BK1776" s="219">
        <f>ROUND(I1776*H1776,2)</f>
        <v>0</v>
      </c>
      <c r="BL1776" s="19" t="s">
        <v>145</v>
      </c>
      <c r="BM1776" s="218" t="s">
        <v>2145</v>
      </c>
    </row>
    <row r="1777" s="2" customFormat="1">
      <c r="A1777" s="41"/>
      <c r="B1777" s="42"/>
      <c r="C1777" s="43"/>
      <c r="D1777" s="220" t="s">
        <v>147</v>
      </c>
      <c r="E1777" s="43"/>
      <c r="F1777" s="221" t="s">
        <v>2146</v>
      </c>
      <c r="G1777" s="43"/>
      <c r="H1777" s="43"/>
      <c r="I1777" s="222"/>
      <c r="J1777" s="43"/>
      <c r="K1777" s="43"/>
      <c r="L1777" s="47"/>
      <c r="M1777" s="223"/>
      <c r="N1777" s="224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19" t="s">
        <v>147</v>
      </c>
      <c r="AU1777" s="19" t="s">
        <v>87</v>
      </c>
    </row>
    <row r="1778" s="2" customFormat="1">
      <c r="A1778" s="41"/>
      <c r="B1778" s="42"/>
      <c r="C1778" s="43"/>
      <c r="D1778" s="225" t="s">
        <v>149</v>
      </c>
      <c r="E1778" s="43"/>
      <c r="F1778" s="226" t="s">
        <v>2147</v>
      </c>
      <c r="G1778" s="43"/>
      <c r="H1778" s="43"/>
      <c r="I1778" s="222"/>
      <c r="J1778" s="43"/>
      <c r="K1778" s="43"/>
      <c r="L1778" s="47"/>
      <c r="M1778" s="223"/>
      <c r="N1778" s="224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19" t="s">
        <v>149</v>
      </c>
      <c r="AU1778" s="19" t="s">
        <v>87</v>
      </c>
    </row>
    <row r="1779" s="12" customFormat="1" ht="22.8" customHeight="1">
      <c r="A1779" s="12"/>
      <c r="B1779" s="191"/>
      <c r="C1779" s="192"/>
      <c r="D1779" s="193" t="s">
        <v>76</v>
      </c>
      <c r="E1779" s="205" t="s">
        <v>2148</v>
      </c>
      <c r="F1779" s="205" t="s">
        <v>2149</v>
      </c>
      <c r="G1779" s="192"/>
      <c r="H1779" s="192"/>
      <c r="I1779" s="195"/>
      <c r="J1779" s="206">
        <f>BK1779</f>
        <v>0</v>
      </c>
      <c r="K1779" s="192"/>
      <c r="L1779" s="197"/>
      <c r="M1779" s="198"/>
      <c r="N1779" s="199"/>
      <c r="O1779" s="199"/>
      <c r="P1779" s="200">
        <f>SUM(P1780:P2049)</f>
        <v>0</v>
      </c>
      <c r="Q1779" s="199"/>
      <c r="R1779" s="200">
        <f>SUM(R1780:R2049)</f>
        <v>8.5449128050000009</v>
      </c>
      <c r="S1779" s="199"/>
      <c r="T1779" s="201">
        <f>SUM(T1780:T2049)</f>
        <v>5.9712450400000003</v>
      </c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R1779" s="202" t="s">
        <v>87</v>
      </c>
      <c r="AT1779" s="203" t="s">
        <v>76</v>
      </c>
      <c r="AU1779" s="203" t="s">
        <v>85</v>
      </c>
      <c r="AY1779" s="202" t="s">
        <v>137</v>
      </c>
      <c r="BK1779" s="204">
        <f>SUM(BK1780:BK2049)</f>
        <v>0</v>
      </c>
    </row>
    <row r="1780" s="2" customFormat="1" ht="16.5" customHeight="1">
      <c r="A1780" s="41"/>
      <c r="B1780" s="42"/>
      <c r="C1780" s="207" t="s">
        <v>2150</v>
      </c>
      <c r="D1780" s="207" t="s">
        <v>140</v>
      </c>
      <c r="E1780" s="208" t="s">
        <v>2151</v>
      </c>
      <c r="F1780" s="209" t="s">
        <v>2152</v>
      </c>
      <c r="G1780" s="210" t="s">
        <v>143</v>
      </c>
      <c r="H1780" s="211">
        <v>179.66999999999999</v>
      </c>
      <c r="I1780" s="212"/>
      <c r="J1780" s="213">
        <f>ROUND(I1780*H1780,2)</f>
        <v>0</v>
      </c>
      <c r="K1780" s="209" t="s">
        <v>144</v>
      </c>
      <c r="L1780" s="47"/>
      <c r="M1780" s="214" t="s">
        <v>32</v>
      </c>
      <c r="N1780" s="215" t="s">
        <v>49</v>
      </c>
      <c r="O1780" s="87"/>
      <c r="P1780" s="216">
        <f>O1780*H1780</f>
        <v>0</v>
      </c>
      <c r="Q1780" s="216">
        <v>0</v>
      </c>
      <c r="R1780" s="216">
        <f>Q1780*H1780</f>
        <v>0</v>
      </c>
      <c r="S1780" s="216">
        <v>0.0017600000000000001</v>
      </c>
      <c r="T1780" s="217">
        <f>S1780*H1780</f>
        <v>0.31621919999999998</v>
      </c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R1780" s="218" t="s">
        <v>145</v>
      </c>
      <c r="AT1780" s="218" t="s">
        <v>140</v>
      </c>
      <c r="AU1780" s="218" t="s">
        <v>87</v>
      </c>
      <c r="AY1780" s="19" t="s">
        <v>137</v>
      </c>
      <c r="BE1780" s="219">
        <f>IF(N1780="základní",J1780,0)</f>
        <v>0</v>
      </c>
      <c r="BF1780" s="219">
        <f>IF(N1780="snížená",J1780,0)</f>
        <v>0</v>
      </c>
      <c r="BG1780" s="219">
        <f>IF(N1780="zákl. přenesená",J1780,0)</f>
        <v>0</v>
      </c>
      <c r="BH1780" s="219">
        <f>IF(N1780="sníž. přenesená",J1780,0)</f>
        <v>0</v>
      </c>
      <c r="BI1780" s="219">
        <f>IF(N1780="nulová",J1780,0)</f>
        <v>0</v>
      </c>
      <c r="BJ1780" s="19" t="s">
        <v>87</v>
      </c>
      <c r="BK1780" s="219">
        <f>ROUND(I1780*H1780,2)</f>
        <v>0</v>
      </c>
      <c r="BL1780" s="19" t="s">
        <v>145</v>
      </c>
      <c r="BM1780" s="218" t="s">
        <v>2153</v>
      </c>
    </row>
    <row r="1781" s="2" customFormat="1">
      <c r="A1781" s="41"/>
      <c r="B1781" s="42"/>
      <c r="C1781" s="43"/>
      <c r="D1781" s="220" t="s">
        <v>147</v>
      </c>
      <c r="E1781" s="43"/>
      <c r="F1781" s="221" t="s">
        <v>2154</v>
      </c>
      <c r="G1781" s="43"/>
      <c r="H1781" s="43"/>
      <c r="I1781" s="222"/>
      <c r="J1781" s="43"/>
      <c r="K1781" s="43"/>
      <c r="L1781" s="47"/>
      <c r="M1781" s="223"/>
      <c r="N1781" s="224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T1781" s="19" t="s">
        <v>147</v>
      </c>
      <c r="AU1781" s="19" t="s">
        <v>87</v>
      </c>
    </row>
    <row r="1782" s="2" customFormat="1">
      <c r="A1782" s="41"/>
      <c r="B1782" s="42"/>
      <c r="C1782" s="43"/>
      <c r="D1782" s="225" t="s">
        <v>149</v>
      </c>
      <c r="E1782" s="43"/>
      <c r="F1782" s="226" t="s">
        <v>2155</v>
      </c>
      <c r="G1782" s="43"/>
      <c r="H1782" s="43"/>
      <c r="I1782" s="222"/>
      <c r="J1782" s="43"/>
      <c r="K1782" s="43"/>
      <c r="L1782" s="47"/>
      <c r="M1782" s="223"/>
      <c r="N1782" s="224"/>
      <c r="O1782" s="87"/>
      <c r="P1782" s="87"/>
      <c r="Q1782" s="87"/>
      <c r="R1782" s="87"/>
      <c r="S1782" s="87"/>
      <c r="T1782" s="88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T1782" s="19" t="s">
        <v>149</v>
      </c>
      <c r="AU1782" s="19" t="s">
        <v>87</v>
      </c>
    </row>
    <row r="1783" s="13" customFormat="1">
      <c r="A1783" s="13"/>
      <c r="B1783" s="241"/>
      <c r="C1783" s="242"/>
      <c r="D1783" s="220" t="s">
        <v>569</v>
      </c>
      <c r="E1783" s="243" t="s">
        <v>32</v>
      </c>
      <c r="F1783" s="244" t="s">
        <v>2156</v>
      </c>
      <c r="G1783" s="242"/>
      <c r="H1783" s="245">
        <v>103.40000000000001</v>
      </c>
      <c r="I1783" s="246"/>
      <c r="J1783" s="242"/>
      <c r="K1783" s="242"/>
      <c r="L1783" s="247"/>
      <c r="M1783" s="248"/>
      <c r="N1783" s="249"/>
      <c r="O1783" s="249"/>
      <c r="P1783" s="249"/>
      <c r="Q1783" s="249"/>
      <c r="R1783" s="249"/>
      <c r="S1783" s="249"/>
      <c r="T1783" s="250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1" t="s">
        <v>569</v>
      </c>
      <c r="AU1783" s="251" t="s">
        <v>87</v>
      </c>
      <c r="AV1783" s="13" t="s">
        <v>87</v>
      </c>
      <c r="AW1783" s="13" t="s">
        <v>39</v>
      </c>
      <c r="AX1783" s="13" t="s">
        <v>77</v>
      </c>
      <c r="AY1783" s="251" t="s">
        <v>137</v>
      </c>
    </row>
    <row r="1784" s="13" customFormat="1">
      <c r="A1784" s="13"/>
      <c r="B1784" s="241"/>
      <c r="C1784" s="242"/>
      <c r="D1784" s="220" t="s">
        <v>569</v>
      </c>
      <c r="E1784" s="243" t="s">
        <v>32</v>
      </c>
      <c r="F1784" s="244" t="s">
        <v>2157</v>
      </c>
      <c r="G1784" s="242"/>
      <c r="H1784" s="245">
        <v>47.200000000000003</v>
      </c>
      <c r="I1784" s="246"/>
      <c r="J1784" s="242"/>
      <c r="K1784" s="242"/>
      <c r="L1784" s="247"/>
      <c r="M1784" s="248"/>
      <c r="N1784" s="249"/>
      <c r="O1784" s="249"/>
      <c r="P1784" s="249"/>
      <c r="Q1784" s="249"/>
      <c r="R1784" s="249"/>
      <c r="S1784" s="249"/>
      <c r="T1784" s="250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1" t="s">
        <v>569</v>
      </c>
      <c r="AU1784" s="251" t="s">
        <v>87</v>
      </c>
      <c r="AV1784" s="13" t="s">
        <v>87</v>
      </c>
      <c r="AW1784" s="13" t="s">
        <v>39</v>
      </c>
      <c r="AX1784" s="13" t="s">
        <v>77</v>
      </c>
      <c r="AY1784" s="251" t="s">
        <v>137</v>
      </c>
    </row>
    <row r="1785" s="13" customFormat="1">
      <c r="A1785" s="13"/>
      <c r="B1785" s="241"/>
      <c r="C1785" s="242"/>
      <c r="D1785" s="220" t="s">
        <v>569</v>
      </c>
      <c r="E1785" s="243" t="s">
        <v>32</v>
      </c>
      <c r="F1785" s="244" t="s">
        <v>2158</v>
      </c>
      <c r="G1785" s="242"/>
      <c r="H1785" s="245">
        <v>14.619999999999999</v>
      </c>
      <c r="I1785" s="246"/>
      <c r="J1785" s="242"/>
      <c r="K1785" s="242"/>
      <c r="L1785" s="247"/>
      <c r="M1785" s="248"/>
      <c r="N1785" s="249"/>
      <c r="O1785" s="249"/>
      <c r="P1785" s="249"/>
      <c r="Q1785" s="249"/>
      <c r="R1785" s="249"/>
      <c r="S1785" s="249"/>
      <c r="T1785" s="250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1" t="s">
        <v>569</v>
      </c>
      <c r="AU1785" s="251" t="s">
        <v>87</v>
      </c>
      <c r="AV1785" s="13" t="s">
        <v>87</v>
      </c>
      <c r="AW1785" s="13" t="s">
        <v>39</v>
      </c>
      <c r="AX1785" s="13" t="s">
        <v>77</v>
      </c>
      <c r="AY1785" s="251" t="s">
        <v>137</v>
      </c>
    </row>
    <row r="1786" s="13" customFormat="1">
      <c r="A1786" s="13"/>
      <c r="B1786" s="241"/>
      <c r="C1786" s="242"/>
      <c r="D1786" s="220" t="s">
        <v>569</v>
      </c>
      <c r="E1786" s="243" t="s">
        <v>32</v>
      </c>
      <c r="F1786" s="244" t="s">
        <v>2159</v>
      </c>
      <c r="G1786" s="242"/>
      <c r="H1786" s="245">
        <v>14.449999999999999</v>
      </c>
      <c r="I1786" s="246"/>
      <c r="J1786" s="242"/>
      <c r="K1786" s="242"/>
      <c r="L1786" s="247"/>
      <c r="M1786" s="248"/>
      <c r="N1786" s="249"/>
      <c r="O1786" s="249"/>
      <c r="P1786" s="249"/>
      <c r="Q1786" s="249"/>
      <c r="R1786" s="249"/>
      <c r="S1786" s="249"/>
      <c r="T1786" s="250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1" t="s">
        <v>569</v>
      </c>
      <c r="AU1786" s="251" t="s">
        <v>87</v>
      </c>
      <c r="AV1786" s="13" t="s">
        <v>87</v>
      </c>
      <c r="AW1786" s="13" t="s">
        <v>39</v>
      </c>
      <c r="AX1786" s="13" t="s">
        <v>77</v>
      </c>
      <c r="AY1786" s="251" t="s">
        <v>137</v>
      </c>
    </row>
    <row r="1787" s="14" customFormat="1">
      <c r="A1787" s="14"/>
      <c r="B1787" s="252"/>
      <c r="C1787" s="253"/>
      <c r="D1787" s="220" t="s">
        <v>569</v>
      </c>
      <c r="E1787" s="254" t="s">
        <v>32</v>
      </c>
      <c r="F1787" s="255" t="s">
        <v>571</v>
      </c>
      <c r="G1787" s="253"/>
      <c r="H1787" s="256">
        <v>179.67000000000002</v>
      </c>
      <c r="I1787" s="257"/>
      <c r="J1787" s="253"/>
      <c r="K1787" s="253"/>
      <c r="L1787" s="258"/>
      <c r="M1787" s="259"/>
      <c r="N1787" s="260"/>
      <c r="O1787" s="260"/>
      <c r="P1787" s="260"/>
      <c r="Q1787" s="260"/>
      <c r="R1787" s="260"/>
      <c r="S1787" s="260"/>
      <c r="T1787" s="261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2" t="s">
        <v>569</v>
      </c>
      <c r="AU1787" s="262" t="s">
        <v>87</v>
      </c>
      <c r="AV1787" s="14" t="s">
        <v>164</v>
      </c>
      <c r="AW1787" s="14" t="s">
        <v>39</v>
      </c>
      <c r="AX1787" s="14" t="s">
        <v>85</v>
      </c>
      <c r="AY1787" s="262" t="s">
        <v>137</v>
      </c>
    </row>
    <row r="1788" s="2" customFormat="1" ht="16.5" customHeight="1">
      <c r="A1788" s="41"/>
      <c r="B1788" s="42"/>
      <c r="C1788" s="207" t="s">
        <v>2160</v>
      </c>
      <c r="D1788" s="207" t="s">
        <v>140</v>
      </c>
      <c r="E1788" s="208" t="s">
        <v>2161</v>
      </c>
      <c r="F1788" s="209" t="s">
        <v>2162</v>
      </c>
      <c r="G1788" s="210" t="s">
        <v>565</v>
      </c>
      <c r="H1788" s="211">
        <v>360.73700000000002</v>
      </c>
      <c r="I1788" s="212"/>
      <c r="J1788" s="213">
        <f>ROUND(I1788*H1788,2)</f>
        <v>0</v>
      </c>
      <c r="K1788" s="209" t="s">
        <v>144</v>
      </c>
      <c r="L1788" s="47"/>
      <c r="M1788" s="214" t="s">
        <v>32</v>
      </c>
      <c r="N1788" s="215" t="s">
        <v>49</v>
      </c>
      <c r="O1788" s="87"/>
      <c r="P1788" s="216">
        <f>O1788*H1788</f>
        <v>0</v>
      </c>
      <c r="Q1788" s="216">
        <v>0</v>
      </c>
      <c r="R1788" s="216">
        <f>Q1788*H1788</f>
        <v>0</v>
      </c>
      <c r="S1788" s="216">
        <v>0.00594</v>
      </c>
      <c r="T1788" s="217">
        <f>S1788*H1788</f>
        <v>2.1427777800000003</v>
      </c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R1788" s="218" t="s">
        <v>145</v>
      </c>
      <c r="AT1788" s="218" t="s">
        <v>140</v>
      </c>
      <c r="AU1788" s="218" t="s">
        <v>87</v>
      </c>
      <c r="AY1788" s="19" t="s">
        <v>137</v>
      </c>
      <c r="BE1788" s="219">
        <f>IF(N1788="základní",J1788,0)</f>
        <v>0</v>
      </c>
      <c r="BF1788" s="219">
        <f>IF(N1788="snížená",J1788,0)</f>
        <v>0</v>
      </c>
      <c r="BG1788" s="219">
        <f>IF(N1788="zákl. přenesená",J1788,0)</f>
        <v>0</v>
      </c>
      <c r="BH1788" s="219">
        <f>IF(N1788="sníž. přenesená",J1788,0)</f>
        <v>0</v>
      </c>
      <c r="BI1788" s="219">
        <f>IF(N1788="nulová",J1788,0)</f>
        <v>0</v>
      </c>
      <c r="BJ1788" s="19" t="s">
        <v>87</v>
      </c>
      <c r="BK1788" s="219">
        <f>ROUND(I1788*H1788,2)</f>
        <v>0</v>
      </c>
      <c r="BL1788" s="19" t="s">
        <v>145</v>
      </c>
      <c r="BM1788" s="218" t="s">
        <v>2163</v>
      </c>
    </row>
    <row r="1789" s="2" customFormat="1">
      <c r="A1789" s="41"/>
      <c r="B1789" s="42"/>
      <c r="C1789" s="43"/>
      <c r="D1789" s="220" t="s">
        <v>147</v>
      </c>
      <c r="E1789" s="43"/>
      <c r="F1789" s="221" t="s">
        <v>2164</v>
      </c>
      <c r="G1789" s="43"/>
      <c r="H1789" s="43"/>
      <c r="I1789" s="222"/>
      <c r="J1789" s="43"/>
      <c r="K1789" s="43"/>
      <c r="L1789" s="47"/>
      <c r="M1789" s="223"/>
      <c r="N1789" s="224"/>
      <c r="O1789" s="87"/>
      <c r="P1789" s="87"/>
      <c r="Q1789" s="87"/>
      <c r="R1789" s="87"/>
      <c r="S1789" s="87"/>
      <c r="T1789" s="88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T1789" s="19" t="s">
        <v>147</v>
      </c>
      <c r="AU1789" s="19" t="s">
        <v>87</v>
      </c>
    </row>
    <row r="1790" s="2" customFormat="1">
      <c r="A1790" s="41"/>
      <c r="B1790" s="42"/>
      <c r="C1790" s="43"/>
      <c r="D1790" s="225" t="s">
        <v>149</v>
      </c>
      <c r="E1790" s="43"/>
      <c r="F1790" s="226" t="s">
        <v>2165</v>
      </c>
      <c r="G1790" s="43"/>
      <c r="H1790" s="43"/>
      <c r="I1790" s="222"/>
      <c r="J1790" s="43"/>
      <c r="K1790" s="43"/>
      <c r="L1790" s="47"/>
      <c r="M1790" s="223"/>
      <c r="N1790" s="224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19" t="s">
        <v>149</v>
      </c>
      <c r="AU1790" s="19" t="s">
        <v>87</v>
      </c>
    </row>
    <row r="1791" s="15" customFormat="1">
      <c r="A1791" s="15"/>
      <c r="B1791" s="263"/>
      <c r="C1791" s="264"/>
      <c r="D1791" s="220" t="s">
        <v>569</v>
      </c>
      <c r="E1791" s="265" t="s">
        <v>32</v>
      </c>
      <c r="F1791" s="266" t="s">
        <v>1688</v>
      </c>
      <c r="G1791" s="264"/>
      <c r="H1791" s="265" t="s">
        <v>32</v>
      </c>
      <c r="I1791" s="267"/>
      <c r="J1791" s="264"/>
      <c r="K1791" s="264"/>
      <c r="L1791" s="268"/>
      <c r="M1791" s="269"/>
      <c r="N1791" s="270"/>
      <c r="O1791" s="270"/>
      <c r="P1791" s="270"/>
      <c r="Q1791" s="270"/>
      <c r="R1791" s="270"/>
      <c r="S1791" s="270"/>
      <c r="T1791" s="271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72" t="s">
        <v>569</v>
      </c>
      <c r="AU1791" s="272" t="s">
        <v>87</v>
      </c>
      <c r="AV1791" s="15" t="s">
        <v>85</v>
      </c>
      <c r="AW1791" s="15" t="s">
        <v>39</v>
      </c>
      <c r="AX1791" s="15" t="s">
        <v>77</v>
      </c>
      <c r="AY1791" s="272" t="s">
        <v>137</v>
      </c>
    </row>
    <row r="1792" s="13" customFormat="1">
      <c r="A1792" s="13"/>
      <c r="B1792" s="241"/>
      <c r="C1792" s="242"/>
      <c r="D1792" s="220" t="s">
        <v>569</v>
      </c>
      <c r="E1792" s="243" t="s">
        <v>32</v>
      </c>
      <c r="F1792" s="244" t="s">
        <v>1689</v>
      </c>
      <c r="G1792" s="242"/>
      <c r="H1792" s="245">
        <v>145.392</v>
      </c>
      <c r="I1792" s="246"/>
      <c r="J1792" s="242"/>
      <c r="K1792" s="242"/>
      <c r="L1792" s="247"/>
      <c r="M1792" s="248"/>
      <c r="N1792" s="249"/>
      <c r="O1792" s="249"/>
      <c r="P1792" s="249"/>
      <c r="Q1792" s="249"/>
      <c r="R1792" s="249"/>
      <c r="S1792" s="249"/>
      <c r="T1792" s="250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1" t="s">
        <v>569</v>
      </c>
      <c r="AU1792" s="251" t="s">
        <v>87</v>
      </c>
      <c r="AV1792" s="13" t="s">
        <v>87</v>
      </c>
      <c r="AW1792" s="13" t="s">
        <v>39</v>
      </c>
      <c r="AX1792" s="13" t="s">
        <v>77</v>
      </c>
      <c r="AY1792" s="251" t="s">
        <v>137</v>
      </c>
    </row>
    <row r="1793" s="13" customFormat="1">
      <c r="A1793" s="13"/>
      <c r="B1793" s="241"/>
      <c r="C1793" s="242"/>
      <c r="D1793" s="220" t="s">
        <v>569</v>
      </c>
      <c r="E1793" s="243" t="s">
        <v>32</v>
      </c>
      <c r="F1793" s="244" t="s">
        <v>1699</v>
      </c>
      <c r="G1793" s="242"/>
      <c r="H1793" s="245">
        <v>91.819999999999993</v>
      </c>
      <c r="I1793" s="246"/>
      <c r="J1793" s="242"/>
      <c r="K1793" s="242"/>
      <c r="L1793" s="247"/>
      <c r="M1793" s="248"/>
      <c r="N1793" s="249"/>
      <c r="O1793" s="249"/>
      <c r="P1793" s="249"/>
      <c r="Q1793" s="249"/>
      <c r="R1793" s="249"/>
      <c r="S1793" s="249"/>
      <c r="T1793" s="250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1" t="s">
        <v>569</v>
      </c>
      <c r="AU1793" s="251" t="s">
        <v>87</v>
      </c>
      <c r="AV1793" s="13" t="s">
        <v>87</v>
      </c>
      <c r="AW1793" s="13" t="s">
        <v>39</v>
      </c>
      <c r="AX1793" s="13" t="s">
        <v>77</v>
      </c>
      <c r="AY1793" s="251" t="s">
        <v>137</v>
      </c>
    </row>
    <row r="1794" s="13" customFormat="1">
      <c r="A1794" s="13"/>
      <c r="B1794" s="241"/>
      <c r="C1794" s="242"/>
      <c r="D1794" s="220" t="s">
        <v>569</v>
      </c>
      <c r="E1794" s="243" t="s">
        <v>32</v>
      </c>
      <c r="F1794" s="244" t="s">
        <v>1700</v>
      </c>
      <c r="G1794" s="242"/>
      <c r="H1794" s="245">
        <v>14.875</v>
      </c>
      <c r="I1794" s="246"/>
      <c r="J1794" s="242"/>
      <c r="K1794" s="242"/>
      <c r="L1794" s="247"/>
      <c r="M1794" s="248"/>
      <c r="N1794" s="249"/>
      <c r="O1794" s="249"/>
      <c r="P1794" s="249"/>
      <c r="Q1794" s="249"/>
      <c r="R1794" s="249"/>
      <c r="S1794" s="249"/>
      <c r="T1794" s="250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1" t="s">
        <v>569</v>
      </c>
      <c r="AU1794" s="251" t="s">
        <v>87</v>
      </c>
      <c r="AV1794" s="13" t="s">
        <v>87</v>
      </c>
      <c r="AW1794" s="13" t="s">
        <v>39</v>
      </c>
      <c r="AX1794" s="13" t="s">
        <v>77</v>
      </c>
      <c r="AY1794" s="251" t="s">
        <v>137</v>
      </c>
    </row>
    <row r="1795" s="13" customFormat="1">
      <c r="A1795" s="13"/>
      <c r="B1795" s="241"/>
      <c r="C1795" s="242"/>
      <c r="D1795" s="220" t="s">
        <v>569</v>
      </c>
      <c r="E1795" s="243" t="s">
        <v>32</v>
      </c>
      <c r="F1795" s="244" t="s">
        <v>1690</v>
      </c>
      <c r="G1795" s="242"/>
      <c r="H1795" s="245">
        <v>25.367999999999999</v>
      </c>
      <c r="I1795" s="246"/>
      <c r="J1795" s="242"/>
      <c r="K1795" s="242"/>
      <c r="L1795" s="247"/>
      <c r="M1795" s="248"/>
      <c r="N1795" s="249"/>
      <c r="O1795" s="249"/>
      <c r="P1795" s="249"/>
      <c r="Q1795" s="249"/>
      <c r="R1795" s="249"/>
      <c r="S1795" s="249"/>
      <c r="T1795" s="250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1" t="s">
        <v>569</v>
      </c>
      <c r="AU1795" s="251" t="s">
        <v>87</v>
      </c>
      <c r="AV1795" s="13" t="s">
        <v>87</v>
      </c>
      <c r="AW1795" s="13" t="s">
        <v>39</v>
      </c>
      <c r="AX1795" s="13" t="s">
        <v>77</v>
      </c>
      <c r="AY1795" s="251" t="s">
        <v>137</v>
      </c>
    </row>
    <row r="1796" s="13" customFormat="1">
      <c r="A1796" s="13"/>
      <c r="B1796" s="241"/>
      <c r="C1796" s="242"/>
      <c r="D1796" s="220" t="s">
        <v>569</v>
      </c>
      <c r="E1796" s="243" t="s">
        <v>32</v>
      </c>
      <c r="F1796" s="244" t="s">
        <v>1681</v>
      </c>
      <c r="G1796" s="242"/>
      <c r="H1796" s="245">
        <v>83.281999999999996</v>
      </c>
      <c r="I1796" s="246"/>
      <c r="J1796" s="242"/>
      <c r="K1796" s="242"/>
      <c r="L1796" s="247"/>
      <c r="M1796" s="248"/>
      <c r="N1796" s="249"/>
      <c r="O1796" s="249"/>
      <c r="P1796" s="249"/>
      <c r="Q1796" s="249"/>
      <c r="R1796" s="249"/>
      <c r="S1796" s="249"/>
      <c r="T1796" s="250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1" t="s">
        <v>569</v>
      </c>
      <c r="AU1796" s="251" t="s">
        <v>87</v>
      </c>
      <c r="AV1796" s="13" t="s">
        <v>87</v>
      </c>
      <c r="AW1796" s="13" t="s">
        <v>39</v>
      </c>
      <c r="AX1796" s="13" t="s">
        <v>77</v>
      </c>
      <c r="AY1796" s="251" t="s">
        <v>137</v>
      </c>
    </row>
    <row r="1797" s="14" customFormat="1">
      <c r="A1797" s="14"/>
      <c r="B1797" s="252"/>
      <c r="C1797" s="253"/>
      <c r="D1797" s="220" t="s">
        <v>569</v>
      </c>
      <c r="E1797" s="254" t="s">
        <v>32</v>
      </c>
      <c r="F1797" s="255" t="s">
        <v>571</v>
      </c>
      <c r="G1797" s="253"/>
      <c r="H1797" s="256">
        <v>360.73699999999997</v>
      </c>
      <c r="I1797" s="257"/>
      <c r="J1797" s="253"/>
      <c r="K1797" s="253"/>
      <c r="L1797" s="258"/>
      <c r="M1797" s="259"/>
      <c r="N1797" s="260"/>
      <c r="O1797" s="260"/>
      <c r="P1797" s="260"/>
      <c r="Q1797" s="260"/>
      <c r="R1797" s="260"/>
      <c r="S1797" s="260"/>
      <c r="T1797" s="26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2" t="s">
        <v>569</v>
      </c>
      <c r="AU1797" s="262" t="s">
        <v>87</v>
      </c>
      <c r="AV1797" s="14" t="s">
        <v>164</v>
      </c>
      <c r="AW1797" s="14" t="s">
        <v>39</v>
      </c>
      <c r="AX1797" s="14" t="s">
        <v>85</v>
      </c>
      <c r="AY1797" s="262" t="s">
        <v>137</v>
      </c>
    </row>
    <row r="1798" s="2" customFormat="1" ht="16.5" customHeight="1">
      <c r="A1798" s="41"/>
      <c r="B1798" s="42"/>
      <c r="C1798" s="207" t="s">
        <v>2166</v>
      </c>
      <c r="D1798" s="207" t="s">
        <v>140</v>
      </c>
      <c r="E1798" s="208" t="s">
        <v>2167</v>
      </c>
      <c r="F1798" s="209" t="s">
        <v>2168</v>
      </c>
      <c r="G1798" s="210" t="s">
        <v>565</v>
      </c>
      <c r="H1798" s="211">
        <v>470.96300000000002</v>
      </c>
      <c r="I1798" s="212"/>
      <c r="J1798" s="213">
        <f>ROUND(I1798*H1798,2)</f>
        <v>0</v>
      </c>
      <c r="K1798" s="209" t="s">
        <v>144</v>
      </c>
      <c r="L1798" s="47"/>
      <c r="M1798" s="214" t="s">
        <v>32</v>
      </c>
      <c r="N1798" s="215" t="s">
        <v>49</v>
      </c>
      <c r="O1798" s="87"/>
      <c r="P1798" s="216">
        <f>O1798*H1798</f>
        <v>0</v>
      </c>
      <c r="Q1798" s="216">
        <v>0</v>
      </c>
      <c r="R1798" s="216">
        <f>Q1798*H1798</f>
        <v>0</v>
      </c>
      <c r="S1798" s="216">
        <v>0.0031199999999999999</v>
      </c>
      <c r="T1798" s="217">
        <f>S1798*H1798</f>
        <v>1.4694045600000001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18" t="s">
        <v>145</v>
      </c>
      <c r="AT1798" s="218" t="s">
        <v>140</v>
      </c>
      <c r="AU1798" s="218" t="s">
        <v>87</v>
      </c>
      <c r="AY1798" s="19" t="s">
        <v>137</v>
      </c>
      <c r="BE1798" s="219">
        <f>IF(N1798="základní",J1798,0)</f>
        <v>0</v>
      </c>
      <c r="BF1798" s="219">
        <f>IF(N1798="snížená",J1798,0)</f>
        <v>0</v>
      </c>
      <c r="BG1798" s="219">
        <f>IF(N1798="zákl. přenesená",J1798,0)</f>
        <v>0</v>
      </c>
      <c r="BH1798" s="219">
        <f>IF(N1798="sníž. přenesená",J1798,0)</f>
        <v>0</v>
      </c>
      <c r="BI1798" s="219">
        <f>IF(N1798="nulová",J1798,0)</f>
        <v>0</v>
      </c>
      <c r="BJ1798" s="19" t="s">
        <v>87</v>
      </c>
      <c r="BK1798" s="219">
        <f>ROUND(I1798*H1798,2)</f>
        <v>0</v>
      </c>
      <c r="BL1798" s="19" t="s">
        <v>145</v>
      </c>
      <c r="BM1798" s="218" t="s">
        <v>2169</v>
      </c>
    </row>
    <row r="1799" s="2" customFormat="1">
      <c r="A1799" s="41"/>
      <c r="B1799" s="42"/>
      <c r="C1799" s="43"/>
      <c r="D1799" s="220" t="s">
        <v>147</v>
      </c>
      <c r="E1799" s="43"/>
      <c r="F1799" s="221" t="s">
        <v>2170</v>
      </c>
      <c r="G1799" s="43"/>
      <c r="H1799" s="43"/>
      <c r="I1799" s="222"/>
      <c r="J1799" s="43"/>
      <c r="K1799" s="43"/>
      <c r="L1799" s="47"/>
      <c r="M1799" s="223"/>
      <c r="N1799" s="224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19" t="s">
        <v>147</v>
      </c>
      <c r="AU1799" s="19" t="s">
        <v>87</v>
      </c>
    </row>
    <row r="1800" s="2" customFormat="1">
      <c r="A1800" s="41"/>
      <c r="B1800" s="42"/>
      <c r="C1800" s="43"/>
      <c r="D1800" s="225" t="s">
        <v>149</v>
      </c>
      <c r="E1800" s="43"/>
      <c r="F1800" s="226" t="s">
        <v>2171</v>
      </c>
      <c r="G1800" s="43"/>
      <c r="H1800" s="43"/>
      <c r="I1800" s="222"/>
      <c r="J1800" s="43"/>
      <c r="K1800" s="43"/>
      <c r="L1800" s="47"/>
      <c r="M1800" s="223"/>
      <c r="N1800" s="224"/>
      <c r="O1800" s="87"/>
      <c r="P1800" s="87"/>
      <c r="Q1800" s="87"/>
      <c r="R1800" s="87"/>
      <c r="S1800" s="87"/>
      <c r="T1800" s="88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T1800" s="19" t="s">
        <v>149</v>
      </c>
      <c r="AU1800" s="19" t="s">
        <v>87</v>
      </c>
    </row>
    <row r="1801" s="13" customFormat="1">
      <c r="A1801" s="13"/>
      <c r="B1801" s="241"/>
      <c r="C1801" s="242"/>
      <c r="D1801" s="220" t="s">
        <v>569</v>
      </c>
      <c r="E1801" s="243" t="s">
        <v>32</v>
      </c>
      <c r="F1801" s="244" t="s">
        <v>1697</v>
      </c>
      <c r="G1801" s="242"/>
      <c r="H1801" s="245">
        <v>534.56299999999999</v>
      </c>
      <c r="I1801" s="246"/>
      <c r="J1801" s="242"/>
      <c r="K1801" s="242"/>
      <c r="L1801" s="247"/>
      <c r="M1801" s="248"/>
      <c r="N1801" s="249"/>
      <c r="O1801" s="249"/>
      <c r="P1801" s="249"/>
      <c r="Q1801" s="249"/>
      <c r="R1801" s="249"/>
      <c r="S1801" s="249"/>
      <c r="T1801" s="250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1" t="s">
        <v>569</v>
      </c>
      <c r="AU1801" s="251" t="s">
        <v>87</v>
      </c>
      <c r="AV1801" s="13" t="s">
        <v>87</v>
      </c>
      <c r="AW1801" s="13" t="s">
        <v>39</v>
      </c>
      <c r="AX1801" s="13" t="s">
        <v>77</v>
      </c>
      <c r="AY1801" s="251" t="s">
        <v>137</v>
      </c>
    </row>
    <row r="1802" s="13" customFormat="1">
      <c r="A1802" s="13"/>
      <c r="B1802" s="241"/>
      <c r="C1802" s="242"/>
      <c r="D1802" s="220" t="s">
        <v>569</v>
      </c>
      <c r="E1802" s="243" t="s">
        <v>32</v>
      </c>
      <c r="F1802" s="244" t="s">
        <v>1698</v>
      </c>
      <c r="G1802" s="242"/>
      <c r="H1802" s="245">
        <v>-63.600000000000001</v>
      </c>
      <c r="I1802" s="246"/>
      <c r="J1802" s="242"/>
      <c r="K1802" s="242"/>
      <c r="L1802" s="247"/>
      <c r="M1802" s="248"/>
      <c r="N1802" s="249"/>
      <c r="O1802" s="249"/>
      <c r="P1802" s="249"/>
      <c r="Q1802" s="249"/>
      <c r="R1802" s="249"/>
      <c r="S1802" s="249"/>
      <c r="T1802" s="250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1" t="s">
        <v>569</v>
      </c>
      <c r="AU1802" s="251" t="s">
        <v>87</v>
      </c>
      <c r="AV1802" s="13" t="s">
        <v>87</v>
      </c>
      <c r="AW1802" s="13" t="s">
        <v>39</v>
      </c>
      <c r="AX1802" s="13" t="s">
        <v>77</v>
      </c>
      <c r="AY1802" s="251" t="s">
        <v>137</v>
      </c>
    </row>
    <row r="1803" s="14" customFormat="1">
      <c r="A1803" s="14"/>
      <c r="B1803" s="252"/>
      <c r="C1803" s="253"/>
      <c r="D1803" s="220" t="s">
        <v>569</v>
      </c>
      <c r="E1803" s="254" t="s">
        <v>32</v>
      </c>
      <c r="F1803" s="255" t="s">
        <v>571</v>
      </c>
      <c r="G1803" s="253"/>
      <c r="H1803" s="256">
        <v>470.96299999999997</v>
      </c>
      <c r="I1803" s="257"/>
      <c r="J1803" s="253"/>
      <c r="K1803" s="253"/>
      <c r="L1803" s="258"/>
      <c r="M1803" s="259"/>
      <c r="N1803" s="260"/>
      <c r="O1803" s="260"/>
      <c r="P1803" s="260"/>
      <c r="Q1803" s="260"/>
      <c r="R1803" s="260"/>
      <c r="S1803" s="260"/>
      <c r="T1803" s="261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2" t="s">
        <v>569</v>
      </c>
      <c r="AU1803" s="262" t="s">
        <v>87</v>
      </c>
      <c r="AV1803" s="14" t="s">
        <v>164</v>
      </c>
      <c r="AW1803" s="14" t="s">
        <v>39</v>
      </c>
      <c r="AX1803" s="14" t="s">
        <v>85</v>
      </c>
      <c r="AY1803" s="262" t="s">
        <v>137</v>
      </c>
    </row>
    <row r="1804" s="2" customFormat="1" ht="16.5" customHeight="1">
      <c r="A1804" s="41"/>
      <c r="B1804" s="42"/>
      <c r="C1804" s="207" t="s">
        <v>2172</v>
      </c>
      <c r="D1804" s="207" t="s">
        <v>140</v>
      </c>
      <c r="E1804" s="208" t="s">
        <v>2173</v>
      </c>
      <c r="F1804" s="209" t="s">
        <v>2174</v>
      </c>
      <c r="G1804" s="210" t="s">
        <v>143</v>
      </c>
      <c r="H1804" s="211">
        <v>60.299999999999997</v>
      </c>
      <c r="I1804" s="212"/>
      <c r="J1804" s="213">
        <f>ROUND(I1804*H1804,2)</f>
        <v>0</v>
      </c>
      <c r="K1804" s="209" t="s">
        <v>144</v>
      </c>
      <c r="L1804" s="47"/>
      <c r="M1804" s="214" t="s">
        <v>32</v>
      </c>
      <c r="N1804" s="215" t="s">
        <v>49</v>
      </c>
      <c r="O1804" s="87"/>
      <c r="P1804" s="216">
        <f>O1804*H1804</f>
        <v>0</v>
      </c>
      <c r="Q1804" s="216">
        <v>0</v>
      </c>
      <c r="R1804" s="216">
        <f>Q1804*H1804</f>
        <v>0</v>
      </c>
      <c r="S1804" s="216">
        <v>0.0033800000000000002</v>
      </c>
      <c r="T1804" s="217">
        <f>S1804*H1804</f>
        <v>0.203814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18" t="s">
        <v>145</v>
      </c>
      <c r="AT1804" s="218" t="s">
        <v>140</v>
      </c>
      <c r="AU1804" s="218" t="s">
        <v>87</v>
      </c>
      <c r="AY1804" s="19" t="s">
        <v>137</v>
      </c>
      <c r="BE1804" s="219">
        <f>IF(N1804="základní",J1804,0)</f>
        <v>0</v>
      </c>
      <c r="BF1804" s="219">
        <f>IF(N1804="snížená",J1804,0)</f>
        <v>0</v>
      </c>
      <c r="BG1804" s="219">
        <f>IF(N1804="zákl. přenesená",J1804,0)</f>
        <v>0</v>
      </c>
      <c r="BH1804" s="219">
        <f>IF(N1804="sníž. přenesená",J1804,0)</f>
        <v>0</v>
      </c>
      <c r="BI1804" s="219">
        <f>IF(N1804="nulová",J1804,0)</f>
        <v>0</v>
      </c>
      <c r="BJ1804" s="19" t="s">
        <v>87</v>
      </c>
      <c r="BK1804" s="219">
        <f>ROUND(I1804*H1804,2)</f>
        <v>0</v>
      </c>
      <c r="BL1804" s="19" t="s">
        <v>145</v>
      </c>
      <c r="BM1804" s="218" t="s">
        <v>2175</v>
      </c>
    </row>
    <row r="1805" s="2" customFormat="1">
      <c r="A1805" s="41"/>
      <c r="B1805" s="42"/>
      <c r="C1805" s="43"/>
      <c r="D1805" s="220" t="s">
        <v>147</v>
      </c>
      <c r="E1805" s="43"/>
      <c r="F1805" s="221" t="s">
        <v>2176</v>
      </c>
      <c r="G1805" s="43"/>
      <c r="H1805" s="43"/>
      <c r="I1805" s="222"/>
      <c r="J1805" s="43"/>
      <c r="K1805" s="43"/>
      <c r="L1805" s="47"/>
      <c r="M1805" s="223"/>
      <c r="N1805" s="224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19" t="s">
        <v>147</v>
      </c>
      <c r="AU1805" s="19" t="s">
        <v>87</v>
      </c>
    </row>
    <row r="1806" s="2" customFormat="1">
      <c r="A1806" s="41"/>
      <c r="B1806" s="42"/>
      <c r="C1806" s="43"/>
      <c r="D1806" s="225" t="s">
        <v>149</v>
      </c>
      <c r="E1806" s="43"/>
      <c r="F1806" s="226" t="s">
        <v>2177</v>
      </c>
      <c r="G1806" s="43"/>
      <c r="H1806" s="43"/>
      <c r="I1806" s="222"/>
      <c r="J1806" s="43"/>
      <c r="K1806" s="43"/>
      <c r="L1806" s="47"/>
      <c r="M1806" s="223"/>
      <c r="N1806" s="224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19" t="s">
        <v>149</v>
      </c>
      <c r="AU1806" s="19" t="s">
        <v>87</v>
      </c>
    </row>
    <row r="1807" s="13" customFormat="1">
      <c r="A1807" s="13"/>
      <c r="B1807" s="241"/>
      <c r="C1807" s="242"/>
      <c r="D1807" s="220" t="s">
        <v>569</v>
      </c>
      <c r="E1807" s="243" t="s">
        <v>32</v>
      </c>
      <c r="F1807" s="244" t="s">
        <v>2178</v>
      </c>
      <c r="G1807" s="242"/>
      <c r="H1807" s="245">
        <v>24</v>
      </c>
      <c r="I1807" s="246"/>
      <c r="J1807" s="242"/>
      <c r="K1807" s="242"/>
      <c r="L1807" s="247"/>
      <c r="M1807" s="248"/>
      <c r="N1807" s="249"/>
      <c r="O1807" s="249"/>
      <c r="P1807" s="249"/>
      <c r="Q1807" s="249"/>
      <c r="R1807" s="249"/>
      <c r="S1807" s="249"/>
      <c r="T1807" s="250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1" t="s">
        <v>569</v>
      </c>
      <c r="AU1807" s="251" t="s">
        <v>87</v>
      </c>
      <c r="AV1807" s="13" t="s">
        <v>87</v>
      </c>
      <c r="AW1807" s="13" t="s">
        <v>39</v>
      </c>
      <c r="AX1807" s="13" t="s">
        <v>77</v>
      </c>
      <c r="AY1807" s="251" t="s">
        <v>137</v>
      </c>
    </row>
    <row r="1808" s="13" customFormat="1">
      <c r="A1808" s="13"/>
      <c r="B1808" s="241"/>
      <c r="C1808" s="242"/>
      <c r="D1808" s="220" t="s">
        <v>569</v>
      </c>
      <c r="E1808" s="243" t="s">
        <v>32</v>
      </c>
      <c r="F1808" s="244" t="s">
        <v>2179</v>
      </c>
      <c r="G1808" s="242"/>
      <c r="H1808" s="245">
        <v>36.299999999999997</v>
      </c>
      <c r="I1808" s="246"/>
      <c r="J1808" s="242"/>
      <c r="K1808" s="242"/>
      <c r="L1808" s="247"/>
      <c r="M1808" s="248"/>
      <c r="N1808" s="249"/>
      <c r="O1808" s="249"/>
      <c r="P1808" s="249"/>
      <c r="Q1808" s="249"/>
      <c r="R1808" s="249"/>
      <c r="S1808" s="249"/>
      <c r="T1808" s="250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1" t="s">
        <v>569</v>
      </c>
      <c r="AU1808" s="251" t="s">
        <v>87</v>
      </c>
      <c r="AV1808" s="13" t="s">
        <v>87</v>
      </c>
      <c r="AW1808" s="13" t="s">
        <v>39</v>
      </c>
      <c r="AX1808" s="13" t="s">
        <v>77</v>
      </c>
      <c r="AY1808" s="251" t="s">
        <v>137</v>
      </c>
    </row>
    <row r="1809" s="14" customFormat="1">
      <c r="A1809" s="14"/>
      <c r="B1809" s="252"/>
      <c r="C1809" s="253"/>
      <c r="D1809" s="220" t="s">
        <v>569</v>
      </c>
      <c r="E1809" s="254" t="s">
        <v>32</v>
      </c>
      <c r="F1809" s="255" t="s">
        <v>571</v>
      </c>
      <c r="G1809" s="253"/>
      <c r="H1809" s="256">
        <v>60.299999999999997</v>
      </c>
      <c r="I1809" s="257"/>
      <c r="J1809" s="253"/>
      <c r="K1809" s="253"/>
      <c r="L1809" s="258"/>
      <c r="M1809" s="259"/>
      <c r="N1809" s="260"/>
      <c r="O1809" s="260"/>
      <c r="P1809" s="260"/>
      <c r="Q1809" s="260"/>
      <c r="R1809" s="260"/>
      <c r="S1809" s="260"/>
      <c r="T1809" s="261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2" t="s">
        <v>569</v>
      </c>
      <c r="AU1809" s="262" t="s">
        <v>87</v>
      </c>
      <c r="AV1809" s="14" t="s">
        <v>164</v>
      </c>
      <c r="AW1809" s="14" t="s">
        <v>39</v>
      </c>
      <c r="AX1809" s="14" t="s">
        <v>85</v>
      </c>
      <c r="AY1809" s="262" t="s">
        <v>137</v>
      </c>
    </row>
    <row r="1810" s="2" customFormat="1" ht="16.5" customHeight="1">
      <c r="A1810" s="41"/>
      <c r="B1810" s="42"/>
      <c r="C1810" s="207" t="s">
        <v>2180</v>
      </c>
      <c r="D1810" s="207" t="s">
        <v>140</v>
      </c>
      <c r="E1810" s="208" t="s">
        <v>2181</v>
      </c>
      <c r="F1810" s="209" t="s">
        <v>2182</v>
      </c>
      <c r="G1810" s="210" t="s">
        <v>143</v>
      </c>
      <c r="H1810" s="211">
        <v>58.600000000000001</v>
      </c>
      <c r="I1810" s="212"/>
      <c r="J1810" s="213">
        <f>ROUND(I1810*H1810,2)</f>
        <v>0</v>
      </c>
      <c r="K1810" s="209" t="s">
        <v>144</v>
      </c>
      <c r="L1810" s="47"/>
      <c r="M1810" s="214" t="s">
        <v>32</v>
      </c>
      <c r="N1810" s="215" t="s">
        <v>49</v>
      </c>
      <c r="O1810" s="87"/>
      <c r="P1810" s="216">
        <f>O1810*H1810</f>
        <v>0</v>
      </c>
      <c r="Q1810" s="216">
        <v>0</v>
      </c>
      <c r="R1810" s="216">
        <f>Q1810*H1810</f>
        <v>0</v>
      </c>
      <c r="S1810" s="216">
        <v>0.0033800000000000002</v>
      </c>
      <c r="T1810" s="217">
        <f>S1810*H1810</f>
        <v>0.19806800000000002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18" t="s">
        <v>145</v>
      </c>
      <c r="AT1810" s="218" t="s">
        <v>140</v>
      </c>
      <c r="AU1810" s="218" t="s">
        <v>87</v>
      </c>
      <c r="AY1810" s="19" t="s">
        <v>137</v>
      </c>
      <c r="BE1810" s="219">
        <f>IF(N1810="základní",J1810,0)</f>
        <v>0</v>
      </c>
      <c r="BF1810" s="219">
        <f>IF(N1810="snížená",J1810,0)</f>
        <v>0</v>
      </c>
      <c r="BG1810" s="219">
        <f>IF(N1810="zákl. přenesená",J1810,0)</f>
        <v>0</v>
      </c>
      <c r="BH1810" s="219">
        <f>IF(N1810="sníž. přenesená",J1810,0)</f>
        <v>0</v>
      </c>
      <c r="BI1810" s="219">
        <f>IF(N1810="nulová",J1810,0)</f>
        <v>0</v>
      </c>
      <c r="BJ1810" s="19" t="s">
        <v>87</v>
      </c>
      <c r="BK1810" s="219">
        <f>ROUND(I1810*H1810,2)</f>
        <v>0</v>
      </c>
      <c r="BL1810" s="19" t="s">
        <v>145</v>
      </c>
      <c r="BM1810" s="218" t="s">
        <v>2183</v>
      </c>
    </row>
    <row r="1811" s="2" customFormat="1">
      <c r="A1811" s="41"/>
      <c r="B1811" s="42"/>
      <c r="C1811" s="43"/>
      <c r="D1811" s="220" t="s">
        <v>147</v>
      </c>
      <c r="E1811" s="43"/>
      <c r="F1811" s="221" t="s">
        <v>2184</v>
      </c>
      <c r="G1811" s="43"/>
      <c r="H1811" s="43"/>
      <c r="I1811" s="222"/>
      <c r="J1811" s="43"/>
      <c r="K1811" s="43"/>
      <c r="L1811" s="47"/>
      <c r="M1811" s="223"/>
      <c r="N1811" s="224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19" t="s">
        <v>147</v>
      </c>
      <c r="AU1811" s="19" t="s">
        <v>87</v>
      </c>
    </row>
    <row r="1812" s="2" customFormat="1">
      <c r="A1812" s="41"/>
      <c r="B1812" s="42"/>
      <c r="C1812" s="43"/>
      <c r="D1812" s="225" t="s">
        <v>149</v>
      </c>
      <c r="E1812" s="43"/>
      <c r="F1812" s="226" t="s">
        <v>2185</v>
      </c>
      <c r="G1812" s="43"/>
      <c r="H1812" s="43"/>
      <c r="I1812" s="222"/>
      <c r="J1812" s="43"/>
      <c r="K1812" s="43"/>
      <c r="L1812" s="47"/>
      <c r="M1812" s="223"/>
      <c r="N1812" s="224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19" t="s">
        <v>149</v>
      </c>
      <c r="AU1812" s="19" t="s">
        <v>87</v>
      </c>
    </row>
    <row r="1813" s="13" customFormat="1">
      <c r="A1813" s="13"/>
      <c r="B1813" s="241"/>
      <c r="C1813" s="242"/>
      <c r="D1813" s="220" t="s">
        <v>569</v>
      </c>
      <c r="E1813" s="243" t="s">
        <v>32</v>
      </c>
      <c r="F1813" s="244" t="s">
        <v>2186</v>
      </c>
      <c r="G1813" s="242"/>
      <c r="H1813" s="245">
        <v>49</v>
      </c>
      <c r="I1813" s="246"/>
      <c r="J1813" s="242"/>
      <c r="K1813" s="242"/>
      <c r="L1813" s="247"/>
      <c r="M1813" s="248"/>
      <c r="N1813" s="249"/>
      <c r="O1813" s="249"/>
      <c r="P1813" s="249"/>
      <c r="Q1813" s="249"/>
      <c r="R1813" s="249"/>
      <c r="S1813" s="249"/>
      <c r="T1813" s="250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1" t="s">
        <v>569</v>
      </c>
      <c r="AU1813" s="251" t="s">
        <v>87</v>
      </c>
      <c r="AV1813" s="13" t="s">
        <v>87</v>
      </c>
      <c r="AW1813" s="13" t="s">
        <v>39</v>
      </c>
      <c r="AX1813" s="13" t="s">
        <v>77</v>
      </c>
      <c r="AY1813" s="251" t="s">
        <v>137</v>
      </c>
    </row>
    <row r="1814" s="13" customFormat="1">
      <c r="A1814" s="13"/>
      <c r="B1814" s="241"/>
      <c r="C1814" s="242"/>
      <c r="D1814" s="220" t="s">
        <v>569</v>
      </c>
      <c r="E1814" s="243" t="s">
        <v>32</v>
      </c>
      <c r="F1814" s="244" t="s">
        <v>2187</v>
      </c>
      <c r="G1814" s="242"/>
      <c r="H1814" s="245">
        <v>9.5999999999999996</v>
      </c>
      <c r="I1814" s="246"/>
      <c r="J1814" s="242"/>
      <c r="K1814" s="242"/>
      <c r="L1814" s="247"/>
      <c r="M1814" s="248"/>
      <c r="N1814" s="249"/>
      <c r="O1814" s="249"/>
      <c r="P1814" s="249"/>
      <c r="Q1814" s="249"/>
      <c r="R1814" s="249"/>
      <c r="S1814" s="249"/>
      <c r="T1814" s="250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1" t="s">
        <v>569</v>
      </c>
      <c r="AU1814" s="251" t="s">
        <v>87</v>
      </c>
      <c r="AV1814" s="13" t="s">
        <v>87</v>
      </c>
      <c r="AW1814" s="13" t="s">
        <v>39</v>
      </c>
      <c r="AX1814" s="13" t="s">
        <v>77</v>
      </c>
      <c r="AY1814" s="251" t="s">
        <v>137</v>
      </c>
    </row>
    <row r="1815" s="14" customFormat="1">
      <c r="A1815" s="14"/>
      <c r="B1815" s="252"/>
      <c r="C1815" s="253"/>
      <c r="D1815" s="220" t="s">
        <v>569</v>
      </c>
      <c r="E1815" s="254" t="s">
        <v>32</v>
      </c>
      <c r="F1815" s="255" t="s">
        <v>571</v>
      </c>
      <c r="G1815" s="253"/>
      <c r="H1815" s="256">
        <v>58.600000000000001</v>
      </c>
      <c r="I1815" s="257"/>
      <c r="J1815" s="253"/>
      <c r="K1815" s="253"/>
      <c r="L1815" s="258"/>
      <c r="M1815" s="259"/>
      <c r="N1815" s="260"/>
      <c r="O1815" s="260"/>
      <c r="P1815" s="260"/>
      <c r="Q1815" s="260"/>
      <c r="R1815" s="260"/>
      <c r="S1815" s="260"/>
      <c r="T1815" s="261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2" t="s">
        <v>569</v>
      </c>
      <c r="AU1815" s="262" t="s">
        <v>87</v>
      </c>
      <c r="AV1815" s="14" t="s">
        <v>164</v>
      </c>
      <c r="AW1815" s="14" t="s">
        <v>39</v>
      </c>
      <c r="AX1815" s="14" t="s">
        <v>85</v>
      </c>
      <c r="AY1815" s="262" t="s">
        <v>137</v>
      </c>
    </row>
    <row r="1816" s="2" customFormat="1" ht="16.5" customHeight="1">
      <c r="A1816" s="41"/>
      <c r="B1816" s="42"/>
      <c r="C1816" s="207" t="s">
        <v>2188</v>
      </c>
      <c r="D1816" s="207" t="s">
        <v>140</v>
      </c>
      <c r="E1816" s="208" t="s">
        <v>2189</v>
      </c>
      <c r="F1816" s="209" t="s">
        <v>2190</v>
      </c>
      <c r="G1816" s="210" t="s">
        <v>143</v>
      </c>
      <c r="H1816" s="211">
        <v>43.200000000000003</v>
      </c>
      <c r="I1816" s="212"/>
      <c r="J1816" s="213">
        <f>ROUND(I1816*H1816,2)</f>
        <v>0</v>
      </c>
      <c r="K1816" s="209" t="s">
        <v>144</v>
      </c>
      <c r="L1816" s="47"/>
      <c r="M1816" s="214" t="s">
        <v>32</v>
      </c>
      <c r="N1816" s="215" t="s">
        <v>49</v>
      </c>
      <c r="O1816" s="87"/>
      <c r="P1816" s="216">
        <f>O1816*H1816</f>
        <v>0</v>
      </c>
      <c r="Q1816" s="216">
        <v>0</v>
      </c>
      <c r="R1816" s="216">
        <f>Q1816*H1816</f>
        <v>0</v>
      </c>
      <c r="S1816" s="216">
        <v>0.00348</v>
      </c>
      <c r="T1816" s="217">
        <f>S1816*H1816</f>
        <v>0.150336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18" t="s">
        <v>145</v>
      </c>
      <c r="AT1816" s="218" t="s">
        <v>140</v>
      </c>
      <c r="AU1816" s="218" t="s">
        <v>87</v>
      </c>
      <c r="AY1816" s="19" t="s">
        <v>137</v>
      </c>
      <c r="BE1816" s="219">
        <f>IF(N1816="základní",J1816,0)</f>
        <v>0</v>
      </c>
      <c r="BF1816" s="219">
        <f>IF(N1816="snížená",J1816,0)</f>
        <v>0</v>
      </c>
      <c r="BG1816" s="219">
        <f>IF(N1816="zákl. přenesená",J1816,0)</f>
        <v>0</v>
      </c>
      <c r="BH1816" s="219">
        <f>IF(N1816="sníž. přenesená",J1816,0)</f>
        <v>0</v>
      </c>
      <c r="BI1816" s="219">
        <f>IF(N1816="nulová",J1816,0)</f>
        <v>0</v>
      </c>
      <c r="BJ1816" s="19" t="s">
        <v>87</v>
      </c>
      <c r="BK1816" s="219">
        <f>ROUND(I1816*H1816,2)</f>
        <v>0</v>
      </c>
      <c r="BL1816" s="19" t="s">
        <v>145</v>
      </c>
      <c r="BM1816" s="218" t="s">
        <v>2191</v>
      </c>
    </row>
    <row r="1817" s="2" customFormat="1">
      <c r="A1817" s="41"/>
      <c r="B1817" s="42"/>
      <c r="C1817" s="43"/>
      <c r="D1817" s="220" t="s">
        <v>147</v>
      </c>
      <c r="E1817" s="43"/>
      <c r="F1817" s="221" t="s">
        <v>2192</v>
      </c>
      <c r="G1817" s="43"/>
      <c r="H1817" s="43"/>
      <c r="I1817" s="222"/>
      <c r="J1817" s="43"/>
      <c r="K1817" s="43"/>
      <c r="L1817" s="47"/>
      <c r="M1817" s="223"/>
      <c r="N1817" s="224"/>
      <c r="O1817" s="87"/>
      <c r="P1817" s="87"/>
      <c r="Q1817" s="87"/>
      <c r="R1817" s="87"/>
      <c r="S1817" s="87"/>
      <c r="T1817" s="88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19" t="s">
        <v>147</v>
      </c>
      <c r="AU1817" s="19" t="s">
        <v>87</v>
      </c>
    </row>
    <row r="1818" s="2" customFormat="1">
      <c r="A1818" s="41"/>
      <c r="B1818" s="42"/>
      <c r="C1818" s="43"/>
      <c r="D1818" s="225" t="s">
        <v>149</v>
      </c>
      <c r="E1818" s="43"/>
      <c r="F1818" s="226" t="s">
        <v>2193</v>
      </c>
      <c r="G1818" s="43"/>
      <c r="H1818" s="43"/>
      <c r="I1818" s="222"/>
      <c r="J1818" s="43"/>
      <c r="K1818" s="43"/>
      <c r="L1818" s="47"/>
      <c r="M1818" s="223"/>
      <c r="N1818" s="224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19" t="s">
        <v>149</v>
      </c>
      <c r="AU1818" s="19" t="s">
        <v>87</v>
      </c>
    </row>
    <row r="1819" s="13" customFormat="1">
      <c r="A1819" s="13"/>
      <c r="B1819" s="241"/>
      <c r="C1819" s="242"/>
      <c r="D1819" s="220" t="s">
        <v>569</v>
      </c>
      <c r="E1819" s="243" t="s">
        <v>32</v>
      </c>
      <c r="F1819" s="244" t="s">
        <v>2194</v>
      </c>
      <c r="G1819" s="242"/>
      <c r="H1819" s="245">
        <v>4</v>
      </c>
      <c r="I1819" s="246"/>
      <c r="J1819" s="242"/>
      <c r="K1819" s="242"/>
      <c r="L1819" s="247"/>
      <c r="M1819" s="248"/>
      <c r="N1819" s="249"/>
      <c r="O1819" s="249"/>
      <c r="P1819" s="249"/>
      <c r="Q1819" s="249"/>
      <c r="R1819" s="249"/>
      <c r="S1819" s="249"/>
      <c r="T1819" s="250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1" t="s">
        <v>569</v>
      </c>
      <c r="AU1819" s="251" t="s">
        <v>87</v>
      </c>
      <c r="AV1819" s="13" t="s">
        <v>87</v>
      </c>
      <c r="AW1819" s="13" t="s">
        <v>39</v>
      </c>
      <c r="AX1819" s="13" t="s">
        <v>77</v>
      </c>
      <c r="AY1819" s="251" t="s">
        <v>137</v>
      </c>
    </row>
    <row r="1820" s="13" customFormat="1">
      <c r="A1820" s="13"/>
      <c r="B1820" s="241"/>
      <c r="C1820" s="242"/>
      <c r="D1820" s="220" t="s">
        <v>569</v>
      </c>
      <c r="E1820" s="243" t="s">
        <v>32</v>
      </c>
      <c r="F1820" s="244" t="s">
        <v>2195</v>
      </c>
      <c r="G1820" s="242"/>
      <c r="H1820" s="245">
        <v>39.200000000000003</v>
      </c>
      <c r="I1820" s="246"/>
      <c r="J1820" s="242"/>
      <c r="K1820" s="242"/>
      <c r="L1820" s="247"/>
      <c r="M1820" s="248"/>
      <c r="N1820" s="249"/>
      <c r="O1820" s="249"/>
      <c r="P1820" s="249"/>
      <c r="Q1820" s="249"/>
      <c r="R1820" s="249"/>
      <c r="S1820" s="249"/>
      <c r="T1820" s="250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1" t="s">
        <v>569</v>
      </c>
      <c r="AU1820" s="251" t="s">
        <v>87</v>
      </c>
      <c r="AV1820" s="13" t="s">
        <v>87</v>
      </c>
      <c r="AW1820" s="13" t="s">
        <v>39</v>
      </c>
      <c r="AX1820" s="13" t="s">
        <v>77</v>
      </c>
      <c r="AY1820" s="251" t="s">
        <v>137</v>
      </c>
    </row>
    <row r="1821" s="14" customFormat="1">
      <c r="A1821" s="14"/>
      <c r="B1821" s="252"/>
      <c r="C1821" s="253"/>
      <c r="D1821" s="220" t="s">
        <v>569</v>
      </c>
      <c r="E1821" s="254" t="s">
        <v>32</v>
      </c>
      <c r="F1821" s="255" t="s">
        <v>571</v>
      </c>
      <c r="G1821" s="253"/>
      <c r="H1821" s="256">
        <v>43.200000000000003</v>
      </c>
      <c r="I1821" s="257"/>
      <c r="J1821" s="253"/>
      <c r="K1821" s="253"/>
      <c r="L1821" s="258"/>
      <c r="M1821" s="259"/>
      <c r="N1821" s="260"/>
      <c r="O1821" s="260"/>
      <c r="P1821" s="260"/>
      <c r="Q1821" s="260"/>
      <c r="R1821" s="260"/>
      <c r="S1821" s="260"/>
      <c r="T1821" s="261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2" t="s">
        <v>569</v>
      </c>
      <c r="AU1821" s="262" t="s">
        <v>87</v>
      </c>
      <c r="AV1821" s="14" t="s">
        <v>164</v>
      </c>
      <c r="AW1821" s="14" t="s">
        <v>39</v>
      </c>
      <c r="AX1821" s="14" t="s">
        <v>85</v>
      </c>
      <c r="AY1821" s="262" t="s">
        <v>137</v>
      </c>
    </row>
    <row r="1822" s="2" customFormat="1" ht="16.5" customHeight="1">
      <c r="A1822" s="41"/>
      <c r="B1822" s="42"/>
      <c r="C1822" s="207" t="s">
        <v>2196</v>
      </c>
      <c r="D1822" s="207" t="s">
        <v>140</v>
      </c>
      <c r="E1822" s="208" t="s">
        <v>2197</v>
      </c>
      <c r="F1822" s="209" t="s">
        <v>2198</v>
      </c>
      <c r="G1822" s="210" t="s">
        <v>143</v>
      </c>
      <c r="H1822" s="211">
        <v>35.799999999999997</v>
      </c>
      <c r="I1822" s="212"/>
      <c r="J1822" s="213">
        <f>ROUND(I1822*H1822,2)</f>
        <v>0</v>
      </c>
      <c r="K1822" s="209" t="s">
        <v>144</v>
      </c>
      <c r="L1822" s="47"/>
      <c r="M1822" s="214" t="s">
        <v>32</v>
      </c>
      <c r="N1822" s="215" t="s">
        <v>49</v>
      </c>
      <c r="O1822" s="87"/>
      <c r="P1822" s="216">
        <f>O1822*H1822</f>
        <v>0</v>
      </c>
      <c r="Q1822" s="216">
        <v>0</v>
      </c>
      <c r="R1822" s="216">
        <f>Q1822*H1822</f>
        <v>0</v>
      </c>
      <c r="S1822" s="216">
        <v>0.0016999999999999999</v>
      </c>
      <c r="T1822" s="217">
        <f>S1822*H1822</f>
        <v>0.06085999999999999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18" t="s">
        <v>145</v>
      </c>
      <c r="AT1822" s="218" t="s">
        <v>140</v>
      </c>
      <c r="AU1822" s="218" t="s">
        <v>87</v>
      </c>
      <c r="AY1822" s="19" t="s">
        <v>137</v>
      </c>
      <c r="BE1822" s="219">
        <f>IF(N1822="základní",J1822,0)</f>
        <v>0</v>
      </c>
      <c r="BF1822" s="219">
        <f>IF(N1822="snížená",J1822,0)</f>
        <v>0</v>
      </c>
      <c r="BG1822" s="219">
        <f>IF(N1822="zákl. přenesená",J1822,0)</f>
        <v>0</v>
      </c>
      <c r="BH1822" s="219">
        <f>IF(N1822="sníž. přenesená",J1822,0)</f>
        <v>0</v>
      </c>
      <c r="BI1822" s="219">
        <f>IF(N1822="nulová",J1822,0)</f>
        <v>0</v>
      </c>
      <c r="BJ1822" s="19" t="s">
        <v>87</v>
      </c>
      <c r="BK1822" s="219">
        <f>ROUND(I1822*H1822,2)</f>
        <v>0</v>
      </c>
      <c r="BL1822" s="19" t="s">
        <v>145</v>
      </c>
      <c r="BM1822" s="218" t="s">
        <v>2199</v>
      </c>
    </row>
    <row r="1823" s="2" customFormat="1">
      <c r="A1823" s="41"/>
      <c r="B1823" s="42"/>
      <c r="C1823" s="43"/>
      <c r="D1823" s="220" t="s">
        <v>147</v>
      </c>
      <c r="E1823" s="43"/>
      <c r="F1823" s="221" t="s">
        <v>2200</v>
      </c>
      <c r="G1823" s="43"/>
      <c r="H1823" s="43"/>
      <c r="I1823" s="222"/>
      <c r="J1823" s="43"/>
      <c r="K1823" s="43"/>
      <c r="L1823" s="47"/>
      <c r="M1823" s="223"/>
      <c r="N1823" s="224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19" t="s">
        <v>147</v>
      </c>
      <c r="AU1823" s="19" t="s">
        <v>87</v>
      </c>
    </row>
    <row r="1824" s="2" customFormat="1">
      <c r="A1824" s="41"/>
      <c r="B1824" s="42"/>
      <c r="C1824" s="43"/>
      <c r="D1824" s="225" t="s">
        <v>149</v>
      </c>
      <c r="E1824" s="43"/>
      <c r="F1824" s="226" t="s">
        <v>2201</v>
      </c>
      <c r="G1824" s="43"/>
      <c r="H1824" s="43"/>
      <c r="I1824" s="222"/>
      <c r="J1824" s="43"/>
      <c r="K1824" s="43"/>
      <c r="L1824" s="47"/>
      <c r="M1824" s="223"/>
      <c r="N1824" s="224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19" t="s">
        <v>149</v>
      </c>
      <c r="AU1824" s="19" t="s">
        <v>87</v>
      </c>
    </row>
    <row r="1825" s="13" customFormat="1">
      <c r="A1825" s="13"/>
      <c r="B1825" s="241"/>
      <c r="C1825" s="242"/>
      <c r="D1825" s="220" t="s">
        <v>569</v>
      </c>
      <c r="E1825" s="243" t="s">
        <v>32</v>
      </c>
      <c r="F1825" s="244" t="s">
        <v>2202</v>
      </c>
      <c r="G1825" s="242"/>
      <c r="H1825" s="245">
        <v>35.799999999999997</v>
      </c>
      <c r="I1825" s="246"/>
      <c r="J1825" s="242"/>
      <c r="K1825" s="242"/>
      <c r="L1825" s="247"/>
      <c r="M1825" s="248"/>
      <c r="N1825" s="249"/>
      <c r="O1825" s="249"/>
      <c r="P1825" s="249"/>
      <c r="Q1825" s="249"/>
      <c r="R1825" s="249"/>
      <c r="S1825" s="249"/>
      <c r="T1825" s="250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1" t="s">
        <v>569</v>
      </c>
      <c r="AU1825" s="251" t="s">
        <v>87</v>
      </c>
      <c r="AV1825" s="13" t="s">
        <v>87</v>
      </c>
      <c r="AW1825" s="13" t="s">
        <v>39</v>
      </c>
      <c r="AX1825" s="13" t="s">
        <v>77</v>
      </c>
      <c r="AY1825" s="251" t="s">
        <v>137</v>
      </c>
    </row>
    <row r="1826" s="14" customFormat="1">
      <c r="A1826" s="14"/>
      <c r="B1826" s="252"/>
      <c r="C1826" s="253"/>
      <c r="D1826" s="220" t="s">
        <v>569</v>
      </c>
      <c r="E1826" s="254" t="s">
        <v>32</v>
      </c>
      <c r="F1826" s="255" t="s">
        <v>571</v>
      </c>
      <c r="G1826" s="253"/>
      <c r="H1826" s="256">
        <v>35.799999999999997</v>
      </c>
      <c r="I1826" s="257"/>
      <c r="J1826" s="253"/>
      <c r="K1826" s="253"/>
      <c r="L1826" s="258"/>
      <c r="M1826" s="259"/>
      <c r="N1826" s="260"/>
      <c r="O1826" s="260"/>
      <c r="P1826" s="260"/>
      <c r="Q1826" s="260"/>
      <c r="R1826" s="260"/>
      <c r="S1826" s="260"/>
      <c r="T1826" s="261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2" t="s">
        <v>569</v>
      </c>
      <c r="AU1826" s="262" t="s">
        <v>87</v>
      </c>
      <c r="AV1826" s="14" t="s">
        <v>164</v>
      </c>
      <c r="AW1826" s="14" t="s">
        <v>39</v>
      </c>
      <c r="AX1826" s="14" t="s">
        <v>85</v>
      </c>
      <c r="AY1826" s="262" t="s">
        <v>137</v>
      </c>
    </row>
    <row r="1827" s="2" customFormat="1" ht="16.5" customHeight="1">
      <c r="A1827" s="41"/>
      <c r="B1827" s="42"/>
      <c r="C1827" s="207" t="s">
        <v>2203</v>
      </c>
      <c r="D1827" s="207" t="s">
        <v>140</v>
      </c>
      <c r="E1827" s="208" t="s">
        <v>2204</v>
      </c>
      <c r="F1827" s="209" t="s">
        <v>2205</v>
      </c>
      <c r="G1827" s="210" t="s">
        <v>160</v>
      </c>
      <c r="H1827" s="211">
        <v>2</v>
      </c>
      <c r="I1827" s="212"/>
      <c r="J1827" s="213">
        <f>ROUND(I1827*H1827,2)</f>
        <v>0</v>
      </c>
      <c r="K1827" s="209" t="s">
        <v>144</v>
      </c>
      <c r="L1827" s="47"/>
      <c r="M1827" s="214" t="s">
        <v>32</v>
      </c>
      <c r="N1827" s="215" t="s">
        <v>49</v>
      </c>
      <c r="O1827" s="87"/>
      <c r="P1827" s="216">
        <f>O1827*H1827</f>
        <v>0</v>
      </c>
      <c r="Q1827" s="216">
        <v>0</v>
      </c>
      <c r="R1827" s="216">
        <f>Q1827*H1827</f>
        <v>0</v>
      </c>
      <c r="S1827" s="216">
        <v>0.014999999999999999</v>
      </c>
      <c r="T1827" s="217">
        <f>S1827*H1827</f>
        <v>0.029999999999999999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18" t="s">
        <v>145</v>
      </c>
      <c r="AT1827" s="218" t="s">
        <v>140</v>
      </c>
      <c r="AU1827" s="218" t="s">
        <v>87</v>
      </c>
      <c r="AY1827" s="19" t="s">
        <v>137</v>
      </c>
      <c r="BE1827" s="219">
        <f>IF(N1827="základní",J1827,0)</f>
        <v>0</v>
      </c>
      <c r="BF1827" s="219">
        <f>IF(N1827="snížená",J1827,0)</f>
        <v>0</v>
      </c>
      <c r="BG1827" s="219">
        <f>IF(N1827="zákl. přenesená",J1827,0)</f>
        <v>0</v>
      </c>
      <c r="BH1827" s="219">
        <f>IF(N1827="sníž. přenesená",J1827,0)</f>
        <v>0</v>
      </c>
      <c r="BI1827" s="219">
        <f>IF(N1827="nulová",J1827,0)</f>
        <v>0</v>
      </c>
      <c r="BJ1827" s="19" t="s">
        <v>87</v>
      </c>
      <c r="BK1827" s="219">
        <f>ROUND(I1827*H1827,2)</f>
        <v>0</v>
      </c>
      <c r="BL1827" s="19" t="s">
        <v>145</v>
      </c>
      <c r="BM1827" s="218" t="s">
        <v>2206</v>
      </c>
    </row>
    <row r="1828" s="2" customFormat="1">
      <c r="A1828" s="41"/>
      <c r="B1828" s="42"/>
      <c r="C1828" s="43"/>
      <c r="D1828" s="220" t="s">
        <v>147</v>
      </c>
      <c r="E1828" s="43"/>
      <c r="F1828" s="221" t="s">
        <v>2207</v>
      </c>
      <c r="G1828" s="43"/>
      <c r="H1828" s="43"/>
      <c r="I1828" s="222"/>
      <c r="J1828" s="43"/>
      <c r="K1828" s="43"/>
      <c r="L1828" s="47"/>
      <c r="M1828" s="223"/>
      <c r="N1828" s="224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19" t="s">
        <v>147</v>
      </c>
      <c r="AU1828" s="19" t="s">
        <v>87</v>
      </c>
    </row>
    <row r="1829" s="2" customFormat="1">
      <c r="A1829" s="41"/>
      <c r="B1829" s="42"/>
      <c r="C1829" s="43"/>
      <c r="D1829" s="225" t="s">
        <v>149</v>
      </c>
      <c r="E1829" s="43"/>
      <c r="F1829" s="226" t="s">
        <v>2208</v>
      </c>
      <c r="G1829" s="43"/>
      <c r="H1829" s="43"/>
      <c r="I1829" s="222"/>
      <c r="J1829" s="43"/>
      <c r="K1829" s="43"/>
      <c r="L1829" s="47"/>
      <c r="M1829" s="223"/>
      <c r="N1829" s="224"/>
      <c r="O1829" s="87"/>
      <c r="P1829" s="87"/>
      <c r="Q1829" s="87"/>
      <c r="R1829" s="87"/>
      <c r="S1829" s="87"/>
      <c r="T1829" s="88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19" t="s">
        <v>149</v>
      </c>
      <c r="AU1829" s="19" t="s">
        <v>87</v>
      </c>
    </row>
    <row r="1830" s="13" customFormat="1">
      <c r="A1830" s="13"/>
      <c r="B1830" s="241"/>
      <c r="C1830" s="242"/>
      <c r="D1830" s="220" t="s">
        <v>569</v>
      </c>
      <c r="E1830" s="243" t="s">
        <v>32</v>
      </c>
      <c r="F1830" s="244" t="s">
        <v>2209</v>
      </c>
      <c r="G1830" s="242"/>
      <c r="H1830" s="245">
        <v>2</v>
      </c>
      <c r="I1830" s="246"/>
      <c r="J1830" s="242"/>
      <c r="K1830" s="242"/>
      <c r="L1830" s="247"/>
      <c r="M1830" s="248"/>
      <c r="N1830" s="249"/>
      <c r="O1830" s="249"/>
      <c r="P1830" s="249"/>
      <c r="Q1830" s="249"/>
      <c r="R1830" s="249"/>
      <c r="S1830" s="249"/>
      <c r="T1830" s="250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1" t="s">
        <v>569</v>
      </c>
      <c r="AU1830" s="251" t="s">
        <v>87</v>
      </c>
      <c r="AV1830" s="13" t="s">
        <v>87</v>
      </c>
      <c r="AW1830" s="13" t="s">
        <v>39</v>
      </c>
      <c r="AX1830" s="13" t="s">
        <v>77</v>
      </c>
      <c r="AY1830" s="251" t="s">
        <v>137</v>
      </c>
    </row>
    <row r="1831" s="14" customFormat="1">
      <c r="A1831" s="14"/>
      <c r="B1831" s="252"/>
      <c r="C1831" s="253"/>
      <c r="D1831" s="220" t="s">
        <v>569</v>
      </c>
      <c r="E1831" s="254" t="s">
        <v>32</v>
      </c>
      <c r="F1831" s="255" t="s">
        <v>571</v>
      </c>
      <c r="G1831" s="253"/>
      <c r="H1831" s="256">
        <v>2</v>
      </c>
      <c r="I1831" s="257"/>
      <c r="J1831" s="253"/>
      <c r="K1831" s="253"/>
      <c r="L1831" s="258"/>
      <c r="M1831" s="259"/>
      <c r="N1831" s="260"/>
      <c r="O1831" s="260"/>
      <c r="P1831" s="260"/>
      <c r="Q1831" s="260"/>
      <c r="R1831" s="260"/>
      <c r="S1831" s="260"/>
      <c r="T1831" s="261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2" t="s">
        <v>569</v>
      </c>
      <c r="AU1831" s="262" t="s">
        <v>87</v>
      </c>
      <c r="AV1831" s="14" t="s">
        <v>164</v>
      </c>
      <c r="AW1831" s="14" t="s">
        <v>39</v>
      </c>
      <c r="AX1831" s="14" t="s">
        <v>85</v>
      </c>
      <c r="AY1831" s="262" t="s">
        <v>137</v>
      </c>
    </row>
    <row r="1832" s="2" customFormat="1" ht="16.5" customHeight="1">
      <c r="A1832" s="41"/>
      <c r="B1832" s="42"/>
      <c r="C1832" s="207" t="s">
        <v>2210</v>
      </c>
      <c r="D1832" s="207" t="s">
        <v>140</v>
      </c>
      <c r="E1832" s="208" t="s">
        <v>2211</v>
      </c>
      <c r="F1832" s="209" t="s">
        <v>2212</v>
      </c>
      <c r="G1832" s="210" t="s">
        <v>143</v>
      </c>
      <c r="H1832" s="211">
        <v>27.699999999999999</v>
      </c>
      <c r="I1832" s="212"/>
      <c r="J1832" s="213">
        <f>ROUND(I1832*H1832,2)</f>
        <v>0</v>
      </c>
      <c r="K1832" s="209" t="s">
        <v>144</v>
      </c>
      <c r="L1832" s="47"/>
      <c r="M1832" s="214" t="s">
        <v>32</v>
      </c>
      <c r="N1832" s="215" t="s">
        <v>49</v>
      </c>
      <c r="O1832" s="87"/>
      <c r="P1832" s="216">
        <f>O1832*H1832</f>
        <v>0</v>
      </c>
      <c r="Q1832" s="216">
        <v>0</v>
      </c>
      <c r="R1832" s="216">
        <f>Q1832*H1832</f>
        <v>0</v>
      </c>
      <c r="S1832" s="216">
        <v>0.00191</v>
      </c>
      <c r="T1832" s="217">
        <f>S1832*H1832</f>
        <v>0.052907000000000003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18" t="s">
        <v>145</v>
      </c>
      <c r="AT1832" s="218" t="s">
        <v>140</v>
      </c>
      <c r="AU1832" s="218" t="s">
        <v>87</v>
      </c>
      <c r="AY1832" s="19" t="s">
        <v>137</v>
      </c>
      <c r="BE1832" s="219">
        <f>IF(N1832="základní",J1832,0)</f>
        <v>0</v>
      </c>
      <c r="BF1832" s="219">
        <f>IF(N1832="snížená",J1832,0)</f>
        <v>0</v>
      </c>
      <c r="BG1832" s="219">
        <f>IF(N1832="zákl. přenesená",J1832,0)</f>
        <v>0</v>
      </c>
      <c r="BH1832" s="219">
        <f>IF(N1832="sníž. přenesená",J1832,0)</f>
        <v>0</v>
      </c>
      <c r="BI1832" s="219">
        <f>IF(N1832="nulová",J1832,0)</f>
        <v>0</v>
      </c>
      <c r="BJ1832" s="19" t="s">
        <v>87</v>
      </c>
      <c r="BK1832" s="219">
        <f>ROUND(I1832*H1832,2)</f>
        <v>0</v>
      </c>
      <c r="BL1832" s="19" t="s">
        <v>145</v>
      </c>
      <c r="BM1832" s="218" t="s">
        <v>2213</v>
      </c>
    </row>
    <row r="1833" s="2" customFormat="1">
      <c r="A1833" s="41"/>
      <c r="B1833" s="42"/>
      <c r="C1833" s="43"/>
      <c r="D1833" s="220" t="s">
        <v>147</v>
      </c>
      <c r="E1833" s="43"/>
      <c r="F1833" s="221" t="s">
        <v>2214</v>
      </c>
      <c r="G1833" s="43"/>
      <c r="H1833" s="43"/>
      <c r="I1833" s="222"/>
      <c r="J1833" s="43"/>
      <c r="K1833" s="43"/>
      <c r="L1833" s="47"/>
      <c r="M1833" s="223"/>
      <c r="N1833" s="224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19" t="s">
        <v>147</v>
      </c>
      <c r="AU1833" s="19" t="s">
        <v>87</v>
      </c>
    </row>
    <row r="1834" s="2" customFormat="1">
      <c r="A1834" s="41"/>
      <c r="B1834" s="42"/>
      <c r="C1834" s="43"/>
      <c r="D1834" s="225" t="s">
        <v>149</v>
      </c>
      <c r="E1834" s="43"/>
      <c r="F1834" s="226" t="s">
        <v>2215</v>
      </c>
      <c r="G1834" s="43"/>
      <c r="H1834" s="43"/>
      <c r="I1834" s="222"/>
      <c r="J1834" s="43"/>
      <c r="K1834" s="43"/>
      <c r="L1834" s="47"/>
      <c r="M1834" s="223"/>
      <c r="N1834" s="224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19" t="s">
        <v>149</v>
      </c>
      <c r="AU1834" s="19" t="s">
        <v>87</v>
      </c>
    </row>
    <row r="1835" s="15" customFormat="1">
      <c r="A1835" s="15"/>
      <c r="B1835" s="263"/>
      <c r="C1835" s="264"/>
      <c r="D1835" s="220" t="s">
        <v>569</v>
      </c>
      <c r="E1835" s="265" t="s">
        <v>32</v>
      </c>
      <c r="F1835" s="266" t="s">
        <v>2216</v>
      </c>
      <c r="G1835" s="264"/>
      <c r="H1835" s="265" t="s">
        <v>32</v>
      </c>
      <c r="I1835" s="267"/>
      <c r="J1835" s="264"/>
      <c r="K1835" s="264"/>
      <c r="L1835" s="268"/>
      <c r="M1835" s="269"/>
      <c r="N1835" s="270"/>
      <c r="O1835" s="270"/>
      <c r="P1835" s="270"/>
      <c r="Q1835" s="270"/>
      <c r="R1835" s="270"/>
      <c r="S1835" s="270"/>
      <c r="T1835" s="271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72" t="s">
        <v>569</v>
      </c>
      <c r="AU1835" s="272" t="s">
        <v>87</v>
      </c>
      <c r="AV1835" s="15" t="s">
        <v>85</v>
      </c>
      <c r="AW1835" s="15" t="s">
        <v>39</v>
      </c>
      <c r="AX1835" s="15" t="s">
        <v>77</v>
      </c>
      <c r="AY1835" s="272" t="s">
        <v>137</v>
      </c>
    </row>
    <row r="1836" s="13" customFormat="1">
      <c r="A1836" s="13"/>
      <c r="B1836" s="241"/>
      <c r="C1836" s="242"/>
      <c r="D1836" s="220" t="s">
        <v>569</v>
      </c>
      <c r="E1836" s="243" t="s">
        <v>32</v>
      </c>
      <c r="F1836" s="244" t="s">
        <v>2217</v>
      </c>
      <c r="G1836" s="242"/>
      <c r="H1836" s="245">
        <v>27.699999999999999</v>
      </c>
      <c r="I1836" s="246"/>
      <c r="J1836" s="242"/>
      <c r="K1836" s="242"/>
      <c r="L1836" s="247"/>
      <c r="M1836" s="248"/>
      <c r="N1836" s="249"/>
      <c r="O1836" s="249"/>
      <c r="P1836" s="249"/>
      <c r="Q1836" s="249"/>
      <c r="R1836" s="249"/>
      <c r="S1836" s="249"/>
      <c r="T1836" s="250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1" t="s">
        <v>569</v>
      </c>
      <c r="AU1836" s="251" t="s">
        <v>87</v>
      </c>
      <c r="AV1836" s="13" t="s">
        <v>87</v>
      </c>
      <c r="AW1836" s="13" t="s">
        <v>39</v>
      </c>
      <c r="AX1836" s="13" t="s">
        <v>77</v>
      </c>
      <c r="AY1836" s="251" t="s">
        <v>137</v>
      </c>
    </row>
    <row r="1837" s="14" customFormat="1">
      <c r="A1837" s="14"/>
      <c r="B1837" s="252"/>
      <c r="C1837" s="253"/>
      <c r="D1837" s="220" t="s">
        <v>569</v>
      </c>
      <c r="E1837" s="254" t="s">
        <v>32</v>
      </c>
      <c r="F1837" s="255" t="s">
        <v>571</v>
      </c>
      <c r="G1837" s="253"/>
      <c r="H1837" s="256">
        <v>27.699999999999999</v>
      </c>
      <c r="I1837" s="257"/>
      <c r="J1837" s="253"/>
      <c r="K1837" s="253"/>
      <c r="L1837" s="258"/>
      <c r="M1837" s="259"/>
      <c r="N1837" s="260"/>
      <c r="O1837" s="260"/>
      <c r="P1837" s="260"/>
      <c r="Q1837" s="260"/>
      <c r="R1837" s="260"/>
      <c r="S1837" s="260"/>
      <c r="T1837" s="261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2" t="s">
        <v>569</v>
      </c>
      <c r="AU1837" s="262" t="s">
        <v>87</v>
      </c>
      <c r="AV1837" s="14" t="s">
        <v>164</v>
      </c>
      <c r="AW1837" s="14" t="s">
        <v>39</v>
      </c>
      <c r="AX1837" s="14" t="s">
        <v>85</v>
      </c>
      <c r="AY1837" s="262" t="s">
        <v>137</v>
      </c>
    </row>
    <row r="1838" s="2" customFormat="1" ht="16.5" customHeight="1">
      <c r="A1838" s="41"/>
      <c r="B1838" s="42"/>
      <c r="C1838" s="207" t="s">
        <v>2218</v>
      </c>
      <c r="D1838" s="207" t="s">
        <v>140</v>
      </c>
      <c r="E1838" s="208" t="s">
        <v>2219</v>
      </c>
      <c r="F1838" s="209" t="s">
        <v>2220</v>
      </c>
      <c r="G1838" s="210" t="s">
        <v>143</v>
      </c>
      <c r="H1838" s="211">
        <v>149.19999999999999</v>
      </c>
      <c r="I1838" s="212"/>
      <c r="J1838" s="213">
        <f>ROUND(I1838*H1838,2)</f>
        <v>0</v>
      </c>
      <c r="K1838" s="209" t="s">
        <v>144</v>
      </c>
      <c r="L1838" s="47"/>
      <c r="M1838" s="214" t="s">
        <v>32</v>
      </c>
      <c r="N1838" s="215" t="s">
        <v>49</v>
      </c>
      <c r="O1838" s="87"/>
      <c r="P1838" s="216">
        <f>O1838*H1838</f>
        <v>0</v>
      </c>
      <c r="Q1838" s="216">
        <v>0</v>
      </c>
      <c r="R1838" s="216">
        <f>Q1838*H1838</f>
        <v>0</v>
      </c>
      <c r="S1838" s="216">
        <v>0.00167</v>
      </c>
      <c r="T1838" s="217">
        <f>S1838*H1838</f>
        <v>0.249164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18" t="s">
        <v>145</v>
      </c>
      <c r="AT1838" s="218" t="s">
        <v>140</v>
      </c>
      <c r="AU1838" s="218" t="s">
        <v>87</v>
      </c>
      <c r="AY1838" s="19" t="s">
        <v>137</v>
      </c>
      <c r="BE1838" s="219">
        <f>IF(N1838="základní",J1838,0)</f>
        <v>0</v>
      </c>
      <c r="BF1838" s="219">
        <f>IF(N1838="snížená",J1838,0)</f>
        <v>0</v>
      </c>
      <c r="BG1838" s="219">
        <f>IF(N1838="zákl. přenesená",J1838,0)</f>
        <v>0</v>
      </c>
      <c r="BH1838" s="219">
        <f>IF(N1838="sníž. přenesená",J1838,0)</f>
        <v>0</v>
      </c>
      <c r="BI1838" s="219">
        <f>IF(N1838="nulová",J1838,0)</f>
        <v>0</v>
      </c>
      <c r="BJ1838" s="19" t="s">
        <v>87</v>
      </c>
      <c r="BK1838" s="219">
        <f>ROUND(I1838*H1838,2)</f>
        <v>0</v>
      </c>
      <c r="BL1838" s="19" t="s">
        <v>145</v>
      </c>
      <c r="BM1838" s="218" t="s">
        <v>2221</v>
      </c>
    </row>
    <row r="1839" s="2" customFormat="1">
      <c r="A1839" s="41"/>
      <c r="B1839" s="42"/>
      <c r="C1839" s="43"/>
      <c r="D1839" s="220" t="s">
        <v>147</v>
      </c>
      <c r="E1839" s="43"/>
      <c r="F1839" s="221" t="s">
        <v>2222</v>
      </c>
      <c r="G1839" s="43"/>
      <c r="H1839" s="43"/>
      <c r="I1839" s="222"/>
      <c r="J1839" s="43"/>
      <c r="K1839" s="43"/>
      <c r="L1839" s="47"/>
      <c r="M1839" s="223"/>
      <c r="N1839" s="224"/>
      <c r="O1839" s="87"/>
      <c r="P1839" s="87"/>
      <c r="Q1839" s="87"/>
      <c r="R1839" s="87"/>
      <c r="S1839" s="87"/>
      <c r="T1839" s="88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19" t="s">
        <v>147</v>
      </c>
      <c r="AU1839" s="19" t="s">
        <v>87</v>
      </c>
    </row>
    <row r="1840" s="2" customFormat="1">
      <c r="A1840" s="41"/>
      <c r="B1840" s="42"/>
      <c r="C1840" s="43"/>
      <c r="D1840" s="225" t="s">
        <v>149</v>
      </c>
      <c r="E1840" s="43"/>
      <c r="F1840" s="226" t="s">
        <v>2223</v>
      </c>
      <c r="G1840" s="43"/>
      <c r="H1840" s="43"/>
      <c r="I1840" s="222"/>
      <c r="J1840" s="43"/>
      <c r="K1840" s="43"/>
      <c r="L1840" s="47"/>
      <c r="M1840" s="223"/>
      <c r="N1840" s="224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19" t="s">
        <v>149</v>
      </c>
      <c r="AU1840" s="19" t="s">
        <v>87</v>
      </c>
    </row>
    <row r="1841" s="15" customFormat="1">
      <c r="A1841" s="15"/>
      <c r="B1841" s="263"/>
      <c r="C1841" s="264"/>
      <c r="D1841" s="220" t="s">
        <v>569</v>
      </c>
      <c r="E1841" s="265" t="s">
        <v>32</v>
      </c>
      <c r="F1841" s="266" t="s">
        <v>1021</v>
      </c>
      <c r="G1841" s="264"/>
      <c r="H1841" s="265" t="s">
        <v>32</v>
      </c>
      <c r="I1841" s="267"/>
      <c r="J1841" s="264"/>
      <c r="K1841" s="264"/>
      <c r="L1841" s="268"/>
      <c r="M1841" s="269"/>
      <c r="N1841" s="270"/>
      <c r="O1841" s="270"/>
      <c r="P1841" s="270"/>
      <c r="Q1841" s="270"/>
      <c r="R1841" s="270"/>
      <c r="S1841" s="270"/>
      <c r="T1841" s="271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72" t="s">
        <v>569</v>
      </c>
      <c r="AU1841" s="272" t="s">
        <v>87</v>
      </c>
      <c r="AV1841" s="15" t="s">
        <v>85</v>
      </c>
      <c r="AW1841" s="15" t="s">
        <v>39</v>
      </c>
      <c r="AX1841" s="15" t="s">
        <v>77</v>
      </c>
      <c r="AY1841" s="272" t="s">
        <v>137</v>
      </c>
    </row>
    <row r="1842" s="15" customFormat="1">
      <c r="A1842" s="15"/>
      <c r="B1842" s="263"/>
      <c r="C1842" s="264"/>
      <c r="D1842" s="220" t="s">
        <v>569</v>
      </c>
      <c r="E1842" s="265" t="s">
        <v>32</v>
      </c>
      <c r="F1842" s="266" t="s">
        <v>1022</v>
      </c>
      <c r="G1842" s="264"/>
      <c r="H1842" s="265" t="s">
        <v>32</v>
      </c>
      <c r="I1842" s="267"/>
      <c r="J1842" s="264"/>
      <c r="K1842" s="264"/>
      <c r="L1842" s="268"/>
      <c r="M1842" s="269"/>
      <c r="N1842" s="270"/>
      <c r="O1842" s="270"/>
      <c r="P1842" s="270"/>
      <c r="Q1842" s="270"/>
      <c r="R1842" s="270"/>
      <c r="S1842" s="270"/>
      <c r="T1842" s="271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72" t="s">
        <v>569</v>
      </c>
      <c r="AU1842" s="272" t="s">
        <v>87</v>
      </c>
      <c r="AV1842" s="15" t="s">
        <v>85</v>
      </c>
      <c r="AW1842" s="15" t="s">
        <v>39</v>
      </c>
      <c r="AX1842" s="15" t="s">
        <v>77</v>
      </c>
      <c r="AY1842" s="272" t="s">
        <v>137</v>
      </c>
    </row>
    <row r="1843" s="13" customFormat="1">
      <c r="A1843" s="13"/>
      <c r="B1843" s="241"/>
      <c r="C1843" s="242"/>
      <c r="D1843" s="220" t="s">
        <v>569</v>
      </c>
      <c r="E1843" s="243" t="s">
        <v>32</v>
      </c>
      <c r="F1843" s="244" t="s">
        <v>2224</v>
      </c>
      <c r="G1843" s="242"/>
      <c r="H1843" s="245">
        <v>4.5</v>
      </c>
      <c r="I1843" s="246"/>
      <c r="J1843" s="242"/>
      <c r="K1843" s="242"/>
      <c r="L1843" s="247"/>
      <c r="M1843" s="248"/>
      <c r="N1843" s="249"/>
      <c r="O1843" s="249"/>
      <c r="P1843" s="249"/>
      <c r="Q1843" s="249"/>
      <c r="R1843" s="249"/>
      <c r="S1843" s="249"/>
      <c r="T1843" s="250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1" t="s">
        <v>569</v>
      </c>
      <c r="AU1843" s="251" t="s">
        <v>87</v>
      </c>
      <c r="AV1843" s="13" t="s">
        <v>87</v>
      </c>
      <c r="AW1843" s="13" t="s">
        <v>39</v>
      </c>
      <c r="AX1843" s="13" t="s">
        <v>77</v>
      </c>
      <c r="AY1843" s="251" t="s">
        <v>137</v>
      </c>
    </row>
    <row r="1844" s="15" customFormat="1">
      <c r="A1844" s="15"/>
      <c r="B1844" s="263"/>
      <c r="C1844" s="264"/>
      <c r="D1844" s="220" t="s">
        <v>569</v>
      </c>
      <c r="E1844" s="265" t="s">
        <v>32</v>
      </c>
      <c r="F1844" s="266" t="s">
        <v>1024</v>
      </c>
      <c r="G1844" s="264"/>
      <c r="H1844" s="265" t="s">
        <v>32</v>
      </c>
      <c r="I1844" s="267"/>
      <c r="J1844" s="264"/>
      <c r="K1844" s="264"/>
      <c r="L1844" s="268"/>
      <c r="M1844" s="269"/>
      <c r="N1844" s="270"/>
      <c r="O1844" s="270"/>
      <c r="P1844" s="270"/>
      <c r="Q1844" s="270"/>
      <c r="R1844" s="270"/>
      <c r="S1844" s="270"/>
      <c r="T1844" s="271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72" t="s">
        <v>569</v>
      </c>
      <c r="AU1844" s="272" t="s">
        <v>87</v>
      </c>
      <c r="AV1844" s="15" t="s">
        <v>85</v>
      </c>
      <c r="AW1844" s="15" t="s">
        <v>39</v>
      </c>
      <c r="AX1844" s="15" t="s">
        <v>77</v>
      </c>
      <c r="AY1844" s="272" t="s">
        <v>137</v>
      </c>
    </row>
    <row r="1845" s="13" customFormat="1">
      <c r="A1845" s="13"/>
      <c r="B1845" s="241"/>
      <c r="C1845" s="242"/>
      <c r="D1845" s="220" t="s">
        <v>569</v>
      </c>
      <c r="E1845" s="243" t="s">
        <v>32</v>
      </c>
      <c r="F1845" s="244" t="s">
        <v>2225</v>
      </c>
      <c r="G1845" s="242"/>
      <c r="H1845" s="245">
        <v>3.2999999999999998</v>
      </c>
      <c r="I1845" s="246"/>
      <c r="J1845" s="242"/>
      <c r="K1845" s="242"/>
      <c r="L1845" s="247"/>
      <c r="M1845" s="248"/>
      <c r="N1845" s="249"/>
      <c r="O1845" s="249"/>
      <c r="P1845" s="249"/>
      <c r="Q1845" s="249"/>
      <c r="R1845" s="249"/>
      <c r="S1845" s="249"/>
      <c r="T1845" s="250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1" t="s">
        <v>569</v>
      </c>
      <c r="AU1845" s="251" t="s">
        <v>87</v>
      </c>
      <c r="AV1845" s="13" t="s">
        <v>87</v>
      </c>
      <c r="AW1845" s="13" t="s">
        <v>39</v>
      </c>
      <c r="AX1845" s="13" t="s">
        <v>77</v>
      </c>
      <c r="AY1845" s="251" t="s">
        <v>137</v>
      </c>
    </row>
    <row r="1846" s="15" customFormat="1">
      <c r="A1846" s="15"/>
      <c r="B1846" s="263"/>
      <c r="C1846" s="264"/>
      <c r="D1846" s="220" t="s">
        <v>569</v>
      </c>
      <c r="E1846" s="265" t="s">
        <v>32</v>
      </c>
      <c r="F1846" s="266" t="s">
        <v>873</v>
      </c>
      <c r="G1846" s="264"/>
      <c r="H1846" s="265" t="s">
        <v>32</v>
      </c>
      <c r="I1846" s="267"/>
      <c r="J1846" s="264"/>
      <c r="K1846" s="264"/>
      <c r="L1846" s="268"/>
      <c r="M1846" s="269"/>
      <c r="N1846" s="270"/>
      <c r="O1846" s="270"/>
      <c r="P1846" s="270"/>
      <c r="Q1846" s="270"/>
      <c r="R1846" s="270"/>
      <c r="S1846" s="270"/>
      <c r="T1846" s="271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72" t="s">
        <v>569</v>
      </c>
      <c r="AU1846" s="272" t="s">
        <v>87</v>
      </c>
      <c r="AV1846" s="15" t="s">
        <v>85</v>
      </c>
      <c r="AW1846" s="15" t="s">
        <v>39</v>
      </c>
      <c r="AX1846" s="15" t="s">
        <v>77</v>
      </c>
      <c r="AY1846" s="272" t="s">
        <v>137</v>
      </c>
    </row>
    <row r="1847" s="13" customFormat="1">
      <c r="A1847" s="13"/>
      <c r="B1847" s="241"/>
      <c r="C1847" s="242"/>
      <c r="D1847" s="220" t="s">
        <v>569</v>
      </c>
      <c r="E1847" s="243" t="s">
        <v>32</v>
      </c>
      <c r="F1847" s="244" t="s">
        <v>2226</v>
      </c>
      <c r="G1847" s="242"/>
      <c r="H1847" s="245">
        <v>3.1499999999999999</v>
      </c>
      <c r="I1847" s="246"/>
      <c r="J1847" s="242"/>
      <c r="K1847" s="242"/>
      <c r="L1847" s="247"/>
      <c r="M1847" s="248"/>
      <c r="N1847" s="249"/>
      <c r="O1847" s="249"/>
      <c r="P1847" s="249"/>
      <c r="Q1847" s="249"/>
      <c r="R1847" s="249"/>
      <c r="S1847" s="249"/>
      <c r="T1847" s="250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1" t="s">
        <v>569</v>
      </c>
      <c r="AU1847" s="251" t="s">
        <v>87</v>
      </c>
      <c r="AV1847" s="13" t="s">
        <v>87</v>
      </c>
      <c r="AW1847" s="13" t="s">
        <v>39</v>
      </c>
      <c r="AX1847" s="13" t="s">
        <v>77</v>
      </c>
      <c r="AY1847" s="251" t="s">
        <v>137</v>
      </c>
    </row>
    <row r="1848" s="13" customFormat="1">
      <c r="A1848" s="13"/>
      <c r="B1848" s="241"/>
      <c r="C1848" s="242"/>
      <c r="D1848" s="220" t="s">
        <v>569</v>
      </c>
      <c r="E1848" s="243" t="s">
        <v>32</v>
      </c>
      <c r="F1848" s="244" t="s">
        <v>2227</v>
      </c>
      <c r="G1848" s="242"/>
      <c r="H1848" s="245">
        <v>1.6000000000000001</v>
      </c>
      <c r="I1848" s="246"/>
      <c r="J1848" s="242"/>
      <c r="K1848" s="242"/>
      <c r="L1848" s="247"/>
      <c r="M1848" s="248"/>
      <c r="N1848" s="249"/>
      <c r="O1848" s="249"/>
      <c r="P1848" s="249"/>
      <c r="Q1848" s="249"/>
      <c r="R1848" s="249"/>
      <c r="S1848" s="249"/>
      <c r="T1848" s="250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1" t="s">
        <v>569</v>
      </c>
      <c r="AU1848" s="251" t="s">
        <v>87</v>
      </c>
      <c r="AV1848" s="13" t="s">
        <v>87</v>
      </c>
      <c r="AW1848" s="13" t="s">
        <v>39</v>
      </c>
      <c r="AX1848" s="13" t="s">
        <v>77</v>
      </c>
      <c r="AY1848" s="251" t="s">
        <v>137</v>
      </c>
    </row>
    <row r="1849" s="13" customFormat="1">
      <c r="A1849" s="13"/>
      <c r="B1849" s="241"/>
      <c r="C1849" s="242"/>
      <c r="D1849" s="220" t="s">
        <v>569</v>
      </c>
      <c r="E1849" s="243" t="s">
        <v>32</v>
      </c>
      <c r="F1849" s="244" t="s">
        <v>2228</v>
      </c>
      <c r="G1849" s="242"/>
      <c r="H1849" s="245">
        <v>1.6000000000000001</v>
      </c>
      <c r="I1849" s="246"/>
      <c r="J1849" s="242"/>
      <c r="K1849" s="242"/>
      <c r="L1849" s="247"/>
      <c r="M1849" s="248"/>
      <c r="N1849" s="249"/>
      <c r="O1849" s="249"/>
      <c r="P1849" s="249"/>
      <c r="Q1849" s="249"/>
      <c r="R1849" s="249"/>
      <c r="S1849" s="249"/>
      <c r="T1849" s="250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1" t="s">
        <v>569</v>
      </c>
      <c r="AU1849" s="251" t="s">
        <v>87</v>
      </c>
      <c r="AV1849" s="13" t="s">
        <v>87</v>
      </c>
      <c r="AW1849" s="13" t="s">
        <v>39</v>
      </c>
      <c r="AX1849" s="13" t="s">
        <v>77</v>
      </c>
      <c r="AY1849" s="251" t="s">
        <v>137</v>
      </c>
    </row>
    <row r="1850" s="13" customFormat="1">
      <c r="A1850" s="13"/>
      <c r="B1850" s="241"/>
      <c r="C1850" s="242"/>
      <c r="D1850" s="220" t="s">
        <v>569</v>
      </c>
      <c r="E1850" s="243" t="s">
        <v>32</v>
      </c>
      <c r="F1850" s="244" t="s">
        <v>2229</v>
      </c>
      <c r="G1850" s="242"/>
      <c r="H1850" s="245">
        <v>1.1499999999999999</v>
      </c>
      <c r="I1850" s="246"/>
      <c r="J1850" s="242"/>
      <c r="K1850" s="242"/>
      <c r="L1850" s="247"/>
      <c r="M1850" s="248"/>
      <c r="N1850" s="249"/>
      <c r="O1850" s="249"/>
      <c r="P1850" s="249"/>
      <c r="Q1850" s="249"/>
      <c r="R1850" s="249"/>
      <c r="S1850" s="249"/>
      <c r="T1850" s="250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1" t="s">
        <v>569</v>
      </c>
      <c r="AU1850" s="251" t="s">
        <v>87</v>
      </c>
      <c r="AV1850" s="13" t="s">
        <v>87</v>
      </c>
      <c r="AW1850" s="13" t="s">
        <v>39</v>
      </c>
      <c r="AX1850" s="13" t="s">
        <v>77</v>
      </c>
      <c r="AY1850" s="251" t="s">
        <v>137</v>
      </c>
    </row>
    <row r="1851" s="13" customFormat="1">
      <c r="A1851" s="13"/>
      <c r="B1851" s="241"/>
      <c r="C1851" s="242"/>
      <c r="D1851" s="220" t="s">
        <v>569</v>
      </c>
      <c r="E1851" s="243" t="s">
        <v>32</v>
      </c>
      <c r="F1851" s="244" t="s">
        <v>2230</v>
      </c>
      <c r="G1851" s="242"/>
      <c r="H1851" s="245">
        <v>3.6000000000000001</v>
      </c>
      <c r="I1851" s="246"/>
      <c r="J1851" s="242"/>
      <c r="K1851" s="242"/>
      <c r="L1851" s="247"/>
      <c r="M1851" s="248"/>
      <c r="N1851" s="249"/>
      <c r="O1851" s="249"/>
      <c r="P1851" s="249"/>
      <c r="Q1851" s="249"/>
      <c r="R1851" s="249"/>
      <c r="S1851" s="249"/>
      <c r="T1851" s="250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1" t="s">
        <v>569</v>
      </c>
      <c r="AU1851" s="251" t="s">
        <v>87</v>
      </c>
      <c r="AV1851" s="13" t="s">
        <v>87</v>
      </c>
      <c r="AW1851" s="13" t="s">
        <v>39</v>
      </c>
      <c r="AX1851" s="13" t="s">
        <v>77</v>
      </c>
      <c r="AY1851" s="251" t="s">
        <v>137</v>
      </c>
    </row>
    <row r="1852" s="13" customFormat="1">
      <c r="A1852" s="13"/>
      <c r="B1852" s="241"/>
      <c r="C1852" s="242"/>
      <c r="D1852" s="220" t="s">
        <v>569</v>
      </c>
      <c r="E1852" s="243" t="s">
        <v>32</v>
      </c>
      <c r="F1852" s="244" t="s">
        <v>2231</v>
      </c>
      <c r="G1852" s="242"/>
      <c r="H1852" s="245">
        <v>2.8999999999999999</v>
      </c>
      <c r="I1852" s="246"/>
      <c r="J1852" s="242"/>
      <c r="K1852" s="242"/>
      <c r="L1852" s="247"/>
      <c r="M1852" s="248"/>
      <c r="N1852" s="249"/>
      <c r="O1852" s="249"/>
      <c r="P1852" s="249"/>
      <c r="Q1852" s="249"/>
      <c r="R1852" s="249"/>
      <c r="S1852" s="249"/>
      <c r="T1852" s="250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1" t="s">
        <v>569</v>
      </c>
      <c r="AU1852" s="251" t="s">
        <v>87</v>
      </c>
      <c r="AV1852" s="13" t="s">
        <v>87</v>
      </c>
      <c r="AW1852" s="13" t="s">
        <v>39</v>
      </c>
      <c r="AX1852" s="13" t="s">
        <v>77</v>
      </c>
      <c r="AY1852" s="251" t="s">
        <v>137</v>
      </c>
    </row>
    <row r="1853" s="13" customFormat="1">
      <c r="A1853" s="13"/>
      <c r="B1853" s="241"/>
      <c r="C1853" s="242"/>
      <c r="D1853" s="220" t="s">
        <v>569</v>
      </c>
      <c r="E1853" s="243" t="s">
        <v>32</v>
      </c>
      <c r="F1853" s="244" t="s">
        <v>2232</v>
      </c>
      <c r="G1853" s="242"/>
      <c r="H1853" s="245">
        <v>2.3999999999999999</v>
      </c>
      <c r="I1853" s="246"/>
      <c r="J1853" s="242"/>
      <c r="K1853" s="242"/>
      <c r="L1853" s="247"/>
      <c r="M1853" s="248"/>
      <c r="N1853" s="249"/>
      <c r="O1853" s="249"/>
      <c r="P1853" s="249"/>
      <c r="Q1853" s="249"/>
      <c r="R1853" s="249"/>
      <c r="S1853" s="249"/>
      <c r="T1853" s="250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1" t="s">
        <v>569</v>
      </c>
      <c r="AU1853" s="251" t="s">
        <v>87</v>
      </c>
      <c r="AV1853" s="13" t="s">
        <v>87</v>
      </c>
      <c r="AW1853" s="13" t="s">
        <v>39</v>
      </c>
      <c r="AX1853" s="13" t="s">
        <v>77</v>
      </c>
      <c r="AY1853" s="251" t="s">
        <v>137</v>
      </c>
    </row>
    <row r="1854" s="13" customFormat="1">
      <c r="A1854" s="13"/>
      <c r="B1854" s="241"/>
      <c r="C1854" s="242"/>
      <c r="D1854" s="220" t="s">
        <v>569</v>
      </c>
      <c r="E1854" s="243" t="s">
        <v>32</v>
      </c>
      <c r="F1854" s="244" t="s">
        <v>2233</v>
      </c>
      <c r="G1854" s="242"/>
      <c r="H1854" s="245">
        <v>1.3999999999999999</v>
      </c>
      <c r="I1854" s="246"/>
      <c r="J1854" s="242"/>
      <c r="K1854" s="242"/>
      <c r="L1854" s="247"/>
      <c r="M1854" s="248"/>
      <c r="N1854" s="249"/>
      <c r="O1854" s="249"/>
      <c r="P1854" s="249"/>
      <c r="Q1854" s="249"/>
      <c r="R1854" s="249"/>
      <c r="S1854" s="249"/>
      <c r="T1854" s="250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1" t="s">
        <v>569</v>
      </c>
      <c r="AU1854" s="251" t="s">
        <v>87</v>
      </c>
      <c r="AV1854" s="13" t="s">
        <v>87</v>
      </c>
      <c r="AW1854" s="13" t="s">
        <v>39</v>
      </c>
      <c r="AX1854" s="13" t="s">
        <v>77</v>
      </c>
      <c r="AY1854" s="251" t="s">
        <v>137</v>
      </c>
    </row>
    <row r="1855" s="13" customFormat="1">
      <c r="A1855" s="13"/>
      <c r="B1855" s="241"/>
      <c r="C1855" s="242"/>
      <c r="D1855" s="220" t="s">
        <v>569</v>
      </c>
      <c r="E1855" s="243" t="s">
        <v>32</v>
      </c>
      <c r="F1855" s="244" t="s">
        <v>2234</v>
      </c>
      <c r="G1855" s="242"/>
      <c r="H1855" s="245">
        <v>1.2</v>
      </c>
      <c r="I1855" s="246"/>
      <c r="J1855" s="242"/>
      <c r="K1855" s="242"/>
      <c r="L1855" s="247"/>
      <c r="M1855" s="248"/>
      <c r="N1855" s="249"/>
      <c r="O1855" s="249"/>
      <c r="P1855" s="249"/>
      <c r="Q1855" s="249"/>
      <c r="R1855" s="249"/>
      <c r="S1855" s="249"/>
      <c r="T1855" s="250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1" t="s">
        <v>569</v>
      </c>
      <c r="AU1855" s="251" t="s">
        <v>87</v>
      </c>
      <c r="AV1855" s="13" t="s">
        <v>87</v>
      </c>
      <c r="AW1855" s="13" t="s">
        <v>39</v>
      </c>
      <c r="AX1855" s="13" t="s">
        <v>77</v>
      </c>
      <c r="AY1855" s="251" t="s">
        <v>137</v>
      </c>
    </row>
    <row r="1856" s="13" customFormat="1">
      <c r="A1856" s="13"/>
      <c r="B1856" s="241"/>
      <c r="C1856" s="242"/>
      <c r="D1856" s="220" t="s">
        <v>569</v>
      </c>
      <c r="E1856" s="243" t="s">
        <v>32</v>
      </c>
      <c r="F1856" s="244" t="s">
        <v>2235</v>
      </c>
      <c r="G1856" s="242"/>
      <c r="H1856" s="245">
        <v>2</v>
      </c>
      <c r="I1856" s="246"/>
      <c r="J1856" s="242"/>
      <c r="K1856" s="242"/>
      <c r="L1856" s="247"/>
      <c r="M1856" s="248"/>
      <c r="N1856" s="249"/>
      <c r="O1856" s="249"/>
      <c r="P1856" s="249"/>
      <c r="Q1856" s="249"/>
      <c r="R1856" s="249"/>
      <c r="S1856" s="249"/>
      <c r="T1856" s="250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1" t="s">
        <v>569</v>
      </c>
      <c r="AU1856" s="251" t="s">
        <v>87</v>
      </c>
      <c r="AV1856" s="13" t="s">
        <v>87</v>
      </c>
      <c r="AW1856" s="13" t="s">
        <v>39</v>
      </c>
      <c r="AX1856" s="13" t="s">
        <v>77</v>
      </c>
      <c r="AY1856" s="251" t="s">
        <v>137</v>
      </c>
    </row>
    <row r="1857" s="13" customFormat="1">
      <c r="A1857" s="13"/>
      <c r="B1857" s="241"/>
      <c r="C1857" s="242"/>
      <c r="D1857" s="220" t="s">
        <v>569</v>
      </c>
      <c r="E1857" s="243" t="s">
        <v>32</v>
      </c>
      <c r="F1857" s="244" t="s">
        <v>2236</v>
      </c>
      <c r="G1857" s="242"/>
      <c r="H1857" s="245">
        <v>1.05</v>
      </c>
      <c r="I1857" s="246"/>
      <c r="J1857" s="242"/>
      <c r="K1857" s="242"/>
      <c r="L1857" s="247"/>
      <c r="M1857" s="248"/>
      <c r="N1857" s="249"/>
      <c r="O1857" s="249"/>
      <c r="P1857" s="249"/>
      <c r="Q1857" s="249"/>
      <c r="R1857" s="249"/>
      <c r="S1857" s="249"/>
      <c r="T1857" s="250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1" t="s">
        <v>569</v>
      </c>
      <c r="AU1857" s="251" t="s">
        <v>87</v>
      </c>
      <c r="AV1857" s="13" t="s">
        <v>87</v>
      </c>
      <c r="AW1857" s="13" t="s">
        <v>39</v>
      </c>
      <c r="AX1857" s="13" t="s">
        <v>77</v>
      </c>
      <c r="AY1857" s="251" t="s">
        <v>137</v>
      </c>
    </row>
    <row r="1858" s="13" customFormat="1">
      <c r="A1858" s="13"/>
      <c r="B1858" s="241"/>
      <c r="C1858" s="242"/>
      <c r="D1858" s="220" t="s">
        <v>569</v>
      </c>
      <c r="E1858" s="243" t="s">
        <v>32</v>
      </c>
      <c r="F1858" s="244" t="s">
        <v>2237</v>
      </c>
      <c r="G1858" s="242"/>
      <c r="H1858" s="245">
        <v>22.5</v>
      </c>
      <c r="I1858" s="246"/>
      <c r="J1858" s="242"/>
      <c r="K1858" s="242"/>
      <c r="L1858" s="247"/>
      <c r="M1858" s="248"/>
      <c r="N1858" s="249"/>
      <c r="O1858" s="249"/>
      <c r="P1858" s="249"/>
      <c r="Q1858" s="249"/>
      <c r="R1858" s="249"/>
      <c r="S1858" s="249"/>
      <c r="T1858" s="25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1" t="s">
        <v>569</v>
      </c>
      <c r="AU1858" s="251" t="s">
        <v>87</v>
      </c>
      <c r="AV1858" s="13" t="s">
        <v>87</v>
      </c>
      <c r="AW1858" s="13" t="s">
        <v>39</v>
      </c>
      <c r="AX1858" s="13" t="s">
        <v>77</v>
      </c>
      <c r="AY1858" s="251" t="s">
        <v>137</v>
      </c>
    </row>
    <row r="1859" s="13" customFormat="1">
      <c r="A1859" s="13"/>
      <c r="B1859" s="241"/>
      <c r="C1859" s="242"/>
      <c r="D1859" s="220" t="s">
        <v>569</v>
      </c>
      <c r="E1859" s="243" t="s">
        <v>32</v>
      </c>
      <c r="F1859" s="244" t="s">
        <v>2238</v>
      </c>
      <c r="G1859" s="242"/>
      <c r="H1859" s="245">
        <v>14.85</v>
      </c>
      <c r="I1859" s="246"/>
      <c r="J1859" s="242"/>
      <c r="K1859" s="242"/>
      <c r="L1859" s="247"/>
      <c r="M1859" s="248"/>
      <c r="N1859" s="249"/>
      <c r="O1859" s="249"/>
      <c r="P1859" s="249"/>
      <c r="Q1859" s="249"/>
      <c r="R1859" s="249"/>
      <c r="S1859" s="249"/>
      <c r="T1859" s="25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1" t="s">
        <v>569</v>
      </c>
      <c r="AU1859" s="251" t="s">
        <v>87</v>
      </c>
      <c r="AV1859" s="13" t="s">
        <v>87</v>
      </c>
      <c r="AW1859" s="13" t="s">
        <v>39</v>
      </c>
      <c r="AX1859" s="13" t="s">
        <v>77</v>
      </c>
      <c r="AY1859" s="251" t="s">
        <v>137</v>
      </c>
    </row>
    <row r="1860" s="13" customFormat="1">
      <c r="A1860" s="13"/>
      <c r="B1860" s="241"/>
      <c r="C1860" s="242"/>
      <c r="D1860" s="220" t="s">
        <v>569</v>
      </c>
      <c r="E1860" s="243" t="s">
        <v>32</v>
      </c>
      <c r="F1860" s="244" t="s">
        <v>2239</v>
      </c>
      <c r="G1860" s="242"/>
      <c r="H1860" s="245">
        <v>4.9500000000000002</v>
      </c>
      <c r="I1860" s="246"/>
      <c r="J1860" s="242"/>
      <c r="K1860" s="242"/>
      <c r="L1860" s="247"/>
      <c r="M1860" s="248"/>
      <c r="N1860" s="249"/>
      <c r="O1860" s="249"/>
      <c r="P1860" s="249"/>
      <c r="Q1860" s="249"/>
      <c r="R1860" s="249"/>
      <c r="S1860" s="249"/>
      <c r="T1860" s="250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1" t="s">
        <v>569</v>
      </c>
      <c r="AU1860" s="251" t="s">
        <v>87</v>
      </c>
      <c r="AV1860" s="13" t="s">
        <v>87</v>
      </c>
      <c r="AW1860" s="13" t="s">
        <v>39</v>
      </c>
      <c r="AX1860" s="13" t="s">
        <v>77</v>
      </c>
      <c r="AY1860" s="251" t="s">
        <v>137</v>
      </c>
    </row>
    <row r="1861" s="13" customFormat="1">
      <c r="A1861" s="13"/>
      <c r="B1861" s="241"/>
      <c r="C1861" s="242"/>
      <c r="D1861" s="220" t="s">
        <v>569</v>
      </c>
      <c r="E1861" s="243" t="s">
        <v>32</v>
      </c>
      <c r="F1861" s="244" t="s">
        <v>2240</v>
      </c>
      <c r="G1861" s="242"/>
      <c r="H1861" s="245">
        <v>9.9000000000000004</v>
      </c>
      <c r="I1861" s="246"/>
      <c r="J1861" s="242"/>
      <c r="K1861" s="242"/>
      <c r="L1861" s="247"/>
      <c r="M1861" s="248"/>
      <c r="N1861" s="249"/>
      <c r="O1861" s="249"/>
      <c r="P1861" s="249"/>
      <c r="Q1861" s="249"/>
      <c r="R1861" s="249"/>
      <c r="S1861" s="249"/>
      <c r="T1861" s="250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1" t="s">
        <v>569</v>
      </c>
      <c r="AU1861" s="251" t="s">
        <v>87</v>
      </c>
      <c r="AV1861" s="13" t="s">
        <v>87</v>
      </c>
      <c r="AW1861" s="13" t="s">
        <v>39</v>
      </c>
      <c r="AX1861" s="13" t="s">
        <v>77</v>
      </c>
      <c r="AY1861" s="251" t="s">
        <v>137</v>
      </c>
    </row>
    <row r="1862" s="13" customFormat="1">
      <c r="A1862" s="13"/>
      <c r="B1862" s="241"/>
      <c r="C1862" s="242"/>
      <c r="D1862" s="220" t="s">
        <v>569</v>
      </c>
      <c r="E1862" s="243" t="s">
        <v>32</v>
      </c>
      <c r="F1862" s="244" t="s">
        <v>2241</v>
      </c>
      <c r="G1862" s="242"/>
      <c r="H1862" s="245">
        <v>1.6499999999999999</v>
      </c>
      <c r="I1862" s="246"/>
      <c r="J1862" s="242"/>
      <c r="K1862" s="242"/>
      <c r="L1862" s="247"/>
      <c r="M1862" s="248"/>
      <c r="N1862" s="249"/>
      <c r="O1862" s="249"/>
      <c r="P1862" s="249"/>
      <c r="Q1862" s="249"/>
      <c r="R1862" s="249"/>
      <c r="S1862" s="249"/>
      <c r="T1862" s="250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1" t="s">
        <v>569</v>
      </c>
      <c r="AU1862" s="251" t="s">
        <v>87</v>
      </c>
      <c r="AV1862" s="13" t="s">
        <v>87</v>
      </c>
      <c r="AW1862" s="13" t="s">
        <v>39</v>
      </c>
      <c r="AX1862" s="13" t="s">
        <v>77</v>
      </c>
      <c r="AY1862" s="251" t="s">
        <v>137</v>
      </c>
    </row>
    <row r="1863" s="13" customFormat="1">
      <c r="A1863" s="13"/>
      <c r="B1863" s="241"/>
      <c r="C1863" s="242"/>
      <c r="D1863" s="220" t="s">
        <v>569</v>
      </c>
      <c r="E1863" s="243" t="s">
        <v>32</v>
      </c>
      <c r="F1863" s="244" t="s">
        <v>2242</v>
      </c>
      <c r="G1863" s="242"/>
      <c r="H1863" s="245">
        <v>2.2000000000000002</v>
      </c>
      <c r="I1863" s="246"/>
      <c r="J1863" s="242"/>
      <c r="K1863" s="242"/>
      <c r="L1863" s="247"/>
      <c r="M1863" s="248"/>
      <c r="N1863" s="249"/>
      <c r="O1863" s="249"/>
      <c r="P1863" s="249"/>
      <c r="Q1863" s="249"/>
      <c r="R1863" s="249"/>
      <c r="S1863" s="249"/>
      <c r="T1863" s="250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1" t="s">
        <v>569</v>
      </c>
      <c r="AU1863" s="251" t="s">
        <v>87</v>
      </c>
      <c r="AV1863" s="13" t="s">
        <v>87</v>
      </c>
      <c r="AW1863" s="13" t="s">
        <v>39</v>
      </c>
      <c r="AX1863" s="13" t="s">
        <v>77</v>
      </c>
      <c r="AY1863" s="251" t="s">
        <v>137</v>
      </c>
    </row>
    <row r="1864" s="13" customFormat="1">
      <c r="A1864" s="13"/>
      <c r="B1864" s="241"/>
      <c r="C1864" s="242"/>
      <c r="D1864" s="220" t="s">
        <v>569</v>
      </c>
      <c r="E1864" s="243" t="s">
        <v>32</v>
      </c>
      <c r="F1864" s="244" t="s">
        <v>2243</v>
      </c>
      <c r="G1864" s="242"/>
      <c r="H1864" s="245">
        <v>2.7999999999999998</v>
      </c>
      <c r="I1864" s="246"/>
      <c r="J1864" s="242"/>
      <c r="K1864" s="242"/>
      <c r="L1864" s="247"/>
      <c r="M1864" s="248"/>
      <c r="N1864" s="249"/>
      <c r="O1864" s="249"/>
      <c r="P1864" s="249"/>
      <c r="Q1864" s="249"/>
      <c r="R1864" s="249"/>
      <c r="S1864" s="249"/>
      <c r="T1864" s="250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1" t="s">
        <v>569</v>
      </c>
      <c r="AU1864" s="251" t="s">
        <v>87</v>
      </c>
      <c r="AV1864" s="13" t="s">
        <v>87</v>
      </c>
      <c r="AW1864" s="13" t="s">
        <v>39</v>
      </c>
      <c r="AX1864" s="13" t="s">
        <v>77</v>
      </c>
      <c r="AY1864" s="251" t="s">
        <v>137</v>
      </c>
    </row>
    <row r="1865" s="13" customFormat="1">
      <c r="A1865" s="13"/>
      <c r="B1865" s="241"/>
      <c r="C1865" s="242"/>
      <c r="D1865" s="220" t="s">
        <v>569</v>
      </c>
      <c r="E1865" s="243" t="s">
        <v>32</v>
      </c>
      <c r="F1865" s="244" t="s">
        <v>2244</v>
      </c>
      <c r="G1865" s="242"/>
      <c r="H1865" s="245">
        <v>1.8</v>
      </c>
      <c r="I1865" s="246"/>
      <c r="J1865" s="242"/>
      <c r="K1865" s="242"/>
      <c r="L1865" s="247"/>
      <c r="M1865" s="248"/>
      <c r="N1865" s="249"/>
      <c r="O1865" s="249"/>
      <c r="P1865" s="249"/>
      <c r="Q1865" s="249"/>
      <c r="R1865" s="249"/>
      <c r="S1865" s="249"/>
      <c r="T1865" s="250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1" t="s">
        <v>569</v>
      </c>
      <c r="AU1865" s="251" t="s">
        <v>87</v>
      </c>
      <c r="AV1865" s="13" t="s">
        <v>87</v>
      </c>
      <c r="AW1865" s="13" t="s">
        <v>39</v>
      </c>
      <c r="AX1865" s="13" t="s">
        <v>77</v>
      </c>
      <c r="AY1865" s="251" t="s">
        <v>137</v>
      </c>
    </row>
    <row r="1866" s="13" customFormat="1">
      <c r="A1866" s="13"/>
      <c r="B1866" s="241"/>
      <c r="C1866" s="242"/>
      <c r="D1866" s="220" t="s">
        <v>569</v>
      </c>
      <c r="E1866" s="243" t="s">
        <v>32</v>
      </c>
      <c r="F1866" s="244" t="s">
        <v>2245</v>
      </c>
      <c r="G1866" s="242"/>
      <c r="H1866" s="245">
        <v>1.6499999999999999</v>
      </c>
      <c r="I1866" s="246"/>
      <c r="J1866" s="242"/>
      <c r="K1866" s="242"/>
      <c r="L1866" s="247"/>
      <c r="M1866" s="248"/>
      <c r="N1866" s="249"/>
      <c r="O1866" s="249"/>
      <c r="P1866" s="249"/>
      <c r="Q1866" s="249"/>
      <c r="R1866" s="249"/>
      <c r="S1866" s="249"/>
      <c r="T1866" s="25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1" t="s">
        <v>569</v>
      </c>
      <c r="AU1866" s="251" t="s">
        <v>87</v>
      </c>
      <c r="AV1866" s="13" t="s">
        <v>87</v>
      </c>
      <c r="AW1866" s="13" t="s">
        <v>39</v>
      </c>
      <c r="AX1866" s="13" t="s">
        <v>77</v>
      </c>
      <c r="AY1866" s="251" t="s">
        <v>137</v>
      </c>
    </row>
    <row r="1867" s="13" customFormat="1">
      <c r="A1867" s="13"/>
      <c r="B1867" s="241"/>
      <c r="C1867" s="242"/>
      <c r="D1867" s="220" t="s">
        <v>569</v>
      </c>
      <c r="E1867" s="243" t="s">
        <v>32</v>
      </c>
      <c r="F1867" s="244" t="s">
        <v>2246</v>
      </c>
      <c r="G1867" s="242"/>
      <c r="H1867" s="245">
        <v>1.6499999999999999</v>
      </c>
      <c r="I1867" s="246"/>
      <c r="J1867" s="242"/>
      <c r="K1867" s="242"/>
      <c r="L1867" s="247"/>
      <c r="M1867" s="248"/>
      <c r="N1867" s="249"/>
      <c r="O1867" s="249"/>
      <c r="P1867" s="249"/>
      <c r="Q1867" s="249"/>
      <c r="R1867" s="249"/>
      <c r="S1867" s="249"/>
      <c r="T1867" s="250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1" t="s">
        <v>569</v>
      </c>
      <c r="AU1867" s="251" t="s">
        <v>87</v>
      </c>
      <c r="AV1867" s="13" t="s">
        <v>87</v>
      </c>
      <c r="AW1867" s="13" t="s">
        <v>39</v>
      </c>
      <c r="AX1867" s="13" t="s">
        <v>77</v>
      </c>
      <c r="AY1867" s="251" t="s">
        <v>137</v>
      </c>
    </row>
    <row r="1868" s="13" customFormat="1">
      <c r="A1868" s="13"/>
      <c r="B1868" s="241"/>
      <c r="C1868" s="242"/>
      <c r="D1868" s="220" t="s">
        <v>569</v>
      </c>
      <c r="E1868" s="243" t="s">
        <v>32</v>
      </c>
      <c r="F1868" s="244" t="s">
        <v>2247</v>
      </c>
      <c r="G1868" s="242"/>
      <c r="H1868" s="245">
        <v>20</v>
      </c>
      <c r="I1868" s="246"/>
      <c r="J1868" s="242"/>
      <c r="K1868" s="242"/>
      <c r="L1868" s="247"/>
      <c r="M1868" s="248"/>
      <c r="N1868" s="249"/>
      <c r="O1868" s="249"/>
      <c r="P1868" s="249"/>
      <c r="Q1868" s="249"/>
      <c r="R1868" s="249"/>
      <c r="S1868" s="249"/>
      <c r="T1868" s="25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1" t="s">
        <v>569</v>
      </c>
      <c r="AU1868" s="251" t="s">
        <v>87</v>
      </c>
      <c r="AV1868" s="13" t="s">
        <v>87</v>
      </c>
      <c r="AW1868" s="13" t="s">
        <v>39</v>
      </c>
      <c r="AX1868" s="13" t="s">
        <v>77</v>
      </c>
      <c r="AY1868" s="251" t="s">
        <v>137</v>
      </c>
    </row>
    <row r="1869" s="13" customFormat="1">
      <c r="A1869" s="13"/>
      <c r="B1869" s="241"/>
      <c r="C1869" s="242"/>
      <c r="D1869" s="220" t="s">
        <v>569</v>
      </c>
      <c r="E1869" s="243" t="s">
        <v>32</v>
      </c>
      <c r="F1869" s="244" t="s">
        <v>2248</v>
      </c>
      <c r="G1869" s="242"/>
      <c r="H1869" s="245">
        <v>1.6499999999999999</v>
      </c>
      <c r="I1869" s="246"/>
      <c r="J1869" s="242"/>
      <c r="K1869" s="242"/>
      <c r="L1869" s="247"/>
      <c r="M1869" s="248"/>
      <c r="N1869" s="249"/>
      <c r="O1869" s="249"/>
      <c r="P1869" s="249"/>
      <c r="Q1869" s="249"/>
      <c r="R1869" s="249"/>
      <c r="S1869" s="249"/>
      <c r="T1869" s="250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1" t="s">
        <v>569</v>
      </c>
      <c r="AU1869" s="251" t="s">
        <v>87</v>
      </c>
      <c r="AV1869" s="13" t="s">
        <v>87</v>
      </c>
      <c r="AW1869" s="13" t="s">
        <v>39</v>
      </c>
      <c r="AX1869" s="13" t="s">
        <v>77</v>
      </c>
      <c r="AY1869" s="251" t="s">
        <v>137</v>
      </c>
    </row>
    <row r="1870" s="13" customFormat="1">
      <c r="A1870" s="13"/>
      <c r="B1870" s="241"/>
      <c r="C1870" s="242"/>
      <c r="D1870" s="220" t="s">
        <v>569</v>
      </c>
      <c r="E1870" s="243" t="s">
        <v>32</v>
      </c>
      <c r="F1870" s="244" t="s">
        <v>2249</v>
      </c>
      <c r="G1870" s="242"/>
      <c r="H1870" s="245">
        <v>7.7000000000000002</v>
      </c>
      <c r="I1870" s="246"/>
      <c r="J1870" s="242"/>
      <c r="K1870" s="242"/>
      <c r="L1870" s="247"/>
      <c r="M1870" s="248"/>
      <c r="N1870" s="249"/>
      <c r="O1870" s="249"/>
      <c r="P1870" s="249"/>
      <c r="Q1870" s="249"/>
      <c r="R1870" s="249"/>
      <c r="S1870" s="249"/>
      <c r="T1870" s="250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1" t="s">
        <v>569</v>
      </c>
      <c r="AU1870" s="251" t="s">
        <v>87</v>
      </c>
      <c r="AV1870" s="13" t="s">
        <v>87</v>
      </c>
      <c r="AW1870" s="13" t="s">
        <v>39</v>
      </c>
      <c r="AX1870" s="13" t="s">
        <v>77</v>
      </c>
      <c r="AY1870" s="251" t="s">
        <v>137</v>
      </c>
    </row>
    <row r="1871" s="13" customFormat="1">
      <c r="A1871" s="13"/>
      <c r="B1871" s="241"/>
      <c r="C1871" s="242"/>
      <c r="D1871" s="220" t="s">
        <v>569</v>
      </c>
      <c r="E1871" s="243" t="s">
        <v>32</v>
      </c>
      <c r="F1871" s="244" t="s">
        <v>2250</v>
      </c>
      <c r="G1871" s="242"/>
      <c r="H1871" s="245">
        <v>1.1000000000000001</v>
      </c>
      <c r="I1871" s="246"/>
      <c r="J1871" s="242"/>
      <c r="K1871" s="242"/>
      <c r="L1871" s="247"/>
      <c r="M1871" s="248"/>
      <c r="N1871" s="249"/>
      <c r="O1871" s="249"/>
      <c r="P1871" s="249"/>
      <c r="Q1871" s="249"/>
      <c r="R1871" s="249"/>
      <c r="S1871" s="249"/>
      <c r="T1871" s="25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1" t="s">
        <v>569</v>
      </c>
      <c r="AU1871" s="251" t="s">
        <v>87</v>
      </c>
      <c r="AV1871" s="13" t="s">
        <v>87</v>
      </c>
      <c r="AW1871" s="13" t="s">
        <v>39</v>
      </c>
      <c r="AX1871" s="13" t="s">
        <v>77</v>
      </c>
      <c r="AY1871" s="251" t="s">
        <v>137</v>
      </c>
    </row>
    <row r="1872" s="13" customFormat="1">
      <c r="A1872" s="13"/>
      <c r="B1872" s="241"/>
      <c r="C1872" s="242"/>
      <c r="D1872" s="220" t="s">
        <v>569</v>
      </c>
      <c r="E1872" s="243" t="s">
        <v>32</v>
      </c>
      <c r="F1872" s="244" t="s">
        <v>2251</v>
      </c>
      <c r="G1872" s="242"/>
      <c r="H1872" s="245">
        <v>1.1000000000000001</v>
      </c>
      <c r="I1872" s="246"/>
      <c r="J1872" s="242"/>
      <c r="K1872" s="242"/>
      <c r="L1872" s="247"/>
      <c r="M1872" s="248"/>
      <c r="N1872" s="249"/>
      <c r="O1872" s="249"/>
      <c r="P1872" s="249"/>
      <c r="Q1872" s="249"/>
      <c r="R1872" s="249"/>
      <c r="S1872" s="249"/>
      <c r="T1872" s="250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1" t="s">
        <v>569</v>
      </c>
      <c r="AU1872" s="251" t="s">
        <v>87</v>
      </c>
      <c r="AV1872" s="13" t="s">
        <v>87</v>
      </c>
      <c r="AW1872" s="13" t="s">
        <v>39</v>
      </c>
      <c r="AX1872" s="13" t="s">
        <v>77</v>
      </c>
      <c r="AY1872" s="251" t="s">
        <v>137</v>
      </c>
    </row>
    <row r="1873" s="13" customFormat="1">
      <c r="A1873" s="13"/>
      <c r="B1873" s="241"/>
      <c r="C1873" s="242"/>
      <c r="D1873" s="220" t="s">
        <v>569</v>
      </c>
      <c r="E1873" s="243" t="s">
        <v>32</v>
      </c>
      <c r="F1873" s="244" t="s">
        <v>2252</v>
      </c>
      <c r="G1873" s="242"/>
      <c r="H1873" s="245">
        <v>4.4000000000000004</v>
      </c>
      <c r="I1873" s="246"/>
      <c r="J1873" s="242"/>
      <c r="K1873" s="242"/>
      <c r="L1873" s="247"/>
      <c r="M1873" s="248"/>
      <c r="N1873" s="249"/>
      <c r="O1873" s="249"/>
      <c r="P1873" s="249"/>
      <c r="Q1873" s="249"/>
      <c r="R1873" s="249"/>
      <c r="S1873" s="249"/>
      <c r="T1873" s="250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1" t="s">
        <v>569</v>
      </c>
      <c r="AU1873" s="251" t="s">
        <v>87</v>
      </c>
      <c r="AV1873" s="13" t="s">
        <v>87</v>
      </c>
      <c r="AW1873" s="13" t="s">
        <v>39</v>
      </c>
      <c r="AX1873" s="13" t="s">
        <v>77</v>
      </c>
      <c r="AY1873" s="251" t="s">
        <v>137</v>
      </c>
    </row>
    <row r="1874" s="13" customFormat="1">
      <c r="A1874" s="13"/>
      <c r="B1874" s="241"/>
      <c r="C1874" s="242"/>
      <c r="D1874" s="220" t="s">
        <v>569</v>
      </c>
      <c r="E1874" s="243" t="s">
        <v>32</v>
      </c>
      <c r="F1874" s="244" t="s">
        <v>2253</v>
      </c>
      <c r="G1874" s="242"/>
      <c r="H1874" s="245">
        <v>1.3999999999999999</v>
      </c>
      <c r="I1874" s="246"/>
      <c r="J1874" s="242"/>
      <c r="K1874" s="242"/>
      <c r="L1874" s="247"/>
      <c r="M1874" s="248"/>
      <c r="N1874" s="249"/>
      <c r="O1874" s="249"/>
      <c r="P1874" s="249"/>
      <c r="Q1874" s="249"/>
      <c r="R1874" s="249"/>
      <c r="S1874" s="249"/>
      <c r="T1874" s="250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1" t="s">
        <v>569</v>
      </c>
      <c r="AU1874" s="251" t="s">
        <v>87</v>
      </c>
      <c r="AV1874" s="13" t="s">
        <v>87</v>
      </c>
      <c r="AW1874" s="13" t="s">
        <v>39</v>
      </c>
      <c r="AX1874" s="13" t="s">
        <v>77</v>
      </c>
      <c r="AY1874" s="251" t="s">
        <v>137</v>
      </c>
    </row>
    <row r="1875" s="13" customFormat="1">
      <c r="A1875" s="13"/>
      <c r="B1875" s="241"/>
      <c r="C1875" s="242"/>
      <c r="D1875" s="220" t="s">
        <v>569</v>
      </c>
      <c r="E1875" s="243" t="s">
        <v>32</v>
      </c>
      <c r="F1875" s="244" t="s">
        <v>2254</v>
      </c>
      <c r="G1875" s="242"/>
      <c r="H1875" s="245">
        <v>1.2</v>
      </c>
      <c r="I1875" s="246"/>
      <c r="J1875" s="242"/>
      <c r="K1875" s="242"/>
      <c r="L1875" s="247"/>
      <c r="M1875" s="248"/>
      <c r="N1875" s="249"/>
      <c r="O1875" s="249"/>
      <c r="P1875" s="249"/>
      <c r="Q1875" s="249"/>
      <c r="R1875" s="249"/>
      <c r="S1875" s="249"/>
      <c r="T1875" s="250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1" t="s">
        <v>569</v>
      </c>
      <c r="AU1875" s="251" t="s">
        <v>87</v>
      </c>
      <c r="AV1875" s="13" t="s">
        <v>87</v>
      </c>
      <c r="AW1875" s="13" t="s">
        <v>39</v>
      </c>
      <c r="AX1875" s="13" t="s">
        <v>77</v>
      </c>
      <c r="AY1875" s="251" t="s">
        <v>137</v>
      </c>
    </row>
    <row r="1876" s="13" customFormat="1">
      <c r="A1876" s="13"/>
      <c r="B1876" s="241"/>
      <c r="C1876" s="242"/>
      <c r="D1876" s="220" t="s">
        <v>569</v>
      </c>
      <c r="E1876" s="243" t="s">
        <v>32</v>
      </c>
      <c r="F1876" s="244" t="s">
        <v>2255</v>
      </c>
      <c r="G1876" s="242"/>
      <c r="H1876" s="245">
        <v>11.199999999999999</v>
      </c>
      <c r="I1876" s="246"/>
      <c r="J1876" s="242"/>
      <c r="K1876" s="242"/>
      <c r="L1876" s="247"/>
      <c r="M1876" s="248"/>
      <c r="N1876" s="249"/>
      <c r="O1876" s="249"/>
      <c r="P1876" s="249"/>
      <c r="Q1876" s="249"/>
      <c r="R1876" s="249"/>
      <c r="S1876" s="249"/>
      <c r="T1876" s="250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1" t="s">
        <v>569</v>
      </c>
      <c r="AU1876" s="251" t="s">
        <v>87</v>
      </c>
      <c r="AV1876" s="13" t="s">
        <v>87</v>
      </c>
      <c r="AW1876" s="13" t="s">
        <v>39</v>
      </c>
      <c r="AX1876" s="13" t="s">
        <v>77</v>
      </c>
      <c r="AY1876" s="251" t="s">
        <v>137</v>
      </c>
    </row>
    <row r="1877" s="13" customFormat="1">
      <c r="A1877" s="13"/>
      <c r="B1877" s="241"/>
      <c r="C1877" s="242"/>
      <c r="D1877" s="220" t="s">
        <v>569</v>
      </c>
      <c r="E1877" s="243" t="s">
        <v>32</v>
      </c>
      <c r="F1877" s="244" t="s">
        <v>2256</v>
      </c>
      <c r="G1877" s="242"/>
      <c r="H1877" s="245">
        <v>4</v>
      </c>
      <c r="I1877" s="246"/>
      <c r="J1877" s="242"/>
      <c r="K1877" s="242"/>
      <c r="L1877" s="247"/>
      <c r="M1877" s="248"/>
      <c r="N1877" s="249"/>
      <c r="O1877" s="249"/>
      <c r="P1877" s="249"/>
      <c r="Q1877" s="249"/>
      <c r="R1877" s="249"/>
      <c r="S1877" s="249"/>
      <c r="T1877" s="250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1" t="s">
        <v>569</v>
      </c>
      <c r="AU1877" s="251" t="s">
        <v>87</v>
      </c>
      <c r="AV1877" s="13" t="s">
        <v>87</v>
      </c>
      <c r="AW1877" s="13" t="s">
        <v>39</v>
      </c>
      <c r="AX1877" s="13" t="s">
        <v>77</v>
      </c>
      <c r="AY1877" s="251" t="s">
        <v>137</v>
      </c>
    </row>
    <row r="1878" s="13" customFormat="1">
      <c r="A1878" s="13"/>
      <c r="B1878" s="241"/>
      <c r="C1878" s="242"/>
      <c r="D1878" s="220" t="s">
        <v>569</v>
      </c>
      <c r="E1878" s="243" t="s">
        <v>32</v>
      </c>
      <c r="F1878" s="244" t="s">
        <v>2257</v>
      </c>
      <c r="G1878" s="242"/>
      <c r="H1878" s="245">
        <v>1.6499999999999999</v>
      </c>
      <c r="I1878" s="246"/>
      <c r="J1878" s="242"/>
      <c r="K1878" s="242"/>
      <c r="L1878" s="247"/>
      <c r="M1878" s="248"/>
      <c r="N1878" s="249"/>
      <c r="O1878" s="249"/>
      <c r="P1878" s="249"/>
      <c r="Q1878" s="249"/>
      <c r="R1878" s="249"/>
      <c r="S1878" s="249"/>
      <c r="T1878" s="250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1" t="s">
        <v>569</v>
      </c>
      <c r="AU1878" s="251" t="s">
        <v>87</v>
      </c>
      <c r="AV1878" s="13" t="s">
        <v>87</v>
      </c>
      <c r="AW1878" s="13" t="s">
        <v>39</v>
      </c>
      <c r="AX1878" s="13" t="s">
        <v>77</v>
      </c>
      <c r="AY1878" s="251" t="s">
        <v>137</v>
      </c>
    </row>
    <row r="1879" s="14" customFormat="1">
      <c r="A1879" s="14"/>
      <c r="B1879" s="252"/>
      <c r="C1879" s="253"/>
      <c r="D1879" s="220" t="s">
        <v>569</v>
      </c>
      <c r="E1879" s="254" t="s">
        <v>32</v>
      </c>
      <c r="F1879" s="255" t="s">
        <v>571</v>
      </c>
      <c r="G1879" s="253"/>
      <c r="H1879" s="256">
        <v>149.19999999999999</v>
      </c>
      <c r="I1879" s="257"/>
      <c r="J1879" s="253"/>
      <c r="K1879" s="253"/>
      <c r="L1879" s="258"/>
      <c r="M1879" s="259"/>
      <c r="N1879" s="260"/>
      <c r="O1879" s="260"/>
      <c r="P1879" s="260"/>
      <c r="Q1879" s="260"/>
      <c r="R1879" s="260"/>
      <c r="S1879" s="260"/>
      <c r="T1879" s="261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2" t="s">
        <v>569</v>
      </c>
      <c r="AU1879" s="262" t="s">
        <v>87</v>
      </c>
      <c r="AV1879" s="14" t="s">
        <v>164</v>
      </c>
      <c r="AW1879" s="14" t="s">
        <v>39</v>
      </c>
      <c r="AX1879" s="14" t="s">
        <v>85</v>
      </c>
      <c r="AY1879" s="262" t="s">
        <v>137</v>
      </c>
    </row>
    <row r="1880" s="2" customFormat="1" ht="16.5" customHeight="1">
      <c r="A1880" s="41"/>
      <c r="B1880" s="42"/>
      <c r="C1880" s="207" t="s">
        <v>2258</v>
      </c>
      <c r="D1880" s="207" t="s">
        <v>140</v>
      </c>
      <c r="E1880" s="208" t="s">
        <v>2259</v>
      </c>
      <c r="F1880" s="209" t="s">
        <v>2260</v>
      </c>
      <c r="G1880" s="210" t="s">
        <v>143</v>
      </c>
      <c r="H1880" s="211">
        <v>96.349999999999994</v>
      </c>
      <c r="I1880" s="212"/>
      <c r="J1880" s="213">
        <f>ROUND(I1880*H1880,2)</f>
        <v>0</v>
      </c>
      <c r="K1880" s="209" t="s">
        <v>144</v>
      </c>
      <c r="L1880" s="47"/>
      <c r="M1880" s="214" t="s">
        <v>32</v>
      </c>
      <c r="N1880" s="215" t="s">
        <v>49</v>
      </c>
      <c r="O1880" s="87"/>
      <c r="P1880" s="216">
        <f>O1880*H1880</f>
        <v>0</v>
      </c>
      <c r="Q1880" s="216">
        <v>0</v>
      </c>
      <c r="R1880" s="216">
        <f>Q1880*H1880</f>
        <v>0</v>
      </c>
      <c r="S1880" s="216">
        <v>0.00175</v>
      </c>
      <c r="T1880" s="217">
        <f>S1880*H1880</f>
        <v>0.1686125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18" t="s">
        <v>145</v>
      </c>
      <c r="AT1880" s="218" t="s">
        <v>140</v>
      </c>
      <c r="AU1880" s="218" t="s">
        <v>87</v>
      </c>
      <c r="AY1880" s="19" t="s">
        <v>137</v>
      </c>
      <c r="BE1880" s="219">
        <f>IF(N1880="základní",J1880,0)</f>
        <v>0</v>
      </c>
      <c r="BF1880" s="219">
        <f>IF(N1880="snížená",J1880,0)</f>
        <v>0</v>
      </c>
      <c r="BG1880" s="219">
        <f>IF(N1880="zákl. přenesená",J1880,0)</f>
        <v>0</v>
      </c>
      <c r="BH1880" s="219">
        <f>IF(N1880="sníž. přenesená",J1880,0)</f>
        <v>0</v>
      </c>
      <c r="BI1880" s="219">
        <f>IF(N1880="nulová",J1880,0)</f>
        <v>0</v>
      </c>
      <c r="BJ1880" s="19" t="s">
        <v>87</v>
      </c>
      <c r="BK1880" s="219">
        <f>ROUND(I1880*H1880,2)</f>
        <v>0</v>
      </c>
      <c r="BL1880" s="19" t="s">
        <v>145</v>
      </c>
      <c r="BM1880" s="218" t="s">
        <v>2261</v>
      </c>
    </row>
    <row r="1881" s="2" customFormat="1">
      <c r="A1881" s="41"/>
      <c r="B1881" s="42"/>
      <c r="C1881" s="43"/>
      <c r="D1881" s="220" t="s">
        <v>147</v>
      </c>
      <c r="E1881" s="43"/>
      <c r="F1881" s="221" t="s">
        <v>2262</v>
      </c>
      <c r="G1881" s="43"/>
      <c r="H1881" s="43"/>
      <c r="I1881" s="222"/>
      <c r="J1881" s="43"/>
      <c r="K1881" s="43"/>
      <c r="L1881" s="47"/>
      <c r="M1881" s="223"/>
      <c r="N1881" s="224"/>
      <c r="O1881" s="87"/>
      <c r="P1881" s="87"/>
      <c r="Q1881" s="87"/>
      <c r="R1881" s="87"/>
      <c r="S1881" s="87"/>
      <c r="T1881" s="88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19" t="s">
        <v>147</v>
      </c>
      <c r="AU1881" s="19" t="s">
        <v>87</v>
      </c>
    </row>
    <row r="1882" s="2" customFormat="1">
      <c r="A1882" s="41"/>
      <c r="B1882" s="42"/>
      <c r="C1882" s="43"/>
      <c r="D1882" s="225" t="s">
        <v>149</v>
      </c>
      <c r="E1882" s="43"/>
      <c r="F1882" s="226" t="s">
        <v>2263</v>
      </c>
      <c r="G1882" s="43"/>
      <c r="H1882" s="43"/>
      <c r="I1882" s="222"/>
      <c r="J1882" s="43"/>
      <c r="K1882" s="43"/>
      <c r="L1882" s="47"/>
      <c r="M1882" s="223"/>
      <c r="N1882" s="224"/>
      <c r="O1882" s="87"/>
      <c r="P1882" s="87"/>
      <c r="Q1882" s="87"/>
      <c r="R1882" s="87"/>
      <c r="S1882" s="87"/>
      <c r="T1882" s="88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T1882" s="19" t="s">
        <v>149</v>
      </c>
      <c r="AU1882" s="19" t="s">
        <v>87</v>
      </c>
    </row>
    <row r="1883" s="15" customFormat="1">
      <c r="A1883" s="15"/>
      <c r="B1883" s="263"/>
      <c r="C1883" s="264"/>
      <c r="D1883" s="220" t="s">
        <v>569</v>
      </c>
      <c r="E1883" s="265" t="s">
        <v>32</v>
      </c>
      <c r="F1883" s="266" t="s">
        <v>2264</v>
      </c>
      <c r="G1883" s="264"/>
      <c r="H1883" s="265" t="s">
        <v>32</v>
      </c>
      <c r="I1883" s="267"/>
      <c r="J1883" s="264"/>
      <c r="K1883" s="264"/>
      <c r="L1883" s="268"/>
      <c r="M1883" s="269"/>
      <c r="N1883" s="270"/>
      <c r="O1883" s="270"/>
      <c r="P1883" s="270"/>
      <c r="Q1883" s="270"/>
      <c r="R1883" s="270"/>
      <c r="S1883" s="270"/>
      <c r="T1883" s="271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72" t="s">
        <v>569</v>
      </c>
      <c r="AU1883" s="272" t="s">
        <v>87</v>
      </c>
      <c r="AV1883" s="15" t="s">
        <v>85</v>
      </c>
      <c r="AW1883" s="15" t="s">
        <v>39</v>
      </c>
      <c r="AX1883" s="15" t="s">
        <v>77</v>
      </c>
      <c r="AY1883" s="272" t="s">
        <v>137</v>
      </c>
    </row>
    <row r="1884" s="13" customFormat="1">
      <c r="A1884" s="13"/>
      <c r="B1884" s="241"/>
      <c r="C1884" s="242"/>
      <c r="D1884" s="220" t="s">
        <v>569</v>
      </c>
      <c r="E1884" s="243" t="s">
        <v>32</v>
      </c>
      <c r="F1884" s="244" t="s">
        <v>2265</v>
      </c>
      <c r="G1884" s="242"/>
      <c r="H1884" s="245">
        <v>70.799999999999997</v>
      </c>
      <c r="I1884" s="246"/>
      <c r="J1884" s="242"/>
      <c r="K1884" s="242"/>
      <c r="L1884" s="247"/>
      <c r="M1884" s="248"/>
      <c r="N1884" s="249"/>
      <c r="O1884" s="249"/>
      <c r="P1884" s="249"/>
      <c r="Q1884" s="249"/>
      <c r="R1884" s="249"/>
      <c r="S1884" s="249"/>
      <c r="T1884" s="250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1" t="s">
        <v>569</v>
      </c>
      <c r="AU1884" s="251" t="s">
        <v>87</v>
      </c>
      <c r="AV1884" s="13" t="s">
        <v>87</v>
      </c>
      <c r="AW1884" s="13" t="s">
        <v>39</v>
      </c>
      <c r="AX1884" s="13" t="s">
        <v>77</v>
      </c>
      <c r="AY1884" s="251" t="s">
        <v>137</v>
      </c>
    </row>
    <row r="1885" s="13" customFormat="1">
      <c r="A1885" s="13"/>
      <c r="B1885" s="241"/>
      <c r="C1885" s="242"/>
      <c r="D1885" s="220" t="s">
        <v>569</v>
      </c>
      <c r="E1885" s="243" t="s">
        <v>32</v>
      </c>
      <c r="F1885" s="244" t="s">
        <v>2266</v>
      </c>
      <c r="G1885" s="242"/>
      <c r="H1885" s="245">
        <v>9.0999999999999996</v>
      </c>
      <c r="I1885" s="246"/>
      <c r="J1885" s="242"/>
      <c r="K1885" s="242"/>
      <c r="L1885" s="247"/>
      <c r="M1885" s="248"/>
      <c r="N1885" s="249"/>
      <c r="O1885" s="249"/>
      <c r="P1885" s="249"/>
      <c r="Q1885" s="249"/>
      <c r="R1885" s="249"/>
      <c r="S1885" s="249"/>
      <c r="T1885" s="250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1" t="s">
        <v>569</v>
      </c>
      <c r="AU1885" s="251" t="s">
        <v>87</v>
      </c>
      <c r="AV1885" s="13" t="s">
        <v>87</v>
      </c>
      <c r="AW1885" s="13" t="s">
        <v>39</v>
      </c>
      <c r="AX1885" s="13" t="s">
        <v>77</v>
      </c>
      <c r="AY1885" s="251" t="s">
        <v>137</v>
      </c>
    </row>
    <row r="1886" s="13" customFormat="1">
      <c r="A1886" s="13"/>
      <c r="B1886" s="241"/>
      <c r="C1886" s="242"/>
      <c r="D1886" s="220" t="s">
        <v>569</v>
      </c>
      <c r="E1886" s="243" t="s">
        <v>32</v>
      </c>
      <c r="F1886" s="244" t="s">
        <v>2267</v>
      </c>
      <c r="G1886" s="242"/>
      <c r="H1886" s="245">
        <v>3</v>
      </c>
      <c r="I1886" s="246"/>
      <c r="J1886" s="242"/>
      <c r="K1886" s="242"/>
      <c r="L1886" s="247"/>
      <c r="M1886" s="248"/>
      <c r="N1886" s="249"/>
      <c r="O1886" s="249"/>
      <c r="P1886" s="249"/>
      <c r="Q1886" s="249"/>
      <c r="R1886" s="249"/>
      <c r="S1886" s="249"/>
      <c r="T1886" s="250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1" t="s">
        <v>569</v>
      </c>
      <c r="AU1886" s="251" t="s">
        <v>87</v>
      </c>
      <c r="AV1886" s="13" t="s">
        <v>87</v>
      </c>
      <c r="AW1886" s="13" t="s">
        <v>39</v>
      </c>
      <c r="AX1886" s="13" t="s">
        <v>77</v>
      </c>
      <c r="AY1886" s="251" t="s">
        <v>137</v>
      </c>
    </row>
    <row r="1887" s="15" customFormat="1">
      <c r="A1887" s="15"/>
      <c r="B1887" s="263"/>
      <c r="C1887" s="264"/>
      <c r="D1887" s="220" t="s">
        <v>569</v>
      </c>
      <c r="E1887" s="265" t="s">
        <v>32</v>
      </c>
      <c r="F1887" s="266" t="s">
        <v>2268</v>
      </c>
      <c r="G1887" s="264"/>
      <c r="H1887" s="265" t="s">
        <v>32</v>
      </c>
      <c r="I1887" s="267"/>
      <c r="J1887" s="264"/>
      <c r="K1887" s="264"/>
      <c r="L1887" s="268"/>
      <c r="M1887" s="269"/>
      <c r="N1887" s="270"/>
      <c r="O1887" s="270"/>
      <c r="P1887" s="270"/>
      <c r="Q1887" s="270"/>
      <c r="R1887" s="270"/>
      <c r="S1887" s="270"/>
      <c r="T1887" s="271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72" t="s">
        <v>569</v>
      </c>
      <c r="AU1887" s="272" t="s">
        <v>87</v>
      </c>
      <c r="AV1887" s="15" t="s">
        <v>85</v>
      </c>
      <c r="AW1887" s="15" t="s">
        <v>39</v>
      </c>
      <c r="AX1887" s="15" t="s">
        <v>77</v>
      </c>
      <c r="AY1887" s="272" t="s">
        <v>137</v>
      </c>
    </row>
    <row r="1888" s="13" customFormat="1">
      <c r="A1888" s="13"/>
      <c r="B1888" s="241"/>
      <c r="C1888" s="242"/>
      <c r="D1888" s="220" t="s">
        <v>569</v>
      </c>
      <c r="E1888" s="243" t="s">
        <v>32</v>
      </c>
      <c r="F1888" s="244" t="s">
        <v>2269</v>
      </c>
      <c r="G1888" s="242"/>
      <c r="H1888" s="245">
        <v>13.449999999999999</v>
      </c>
      <c r="I1888" s="246"/>
      <c r="J1888" s="242"/>
      <c r="K1888" s="242"/>
      <c r="L1888" s="247"/>
      <c r="M1888" s="248"/>
      <c r="N1888" s="249"/>
      <c r="O1888" s="249"/>
      <c r="P1888" s="249"/>
      <c r="Q1888" s="249"/>
      <c r="R1888" s="249"/>
      <c r="S1888" s="249"/>
      <c r="T1888" s="250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51" t="s">
        <v>569</v>
      </c>
      <c r="AU1888" s="251" t="s">
        <v>87</v>
      </c>
      <c r="AV1888" s="13" t="s">
        <v>87</v>
      </c>
      <c r="AW1888" s="13" t="s">
        <v>39</v>
      </c>
      <c r="AX1888" s="13" t="s">
        <v>77</v>
      </c>
      <c r="AY1888" s="251" t="s">
        <v>137</v>
      </c>
    </row>
    <row r="1889" s="14" customFormat="1">
      <c r="A1889" s="14"/>
      <c r="B1889" s="252"/>
      <c r="C1889" s="253"/>
      <c r="D1889" s="220" t="s">
        <v>569</v>
      </c>
      <c r="E1889" s="254" t="s">
        <v>32</v>
      </c>
      <c r="F1889" s="255" t="s">
        <v>571</v>
      </c>
      <c r="G1889" s="253"/>
      <c r="H1889" s="256">
        <v>96.349999999999994</v>
      </c>
      <c r="I1889" s="257"/>
      <c r="J1889" s="253"/>
      <c r="K1889" s="253"/>
      <c r="L1889" s="258"/>
      <c r="M1889" s="259"/>
      <c r="N1889" s="260"/>
      <c r="O1889" s="260"/>
      <c r="P1889" s="260"/>
      <c r="Q1889" s="260"/>
      <c r="R1889" s="260"/>
      <c r="S1889" s="260"/>
      <c r="T1889" s="261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62" t="s">
        <v>569</v>
      </c>
      <c r="AU1889" s="262" t="s">
        <v>87</v>
      </c>
      <c r="AV1889" s="14" t="s">
        <v>164</v>
      </c>
      <c r="AW1889" s="14" t="s">
        <v>39</v>
      </c>
      <c r="AX1889" s="14" t="s">
        <v>85</v>
      </c>
      <c r="AY1889" s="262" t="s">
        <v>137</v>
      </c>
    </row>
    <row r="1890" s="2" customFormat="1" ht="16.5" customHeight="1">
      <c r="A1890" s="41"/>
      <c r="B1890" s="42"/>
      <c r="C1890" s="207" t="s">
        <v>2270</v>
      </c>
      <c r="D1890" s="207" t="s">
        <v>140</v>
      </c>
      <c r="E1890" s="208" t="s">
        <v>2271</v>
      </c>
      <c r="F1890" s="209" t="s">
        <v>2272</v>
      </c>
      <c r="G1890" s="210" t="s">
        <v>565</v>
      </c>
      <c r="H1890" s="211">
        <v>8</v>
      </c>
      <c r="I1890" s="212"/>
      <c r="J1890" s="213">
        <f>ROUND(I1890*H1890,2)</f>
        <v>0</v>
      </c>
      <c r="K1890" s="209" t="s">
        <v>144</v>
      </c>
      <c r="L1890" s="47"/>
      <c r="M1890" s="214" t="s">
        <v>32</v>
      </c>
      <c r="N1890" s="215" t="s">
        <v>49</v>
      </c>
      <c r="O1890" s="87"/>
      <c r="P1890" s="216">
        <f>O1890*H1890</f>
        <v>0</v>
      </c>
      <c r="Q1890" s="216">
        <v>0</v>
      </c>
      <c r="R1890" s="216">
        <f>Q1890*H1890</f>
        <v>0</v>
      </c>
      <c r="S1890" s="216">
        <v>0.0058399999999999997</v>
      </c>
      <c r="T1890" s="217">
        <f>S1890*H1890</f>
        <v>0.046719999999999998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18" t="s">
        <v>145</v>
      </c>
      <c r="AT1890" s="218" t="s">
        <v>140</v>
      </c>
      <c r="AU1890" s="218" t="s">
        <v>87</v>
      </c>
      <c r="AY1890" s="19" t="s">
        <v>137</v>
      </c>
      <c r="BE1890" s="219">
        <f>IF(N1890="základní",J1890,0)</f>
        <v>0</v>
      </c>
      <c r="BF1890" s="219">
        <f>IF(N1890="snížená",J1890,0)</f>
        <v>0</v>
      </c>
      <c r="BG1890" s="219">
        <f>IF(N1890="zákl. přenesená",J1890,0)</f>
        <v>0</v>
      </c>
      <c r="BH1890" s="219">
        <f>IF(N1890="sníž. přenesená",J1890,0)</f>
        <v>0</v>
      </c>
      <c r="BI1890" s="219">
        <f>IF(N1890="nulová",J1890,0)</f>
        <v>0</v>
      </c>
      <c r="BJ1890" s="19" t="s">
        <v>87</v>
      </c>
      <c r="BK1890" s="219">
        <f>ROUND(I1890*H1890,2)</f>
        <v>0</v>
      </c>
      <c r="BL1890" s="19" t="s">
        <v>145</v>
      </c>
      <c r="BM1890" s="218" t="s">
        <v>2273</v>
      </c>
    </row>
    <row r="1891" s="2" customFormat="1">
      <c r="A1891" s="41"/>
      <c r="B1891" s="42"/>
      <c r="C1891" s="43"/>
      <c r="D1891" s="220" t="s">
        <v>147</v>
      </c>
      <c r="E1891" s="43"/>
      <c r="F1891" s="221" t="s">
        <v>2274</v>
      </c>
      <c r="G1891" s="43"/>
      <c r="H1891" s="43"/>
      <c r="I1891" s="222"/>
      <c r="J1891" s="43"/>
      <c r="K1891" s="43"/>
      <c r="L1891" s="47"/>
      <c r="M1891" s="223"/>
      <c r="N1891" s="224"/>
      <c r="O1891" s="87"/>
      <c r="P1891" s="87"/>
      <c r="Q1891" s="87"/>
      <c r="R1891" s="87"/>
      <c r="S1891" s="87"/>
      <c r="T1891" s="88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T1891" s="19" t="s">
        <v>147</v>
      </c>
      <c r="AU1891" s="19" t="s">
        <v>87</v>
      </c>
    </row>
    <row r="1892" s="2" customFormat="1">
      <c r="A1892" s="41"/>
      <c r="B1892" s="42"/>
      <c r="C1892" s="43"/>
      <c r="D1892" s="225" t="s">
        <v>149</v>
      </c>
      <c r="E1892" s="43"/>
      <c r="F1892" s="226" t="s">
        <v>2275</v>
      </c>
      <c r="G1892" s="43"/>
      <c r="H1892" s="43"/>
      <c r="I1892" s="222"/>
      <c r="J1892" s="43"/>
      <c r="K1892" s="43"/>
      <c r="L1892" s="47"/>
      <c r="M1892" s="223"/>
      <c r="N1892" s="224"/>
      <c r="O1892" s="87"/>
      <c r="P1892" s="87"/>
      <c r="Q1892" s="87"/>
      <c r="R1892" s="87"/>
      <c r="S1892" s="87"/>
      <c r="T1892" s="88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T1892" s="19" t="s">
        <v>149</v>
      </c>
      <c r="AU1892" s="19" t="s">
        <v>87</v>
      </c>
    </row>
    <row r="1893" s="15" customFormat="1">
      <c r="A1893" s="15"/>
      <c r="B1893" s="263"/>
      <c r="C1893" s="264"/>
      <c r="D1893" s="220" t="s">
        <v>569</v>
      </c>
      <c r="E1893" s="265" t="s">
        <v>32</v>
      </c>
      <c r="F1893" s="266" t="s">
        <v>2276</v>
      </c>
      <c r="G1893" s="264"/>
      <c r="H1893" s="265" t="s">
        <v>32</v>
      </c>
      <c r="I1893" s="267"/>
      <c r="J1893" s="264"/>
      <c r="K1893" s="264"/>
      <c r="L1893" s="268"/>
      <c r="M1893" s="269"/>
      <c r="N1893" s="270"/>
      <c r="O1893" s="270"/>
      <c r="P1893" s="270"/>
      <c r="Q1893" s="270"/>
      <c r="R1893" s="270"/>
      <c r="S1893" s="270"/>
      <c r="T1893" s="271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2" t="s">
        <v>569</v>
      </c>
      <c r="AU1893" s="272" t="s">
        <v>87</v>
      </c>
      <c r="AV1893" s="15" t="s">
        <v>85</v>
      </c>
      <c r="AW1893" s="15" t="s">
        <v>39</v>
      </c>
      <c r="AX1893" s="15" t="s">
        <v>77</v>
      </c>
      <c r="AY1893" s="272" t="s">
        <v>137</v>
      </c>
    </row>
    <row r="1894" s="13" customFormat="1">
      <c r="A1894" s="13"/>
      <c r="B1894" s="241"/>
      <c r="C1894" s="242"/>
      <c r="D1894" s="220" t="s">
        <v>569</v>
      </c>
      <c r="E1894" s="243" t="s">
        <v>32</v>
      </c>
      <c r="F1894" s="244" t="s">
        <v>2277</v>
      </c>
      <c r="G1894" s="242"/>
      <c r="H1894" s="245">
        <v>5.9000000000000004</v>
      </c>
      <c r="I1894" s="246"/>
      <c r="J1894" s="242"/>
      <c r="K1894" s="242"/>
      <c r="L1894" s="247"/>
      <c r="M1894" s="248"/>
      <c r="N1894" s="249"/>
      <c r="O1894" s="249"/>
      <c r="P1894" s="249"/>
      <c r="Q1894" s="249"/>
      <c r="R1894" s="249"/>
      <c r="S1894" s="249"/>
      <c r="T1894" s="250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1" t="s">
        <v>569</v>
      </c>
      <c r="AU1894" s="251" t="s">
        <v>87</v>
      </c>
      <c r="AV1894" s="13" t="s">
        <v>87</v>
      </c>
      <c r="AW1894" s="13" t="s">
        <v>39</v>
      </c>
      <c r="AX1894" s="13" t="s">
        <v>77</v>
      </c>
      <c r="AY1894" s="251" t="s">
        <v>137</v>
      </c>
    </row>
    <row r="1895" s="13" customFormat="1">
      <c r="A1895" s="13"/>
      <c r="B1895" s="241"/>
      <c r="C1895" s="242"/>
      <c r="D1895" s="220" t="s">
        <v>569</v>
      </c>
      <c r="E1895" s="243" t="s">
        <v>32</v>
      </c>
      <c r="F1895" s="244" t="s">
        <v>2278</v>
      </c>
      <c r="G1895" s="242"/>
      <c r="H1895" s="245">
        <v>2.1000000000000001</v>
      </c>
      <c r="I1895" s="246"/>
      <c r="J1895" s="242"/>
      <c r="K1895" s="242"/>
      <c r="L1895" s="247"/>
      <c r="M1895" s="248"/>
      <c r="N1895" s="249"/>
      <c r="O1895" s="249"/>
      <c r="P1895" s="249"/>
      <c r="Q1895" s="249"/>
      <c r="R1895" s="249"/>
      <c r="S1895" s="249"/>
      <c r="T1895" s="250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1" t="s">
        <v>569</v>
      </c>
      <c r="AU1895" s="251" t="s">
        <v>87</v>
      </c>
      <c r="AV1895" s="13" t="s">
        <v>87</v>
      </c>
      <c r="AW1895" s="13" t="s">
        <v>39</v>
      </c>
      <c r="AX1895" s="13" t="s">
        <v>77</v>
      </c>
      <c r="AY1895" s="251" t="s">
        <v>137</v>
      </c>
    </row>
    <row r="1896" s="14" customFormat="1">
      <c r="A1896" s="14"/>
      <c r="B1896" s="252"/>
      <c r="C1896" s="253"/>
      <c r="D1896" s="220" t="s">
        <v>569</v>
      </c>
      <c r="E1896" s="254" t="s">
        <v>32</v>
      </c>
      <c r="F1896" s="255" t="s">
        <v>571</v>
      </c>
      <c r="G1896" s="253"/>
      <c r="H1896" s="256">
        <v>8</v>
      </c>
      <c r="I1896" s="257"/>
      <c r="J1896" s="253"/>
      <c r="K1896" s="253"/>
      <c r="L1896" s="258"/>
      <c r="M1896" s="259"/>
      <c r="N1896" s="260"/>
      <c r="O1896" s="260"/>
      <c r="P1896" s="260"/>
      <c r="Q1896" s="260"/>
      <c r="R1896" s="260"/>
      <c r="S1896" s="260"/>
      <c r="T1896" s="261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2" t="s">
        <v>569</v>
      </c>
      <c r="AU1896" s="262" t="s">
        <v>87</v>
      </c>
      <c r="AV1896" s="14" t="s">
        <v>164</v>
      </c>
      <c r="AW1896" s="14" t="s">
        <v>39</v>
      </c>
      <c r="AX1896" s="14" t="s">
        <v>85</v>
      </c>
      <c r="AY1896" s="262" t="s">
        <v>137</v>
      </c>
    </row>
    <row r="1897" s="2" customFormat="1" ht="16.5" customHeight="1">
      <c r="A1897" s="41"/>
      <c r="B1897" s="42"/>
      <c r="C1897" s="207" t="s">
        <v>2279</v>
      </c>
      <c r="D1897" s="207" t="s">
        <v>140</v>
      </c>
      <c r="E1897" s="208" t="s">
        <v>2280</v>
      </c>
      <c r="F1897" s="209" t="s">
        <v>2281</v>
      </c>
      <c r="G1897" s="210" t="s">
        <v>160</v>
      </c>
      <c r="H1897" s="211">
        <v>5</v>
      </c>
      <c r="I1897" s="212"/>
      <c r="J1897" s="213">
        <f>ROUND(I1897*H1897,2)</f>
        <v>0</v>
      </c>
      <c r="K1897" s="209" t="s">
        <v>144</v>
      </c>
      <c r="L1897" s="47"/>
      <c r="M1897" s="214" t="s">
        <v>32</v>
      </c>
      <c r="N1897" s="215" t="s">
        <v>49</v>
      </c>
      <c r="O1897" s="87"/>
      <c r="P1897" s="216">
        <f>O1897*H1897</f>
        <v>0</v>
      </c>
      <c r="Q1897" s="216">
        <v>0</v>
      </c>
      <c r="R1897" s="216">
        <f>Q1897*H1897</f>
        <v>0</v>
      </c>
      <c r="S1897" s="216">
        <v>0.0018799999999999999</v>
      </c>
      <c r="T1897" s="217">
        <f>S1897*H1897</f>
        <v>0.0094000000000000004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18" t="s">
        <v>145</v>
      </c>
      <c r="AT1897" s="218" t="s">
        <v>140</v>
      </c>
      <c r="AU1897" s="218" t="s">
        <v>87</v>
      </c>
      <c r="AY1897" s="19" t="s">
        <v>137</v>
      </c>
      <c r="BE1897" s="219">
        <f>IF(N1897="základní",J1897,0)</f>
        <v>0</v>
      </c>
      <c r="BF1897" s="219">
        <f>IF(N1897="snížená",J1897,0)</f>
        <v>0</v>
      </c>
      <c r="BG1897" s="219">
        <f>IF(N1897="zákl. přenesená",J1897,0)</f>
        <v>0</v>
      </c>
      <c r="BH1897" s="219">
        <f>IF(N1897="sníž. přenesená",J1897,0)</f>
        <v>0</v>
      </c>
      <c r="BI1897" s="219">
        <f>IF(N1897="nulová",J1897,0)</f>
        <v>0</v>
      </c>
      <c r="BJ1897" s="19" t="s">
        <v>87</v>
      </c>
      <c r="BK1897" s="219">
        <f>ROUND(I1897*H1897,2)</f>
        <v>0</v>
      </c>
      <c r="BL1897" s="19" t="s">
        <v>145</v>
      </c>
      <c r="BM1897" s="218" t="s">
        <v>2282</v>
      </c>
    </row>
    <row r="1898" s="2" customFormat="1">
      <c r="A1898" s="41"/>
      <c r="B1898" s="42"/>
      <c r="C1898" s="43"/>
      <c r="D1898" s="220" t="s">
        <v>147</v>
      </c>
      <c r="E1898" s="43"/>
      <c r="F1898" s="221" t="s">
        <v>2283</v>
      </c>
      <c r="G1898" s="43"/>
      <c r="H1898" s="43"/>
      <c r="I1898" s="222"/>
      <c r="J1898" s="43"/>
      <c r="K1898" s="43"/>
      <c r="L1898" s="47"/>
      <c r="M1898" s="223"/>
      <c r="N1898" s="224"/>
      <c r="O1898" s="87"/>
      <c r="P1898" s="87"/>
      <c r="Q1898" s="87"/>
      <c r="R1898" s="87"/>
      <c r="S1898" s="87"/>
      <c r="T1898" s="88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19" t="s">
        <v>147</v>
      </c>
      <c r="AU1898" s="19" t="s">
        <v>87</v>
      </c>
    </row>
    <row r="1899" s="2" customFormat="1">
      <c r="A1899" s="41"/>
      <c r="B1899" s="42"/>
      <c r="C1899" s="43"/>
      <c r="D1899" s="225" t="s">
        <v>149</v>
      </c>
      <c r="E1899" s="43"/>
      <c r="F1899" s="226" t="s">
        <v>2284</v>
      </c>
      <c r="G1899" s="43"/>
      <c r="H1899" s="43"/>
      <c r="I1899" s="222"/>
      <c r="J1899" s="43"/>
      <c r="K1899" s="43"/>
      <c r="L1899" s="47"/>
      <c r="M1899" s="223"/>
      <c r="N1899" s="224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19" t="s">
        <v>149</v>
      </c>
      <c r="AU1899" s="19" t="s">
        <v>87</v>
      </c>
    </row>
    <row r="1900" s="13" customFormat="1">
      <c r="A1900" s="13"/>
      <c r="B1900" s="241"/>
      <c r="C1900" s="242"/>
      <c r="D1900" s="220" t="s">
        <v>569</v>
      </c>
      <c r="E1900" s="243" t="s">
        <v>32</v>
      </c>
      <c r="F1900" s="244" t="s">
        <v>2285</v>
      </c>
      <c r="G1900" s="242"/>
      <c r="H1900" s="245">
        <v>4</v>
      </c>
      <c r="I1900" s="246"/>
      <c r="J1900" s="242"/>
      <c r="K1900" s="242"/>
      <c r="L1900" s="247"/>
      <c r="M1900" s="248"/>
      <c r="N1900" s="249"/>
      <c r="O1900" s="249"/>
      <c r="P1900" s="249"/>
      <c r="Q1900" s="249"/>
      <c r="R1900" s="249"/>
      <c r="S1900" s="249"/>
      <c r="T1900" s="25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1" t="s">
        <v>569</v>
      </c>
      <c r="AU1900" s="251" t="s">
        <v>87</v>
      </c>
      <c r="AV1900" s="13" t="s">
        <v>87</v>
      </c>
      <c r="AW1900" s="13" t="s">
        <v>39</v>
      </c>
      <c r="AX1900" s="13" t="s">
        <v>77</v>
      </c>
      <c r="AY1900" s="251" t="s">
        <v>137</v>
      </c>
    </row>
    <row r="1901" s="13" customFormat="1">
      <c r="A1901" s="13"/>
      <c r="B1901" s="241"/>
      <c r="C1901" s="242"/>
      <c r="D1901" s="220" t="s">
        <v>569</v>
      </c>
      <c r="E1901" s="243" t="s">
        <v>32</v>
      </c>
      <c r="F1901" s="244" t="s">
        <v>2286</v>
      </c>
      <c r="G1901" s="242"/>
      <c r="H1901" s="245">
        <v>1</v>
      </c>
      <c r="I1901" s="246"/>
      <c r="J1901" s="242"/>
      <c r="K1901" s="242"/>
      <c r="L1901" s="247"/>
      <c r="M1901" s="248"/>
      <c r="N1901" s="249"/>
      <c r="O1901" s="249"/>
      <c r="P1901" s="249"/>
      <c r="Q1901" s="249"/>
      <c r="R1901" s="249"/>
      <c r="S1901" s="249"/>
      <c r="T1901" s="250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1" t="s">
        <v>569</v>
      </c>
      <c r="AU1901" s="251" t="s">
        <v>87</v>
      </c>
      <c r="AV1901" s="13" t="s">
        <v>87</v>
      </c>
      <c r="AW1901" s="13" t="s">
        <v>39</v>
      </c>
      <c r="AX1901" s="13" t="s">
        <v>77</v>
      </c>
      <c r="AY1901" s="251" t="s">
        <v>137</v>
      </c>
    </row>
    <row r="1902" s="14" customFormat="1">
      <c r="A1902" s="14"/>
      <c r="B1902" s="252"/>
      <c r="C1902" s="253"/>
      <c r="D1902" s="220" t="s">
        <v>569</v>
      </c>
      <c r="E1902" s="254" t="s">
        <v>32</v>
      </c>
      <c r="F1902" s="255" t="s">
        <v>571</v>
      </c>
      <c r="G1902" s="253"/>
      <c r="H1902" s="256">
        <v>5</v>
      </c>
      <c r="I1902" s="257"/>
      <c r="J1902" s="253"/>
      <c r="K1902" s="253"/>
      <c r="L1902" s="258"/>
      <c r="M1902" s="259"/>
      <c r="N1902" s="260"/>
      <c r="O1902" s="260"/>
      <c r="P1902" s="260"/>
      <c r="Q1902" s="260"/>
      <c r="R1902" s="260"/>
      <c r="S1902" s="260"/>
      <c r="T1902" s="261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2" t="s">
        <v>569</v>
      </c>
      <c r="AU1902" s="262" t="s">
        <v>87</v>
      </c>
      <c r="AV1902" s="14" t="s">
        <v>164</v>
      </c>
      <c r="AW1902" s="14" t="s">
        <v>39</v>
      </c>
      <c r="AX1902" s="14" t="s">
        <v>85</v>
      </c>
      <c r="AY1902" s="262" t="s">
        <v>137</v>
      </c>
    </row>
    <row r="1903" s="2" customFormat="1" ht="16.5" customHeight="1">
      <c r="A1903" s="41"/>
      <c r="B1903" s="42"/>
      <c r="C1903" s="207" t="s">
        <v>2287</v>
      </c>
      <c r="D1903" s="207" t="s">
        <v>140</v>
      </c>
      <c r="E1903" s="208" t="s">
        <v>2288</v>
      </c>
      <c r="F1903" s="209" t="s">
        <v>2289</v>
      </c>
      <c r="G1903" s="210" t="s">
        <v>143</v>
      </c>
      <c r="H1903" s="211">
        <v>179.66999999999999</v>
      </c>
      <c r="I1903" s="212"/>
      <c r="J1903" s="213">
        <f>ROUND(I1903*H1903,2)</f>
        <v>0</v>
      </c>
      <c r="K1903" s="209" t="s">
        <v>144</v>
      </c>
      <c r="L1903" s="47"/>
      <c r="M1903" s="214" t="s">
        <v>32</v>
      </c>
      <c r="N1903" s="215" t="s">
        <v>49</v>
      </c>
      <c r="O1903" s="87"/>
      <c r="P1903" s="216">
        <f>O1903*H1903</f>
        <v>0</v>
      </c>
      <c r="Q1903" s="216">
        <v>0</v>
      </c>
      <c r="R1903" s="216">
        <f>Q1903*H1903</f>
        <v>0</v>
      </c>
      <c r="S1903" s="216">
        <v>0.0025999999999999999</v>
      </c>
      <c r="T1903" s="217">
        <f>S1903*H1903</f>
        <v>0.46714199999999995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18" t="s">
        <v>145</v>
      </c>
      <c r="AT1903" s="218" t="s">
        <v>140</v>
      </c>
      <c r="AU1903" s="218" t="s">
        <v>87</v>
      </c>
      <c r="AY1903" s="19" t="s">
        <v>137</v>
      </c>
      <c r="BE1903" s="219">
        <f>IF(N1903="základní",J1903,0)</f>
        <v>0</v>
      </c>
      <c r="BF1903" s="219">
        <f>IF(N1903="snížená",J1903,0)</f>
        <v>0</v>
      </c>
      <c r="BG1903" s="219">
        <f>IF(N1903="zákl. přenesená",J1903,0)</f>
        <v>0</v>
      </c>
      <c r="BH1903" s="219">
        <f>IF(N1903="sníž. přenesená",J1903,0)</f>
        <v>0</v>
      </c>
      <c r="BI1903" s="219">
        <f>IF(N1903="nulová",J1903,0)</f>
        <v>0</v>
      </c>
      <c r="BJ1903" s="19" t="s">
        <v>87</v>
      </c>
      <c r="BK1903" s="219">
        <f>ROUND(I1903*H1903,2)</f>
        <v>0</v>
      </c>
      <c r="BL1903" s="19" t="s">
        <v>145</v>
      </c>
      <c r="BM1903" s="218" t="s">
        <v>2290</v>
      </c>
    </row>
    <row r="1904" s="2" customFormat="1">
      <c r="A1904" s="41"/>
      <c r="B1904" s="42"/>
      <c r="C1904" s="43"/>
      <c r="D1904" s="220" t="s">
        <v>147</v>
      </c>
      <c r="E1904" s="43"/>
      <c r="F1904" s="221" t="s">
        <v>2291</v>
      </c>
      <c r="G1904" s="43"/>
      <c r="H1904" s="43"/>
      <c r="I1904" s="222"/>
      <c r="J1904" s="43"/>
      <c r="K1904" s="43"/>
      <c r="L1904" s="47"/>
      <c r="M1904" s="223"/>
      <c r="N1904" s="224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19" t="s">
        <v>147</v>
      </c>
      <c r="AU1904" s="19" t="s">
        <v>87</v>
      </c>
    </row>
    <row r="1905" s="2" customFormat="1">
      <c r="A1905" s="41"/>
      <c r="B1905" s="42"/>
      <c r="C1905" s="43"/>
      <c r="D1905" s="225" t="s">
        <v>149</v>
      </c>
      <c r="E1905" s="43"/>
      <c r="F1905" s="226" t="s">
        <v>2292</v>
      </c>
      <c r="G1905" s="43"/>
      <c r="H1905" s="43"/>
      <c r="I1905" s="222"/>
      <c r="J1905" s="43"/>
      <c r="K1905" s="43"/>
      <c r="L1905" s="47"/>
      <c r="M1905" s="223"/>
      <c r="N1905" s="224"/>
      <c r="O1905" s="87"/>
      <c r="P1905" s="87"/>
      <c r="Q1905" s="87"/>
      <c r="R1905" s="87"/>
      <c r="S1905" s="87"/>
      <c r="T1905" s="88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19" t="s">
        <v>149</v>
      </c>
      <c r="AU1905" s="19" t="s">
        <v>87</v>
      </c>
    </row>
    <row r="1906" s="13" customFormat="1">
      <c r="A1906" s="13"/>
      <c r="B1906" s="241"/>
      <c r="C1906" s="242"/>
      <c r="D1906" s="220" t="s">
        <v>569</v>
      </c>
      <c r="E1906" s="243" t="s">
        <v>32</v>
      </c>
      <c r="F1906" s="244" t="s">
        <v>2293</v>
      </c>
      <c r="G1906" s="242"/>
      <c r="H1906" s="245">
        <v>103.40000000000001</v>
      </c>
      <c r="I1906" s="246"/>
      <c r="J1906" s="242"/>
      <c r="K1906" s="242"/>
      <c r="L1906" s="247"/>
      <c r="M1906" s="248"/>
      <c r="N1906" s="249"/>
      <c r="O1906" s="249"/>
      <c r="P1906" s="249"/>
      <c r="Q1906" s="249"/>
      <c r="R1906" s="249"/>
      <c r="S1906" s="249"/>
      <c r="T1906" s="250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1" t="s">
        <v>569</v>
      </c>
      <c r="AU1906" s="251" t="s">
        <v>87</v>
      </c>
      <c r="AV1906" s="13" t="s">
        <v>87</v>
      </c>
      <c r="AW1906" s="13" t="s">
        <v>39</v>
      </c>
      <c r="AX1906" s="13" t="s">
        <v>77</v>
      </c>
      <c r="AY1906" s="251" t="s">
        <v>137</v>
      </c>
    </row>
    <row r="1907" s="13" customFormat="1">
      <c r="A1907" s="13"/>
      <c r="B1907" s="241"/>
      <c r="C1907" s="242"/>
      <c r="D1907" s="220" t="s">
        <v>569</v>
      </c>
      <c r="E1907" s="243" t="s">
        <v>32</v>
      </c>
      <c r="F1907" s="244" t="s">
        <v>2157</v>
      </c>
      <c r="G1907" s="242"/>
      <c r="H1907" s="245">
        <v>47.200000000000003</v>
      </c>
      <c r="I1907" s="246"/>
      <c r="J1907" s="242"/>
      <c r="K1907" s="242"/>
      <c r="L1907" s="247"/>
      <c r="M1907" s="248"/>
      <c r="N1907" s="249"/>
      <c r="O1907" s="249"/>
      <c r="P1907" s="249"/>
      <c r="Q1907" s="249"/>
      <c r="R1907" s="249"/>
      <c r="S1907" s="249"/>
      <c r="T1907" s="250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1" t="s">
        <v>569</v>
      </c>
      <c r="AU1907" s="251" t="s">
        <v>87</v>
      </c>
      <c r="AV1907" s="13" t="s">
        <v>87</v>
      </c>
      <c r="AW1907" s="13" t="s">
        <v>39</v>
      </c>
      <c r="AX1907" s="13" t="s">
        <v>77</v>
      </c>
      <c r="AY1907" s="251" t="s">
        <v>137</v>
      </c>
    </row>
    <row r="1908" s="13" customFormat="1">
      <c r="A1908" s="13"/>
      <c r="B1908" s="241"/>
      <c r="C1908" s="242"/>
      <c r="D1908" s="220" t="s">
        <v>569</v>
      </c>
      <c r="E1908" s="243" t="s">
        <v>32</v>
      </c>
      <c r="F1908" s="244" t="s">
        <v>2158</v>
      </c>
      <c r="G1908" s="242"/>
      <c r="H1908" s="245">
        <v>14.619999999999999</v>
      </c>
      <c r="I1908" s="246"/>
      <c r="J1908" s="242"/>
      <c r="K1908" s="242"/>
      <c r="L1908" s="247"/>
      <c r="M1908" s="248"/>
      <c r="N1908" s="249"/>
      <c r="O1908" s="249"/>
      <c r="P1908" s="249"/>
      <c r="Q1908" s="249"/>
      <c r="R1908" s="249"/>
      <c r="S1908" s="249"/>
      <c r="T1908" s="250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1" t="s">
        <v>569</v>
      </c>
      <c r="AU1908" s="251" t="s">
        <v>87</v>
      </c>
      <c r="AV1908" s="13" t="s">
        <v>87</v>
      </c>
      <c r="AW1908" s="13" t="s">
        <v>39</v>
      </c>
      <c r="AX1908" s="13" t="s">
        <v>77</v>
      </c>
      <c r="AY1908" s="251" t="s">
        <v>137</v>
      </c>
    </row>
    <row r="1909" s="13" customFormat="1">
      <c r="A1909" s="13"/>
      <c r="B1909" s="241"/>
      <c r="C1909" s="242"/>
      <c r="D1909" s="220" t="s">
        <v>569</v>
      </c>
      <c r="E1909" s="243" t="s">
        <v>32</v>
      </c>
      <c r="F1909" s="244" t="s">
        <v>2159</v>
      </c>
      <c r="G1909" s="242"/>
      <c r="H1909" s="245">
        <v>14.449999999999999</v>
      </c>
      <c r="I1909" s="246"/>
      <c r="J1909" s="242"/>
      <c r="K1909" s="242"/>
      <c r="L1909" s="247"/>
      <c r="M1909" s="248"/>
      <c r="N1909" s="249"/>
      <c r="O1909" s="249"/>
      <c r="P1909" s="249"/>
      <c r="Q1909" s="249"/>
      <c r="R1909" s="249"/>
      <c r="S1909" s="249"/>
      <c r="T1909" s="250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1" t="s">
        <v>569</v>
      </c>
      <c r="AU1909" s="251" t="s">
        <v>87</v>
      </c>
      <c r="AV1909" s="13" t="s">
        <v>87</v>
      </c>
      <c r="AW1909" s="13" t="s">
        <v>39</v>
      </c>
      <c r="AX1909" s="13" t="s">
        <v>77</v>
      </c>
      <c r="AY1909" s="251" t="s">
        <v>137</v>
      </c>
    </row>
    <row r="1910" s="14" customFormat="1">
      <c r="A1910" s="14"/>
      <c r="B1910" s="252"/>
      <c r="C1910" s="253"/>
      <c r="D1910" s="220" t="s">
        <v>569</v>
      </c>
      <c r="E1910" s="254" t="s">
        <v>32</v>
      </c>
      <c r="F1910" s="255" t="s">
        <v>571</v>
      </c>
      <c r="G1910" s="253"/>
      <c r="H1910" s="256">
        <v>179.67000000000002</v>
      </c>
      <c r="I1910" s="257"/>
      <c r="J1910" s="253"/>
      <c r="K1910" s="253"/>
      <c r="L1910" s="258"/>
      <c r="M1910" s="259"/>
      <c r="N1910" s="260"/>
      <c r="O1910" s="260"/>
      <c r="P1910" s="260"/>
      <c r="Q1910" s="260"/>
      <c r="R1910" s="260"/>
      <c r="S1910" s="260"/>
      <c r="T1910" s="261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2" t="s">
        <v>569</v>
      </c>
      <c r="AU1910" s="262" t="s">
        <v>87</v>
      </c>
      <c r="AV1910" s="14" t="s">
        <v>164</v>
      </c>
      <c r="AW1910" s="14" t="s">
        <v>39</v>
      </c>
      <c r="AX1910" s="14" t="s">
        <v>85</v>
      </c>
      <c r="AY1910" s="262" t="s">
        <v>137</v>
      </c>
    </row>
    <row r="1911" s="2" customFormat="1" ht="16.5" customHeight="1">
      <c r="A1911" s="41"/>
      <c r="B1911" s="42"/>
      <c r="C1911" s="207" t="s">
        <v>2294</v>
      </c>
      <c r="D1911" s="207" t="s">
        <v>140</v>
      </c>
      <c r="E1911" s="208" t="s">
        <v>2295</v>
      </c>
      <c r="F1911" s="209" t="s">
        <v>2296</v>
      </c>
      <c r="G1911" s="210" t="s">
        <v>143</v>
      </c>
      <c r="H1911" s="211">
        <v>103</v>
      </c>
      <c r="I1911" s="212"/>
      <c r="J1911" s="213">
        <f>ROUND(I1911*H1911,2)</f>
        <v>0</v>
      </c>
      <c r="K1911" s="209" t="s">
        <v>144</v>
      </c>
      <c r="L1911" s="47"/>
      <c r="M1911" s="214" t="s">
        <v>32</v>
      </c>
      <c r="N1911" s="215" t="s">
        <v>49</v>
      </c>
      <c r="O1911" s="87"/>
      <c r="P1911" s="216">
        <f>O1911*H1911</f>
        <v>0</v>
      </c>
      <c r="Q1911" s="216">
        <v>0</v>
      </c>
      <c r="R1911" s="216">
        <f>Q1911*H1911</f>
        <v>0</v>
      </c>
      <c r="S1911" s="216">
        <v>0.0039399999999999999</v>
      </c>
      <c r="T1911" s="217">
        <f>S1911*H1911</f>
        <v>0.40582000000000001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18" t="s">
        <v>145</v>
      </c>
      <c r="AT1911" s="218" t="s">
        <v>140</v>
      </c>
      <c r="AU1911" s="218" t="s">
        <v>87</v>
      </c>
      <c r="AY1911" s="19" t="s">
        <v>137</v>
      </c>
      <c r="BE1911" s="219">
        <f>IF(N1911="základní",J1911,0)</f>
        <v>0</v>
      </c>
      <c r="BF1911" s="219">
        <f>IF(N1911="snížená",J1911,0)</f>
        <v>0</v>
      </c>
      <c r="BG1911" s="219">
        <f>IF(N1911="zákl. přenesená",J1911,0)</f>
        <v>0</v>
      </c>
      <c r="BH1911" s="219">
        <f>IF(N1911="sníž. přenesená",J1911,0)</f>
        <v>0</v>
      </c>
      <c r="BI1911" s="219">
        <f>IF(N1911="nulová",J1911,0)</f>
        <v>0</v>
      </c>
      <c r="BJ1911" s="19" t="s">
        <v>87</v>
      </c>
      <c r="BK1911" s="219">
        <f>ROUND(I1911*H1911,2)</f>
        <v>0</v>
      </c>
      <c r="BL1911" s="19" t="s">
        <v>145</v>
      </c>
      <c r="BM1911" s="218" t="s">
        <v>2297</v>
      </c>
    </row>
    <row r="1912" s="2" customFormat="1">
      <c r="A1912" s="41"/>
      <c r="B1912" s="42"/>
      <c r="C1912" s="43"/>
      <c r="D1912" s="220" t="s">
        <v>147</v>
      </c>
      <c r="E1912" s="43"/>
      <c r="F1912" s="221" t="s">
        <v>2298</v>
      </c>
      <c r="G1912" s="43"/>
      <c r="H1912" s="43"/>
      <c r="I1912" s="222"/>
      <c r="J1912" s="43"/>
      <c r="K1912" s="43"/>
      <c r="L1912" s="47"/>
      <c r="M1912" s="223"/>
      <c r="N1912" s="224"/>
      <c r="O1912" s="87"/>
      <c r="P1912" s="87"/>
      <c r="Q1912" s="87"/>
      <c r="R1912" s="87"/>
      <c r="S1912" s="87"/>
      <c r="T1912" s="88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T1912" s="19" t="s">
        <v>147</v>
      </c>
      <c r="AU1912" s="19" t="s">
        <v>87</v>
      </c>
    </row>
    <row r="1913" s="2" customFormat="1">
      <c r="A1913" s="41"/>
      <c r="B1913" s="42"/>
      <c r="C1913" s="43"/>
      <c r="D1913" s="225" t="s">
        <v>149</v>
      </c>
      <c r="E1913" s="43"/>
      <c r="F1913" s="226" t="s">
        <v>2299</v>
      </c>
      <c r="G1913" s="43"/>
      <c r="H1913" s="43"/>
      <c r="I1913" s="222"/>
      <c r="J1913" s="43"/>
      <c r="K1913" s="43"/>
      <c r="L1913" s="47"/>
      <c r="M1913" s="223"/>
      <c r="N1913" s="224"/>
      <c r="O1913" s="87"/>
      <c r="P1913" s="87"/>
      <c r="Q1913" s="87"/>
      <c r="R1913" s="87"/>
      <c r="S1913" s="87"/>
      <c r="T1913" s="88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T1913" s="19" t="s">
        <v>149</v>
      </c>
      <c r="AU1913" s="19" t="s">
        <v>87</v>
      </c>
    </row>
    <row r="1914" s="13" customFormat="1">
      <c r="A1914" s="13"/>
      <c r="B1914" s="241"/>
      <c r="C1914" s="242"/>
      <c r="D1914" s="220" t="s">
        <v>569</v>
      </c>
      <c r="E1914" s="243" t="s">
        <v>32</v>
      </c>
      <c r="F1914" s="244" t="s">
        <v>2300</v>
      </c>
      <c r="G1914" s="242"/>
      <c r="H1914" s="245">
        <v>49</v>
      </c>
      <c r="I1914" s="246"/>
      <c r="J1914" s="242"/>
      <c r="K1914" s="242"/>
      <c r="L1914" s="247"/>
      <c r="M1914" s="248"/>
      <c r="N1914" s="249"/>
      <c r="O1914" s="249"/>
      <c r="P1914" s="249"/>
      <c r="Q1914" s="249"/>
      <c r="R1914" s="249"/>
      <c r="S1914" s="249"/>
      <c r="T1914" s="250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1" t="s">
        <v>569</v>
      </c>
      <c r="AU1914" s="251" t="s">
        <v>87</v>
      </c>
      <c r="AV1914" s="13" t="s">
        <v>87</v>
      </c>
      <c r="AW1914" s="13" t="s">
        <v>39</v>
      </c>
      <c r="AX1914" s="13" t="s">
        <v>77</v>
      </c>
      <c r="AY1914" s="251" t="s">
        <v>137</v>
      </c>
    </row>
    <row r="1915" s="13" customFormat="1">
      <c r="A1915" s="13"/>
      <c r="B1915" s="241"/>
      <c r="C1915" s="242"/>
      <c r="D1915" s="220" t="s">
        <v>569</v>
      </c>
      <c r="E1915" s="243" t="s">
        <v>32</v>
      </c>
      <c r="F1915" s="244" t="s">
        <v>2301</v>
      </c>
      <c r="G1915" s="242"/>
      <c r="H1915" s="245">
        <v>54</v>
      </c>
      <c r="I1915" s="246"/>
      <c r="J1915" s="242"/>
      <c r="K1915" s="242"/>
      <c r="L1915" s="247"/>
      <c r="M1915" s="248"/>
      <c r="N1915" s="249"/>
      <c r="O1915" s="249"/>
      <c r="P1915" s="249"/>
      <c r="Q1915" s="249"/>
      <c r="R1915" s="249"/>
      <c r="S1915" s="249"/>
      <c r="T1915" s="250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1" t="s">
        <v>569</v>
      </c>
      <c r="AU1915" s="251" t="s">
        <v>87</v>
      </c>
      <c r="AV1915" s="13" t="s">
        <v>87</v>
      </c>
      <c r="AW1915" s="13" t="s">
        <v>39</v>
      </c>
      <c r="AX1915" s="13" t="s">
        <v>77</v>
      </c>
      <c r="AY1915" s="251" t="s">
        <v>137</v>
      </c>
    </row>
    <row r="1916" s="14" customFormat="1">
      <c r="A1916" s="14"/>
      <c r="B1916" s="252"/>
      <c r="C1916" s="253"/>
      <c r="D1916" s="220" t="s">
        <v>569</v>
      </c>
      <c r="E1916" s="254" t="s">
        <v>32</v>
      </c>
      <c r="F1916" s="255" t="s">
        <v>571</v>
      </c>
      <c r="G1916" s="253"/>
      <c r="H1916" s="256">
        <v>103</v>
      </c>
      <c r="I1916" s="257"/>
      <c r="J1916" s="253"/>
      <c r="K1916" s="253"/>
      <c r="L1916" s="258"/>
      <c r="M1916" s="259"/>
      <c r="N1916" s="260"/>
      <c r="O1916" s="260"/>
      <c r="P1916" s="260"/>
      <c r="Q1916" s="260"/>
      <c r="R1916" s="260"/>
      <c r="S1916" s="260"/>
      <c r="T1916" s="261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62" t="s">
        <v>569</v>
      </c>
      <c r="AU1916" s="262" t="s">
        <v>87</v>
      </c>
      <c r="AV1916" s="14" t="s">
        <v>164</v>
      </c>
      <c r="AW1916" s="14" t="s">
        <v>39</v>
      </c>
      <c r="AX1916" s="14" t="s">
        <v>85</v>
      </c>
      <c r="AY1916" s="262" t="s">
        <v>137</v>
      </c>
    </row>
    <row r="1917" s="2" customFormat="1" ht="16.5" customHeight="1">
      <c r="A1917" s="41"/>
      <c r="B1917" s="42"/>
      <c r="C1917" s="207" t="s">
        <v>2302</v>
      </c>
      <c r="D1917" s="207" t="s">
        <v>140</v>
      </c>
      <c r="E1917" s="208" t="s">
        <v>2303</v>
      </c>
      <c r="F1917" s="209" t="s">
        <v>2304</v>
      </c>
      <c r="G1917" s="210" t="s">
        <v>143</v>
      </c>
      <c r="H1917" s="211">
        <v>103.40000000000001</v>
      </c>
      <c r="I1917" s="212"/>
      <c r="J1917" s="213">
        <f>ROUND(I1917*H1917,2)</f>
        <v>0</v>
      </c>
      <c r="K1917" s="209" t="s">
        <v>144</v>
      </c>
      <c r="L1917" s="47"/>
      <c r="M1917" s="214" t="s">
        <v>32</v>
      </c>
      <c r="N1917" s="215" t="s">
        <v>49</v>
      </c>
      <c r="O1917" s="87"/>
      <c r="P1917" s="216">
        <f>O1917*H1917</f>
        <v>0</v>
      </c>
      <c r="Q1917" s="216">
        <v>0.00224625</v>
      </c>
      <c r="R1917" s="216">
        <f>Q1917*H1917</f>
        <v>0.23226225</v>
      </c>
      <c r="S1917" s="216">
        <v>0</v>
      </c>
      <c r="T1917" s="217">
        <f>S1917*H1917</f>
        <v>0</v>
      </c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R1917" s="218" t="s">
        <v>145</v>
      </c>
      <c r="AT1917" s="218" t="s">
        <v>140</v>
      </c>
      <c r="AU1917" s="218" t="s">
        <v>87</v>
      </c>
      <c r="AY1917" s="19" t="s">
        <v>137</v>
      </c>
      <c r="BE1917" s="219">
        <f>IF(N1917="základní",J1917,0)</f>
        <v>0</v>
      </c>
      <c r="BF1917" s="219">
        <f>IF(N1917="snížená",J1917,0)</f>
        <v>0</v>
      </c>
      <c r="BG1917" s="219">
        <f>IF(N1917="zákl. přenesená",J1917,0)</f>
        <v>0</v>
      </c>
      <c r="BH1917" s="219">
        <f>IF(N1917="sníž. přenesená",J1917,0)</f>
        <v>0</v>
      </c>
      <c r="BI1917" s="219">
        <f>IF(N1917="nulová",J1917,0)</f>
        <v>0</v>
      </c>
      <c r="BJ1917" s="19" t="s">
        <v>87</v>
      </c>
      <c r="BK1917" s="219">
        <f>ROUND(I1917*H1917,2)</f>
        <v>0</v>
      </c>
      <c r="BL1917" s="19" t="s">
        <v>145</v>
      </c>
      <c r="BM1917" s="218" t="s">
        <v>2305</v>
      </c>
    </row>
    <row r="1918" s="2" customFormat="1">
      <c r="A1918" s="41"/>
      <c r="B1918" s="42"/>
      <c r="C1918" s="43"/>
      <c r="D1918" s="220" t="s">
        <v>147</v>
      </c>
      <c r="E1918" s="43"/>
      <c r="F1918" s="221" t="s">
        <v>2306</v>
      </c>
      <c r="G1918" s="43"/>
      <c r="H1918" s="43"/>
      <c r="I1918" s="222"/>
      <c r="J1918" s="43"/>
      <c r="K1918" s="43"/>
      <c r="L1918" s="47"/>
      <c r="M1918" s="223"/>
      <c r="N1918" s="224"/>
      <c r="O1918" s="87"/>
      <c r="P1918" s="87"/>
      <c r="Q1918" s="87"/>
      <c r="R1918" s="87"/>
      <c r="S1918" s="87"/>
      <c r="T1918" s="88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T1918" s="19" t="s">
        <v>147</v>
      </c>
      <c r="AU1918" s="19" t="s">
        <v>87</v>
      </c>
    </row>
    <row r="1919" s="2" customFormat="1">
      <c r="A1919" s="41"/>
      <c r="B1919" s="42"/>
      <c r="C1919" s="43"/>
      <c r="D1919" s="225" t="s">
        <v>149</v>
      </c>
      <c r="E1919" s="43"/>
      <c r="F1919" s="226" t="s">
        <v>2307</v>
      </c>
      <c r="G1919" s="43"/>
      <c r="H1919" s="43"/>
      <c r="I1919" s="222"/>
      <c r="J1919" s="43"/>
      <c r="K1919" s="43"/>
      <c r="L1919" s="47"/>
      <c r="M1919" s="223"/>
      <c r="N1919" s="224"/>
      <c r="O1919" s="87"/>
      <c r="P1919" s="87"/>
      <c r="Q1919" s="87"/>
      <c r="R1919" s="87"/>
      <c r="S1919" s="87"/>
      <c r="T1919" s="88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T1919" s="19" t="s">
        <v>149</v>
      </c>
      <c r="AU1919" s="19" t="s">
        <v>87</v>
      </c>
    </row>
    <row r="1920" s="13" customFormat="1">
      <c r="A1920" s="13"/>
      <c r="B1920" s="241"/>
      <c r="C1920" s="242"/>
      <c r="D1920" s="220" t="s">
        <v>569</v>
      </c>
      <c r="E1920" s="243" t="s">
        <v>32</v>
      </c>
      <c r="F1920" s="244" t="s">
        <v>2156</v>
      </c>
      <c r="G1920" s="242"/>
      <c r="H1920" s="245">
        <v>103.40000000000001</v>
      </c>
      <c r="I1920" s="246"/>
      <c r="J1920" s="242"/>
      <c r="K1920" s="242"/>
      <c r="L1920" s="247"/>
      <c r="M1920" s="248"/>
      <c r="N1920" s="249"/>
      <c r="O1920" s="249"/>
      <c r="P1920" s="249"/>
      <c r="Q1920" s="249"/>
      <c r="R1920" s="249"/>
      <c r="S1920" s="249"/>
      <c r="T1920" s="250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1" t="s">
        <v>569</v>
      </c>
      <c r="AU1920" s="251" t="s">
        <v>87</v>
      </c>
      <c r="AV1920" s="13" t="s">
        <v>87</v>
      </c>
      <c r="AW1920" s="13" t="s">
        <v>39</v>
      </c>
      <c r="AX1920" s="13" t="s">
        <v>77</v>
      </c>
      <c r="AY1920" s="251" t="s">
        <v>137</v>
      </c>
    </row>
    <row r="1921" s="14" customFormat="1">
      <c r="A1921" s="14"/>
      <c r="B1921" s="252"/>
      <c r="C1921" s="253"/>
      <c r="D1921" s="220" t="s">
        <v>569</v>
      </c>
      <c r="E1921" s="254" t="s">
        <v>32</v>
      </c>
      <c r="F1921" s="255" t="s">
        <v>571</v>
      </c>
      <c r="G1921" s="253"/>
      <c r="H1921" s="256">
        <v>103.40000000000001</v>
      </c>
      <c r="I1921" s="257"/>
      <c r="J1921" s="253"/>
      <c r="K1921" s="253"/>
      <c r="L1921" s="258"/>
      <c r="M1921" s="259"/>
      <c r="N1921" s="260"/>
      <c r="O1921" s="260"/>
      <c r="P1921" s="260"/>
      <c r="Q1921" s="260"/>
      <c r="R1921" s="260"/>
      <c r="S1921" s="260"/>
      <c r="T1921" s="261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62" t="s">
        <v>569</v>
      </c>
      <c r="AU1921" s="262" t="s">
        <v>87</v>
      </c>
      <c r="AV1921" s="14" t="s">
        <v>164</v>
      </c>
      <c r="AW1921" s="14" t="s">
        <v>39</v>
      </c>
      <c r="AX1921" s="14" t="s">
        <v>85</v>
      </c>
      <c r="AY1921" s="262" t="s">
        <v>137</v>
      </c>
    </row>
    <row r="1922" s="2" customFormat="1" ht="16.5" customHeight="1">
      <c r="A1922" s="41"/>
      <c r="B1922" s="42"/>
      <c r="C1922" s="207" t="s">
        <v>2308</v>
      </c>
      <c r="D1922" s="207" t="s">
        <v>140</v>
      </c>
      <c r="E1922" s="208" t="s">
        <v>2309</v>
      </c>
      <c r="F1922" s="209" t="s">
        <v>2310</v>
      </c>
      <c r="G1922" s="210" t="s">
        <v>143</v>
      </c>
      <c r="H1922" s="211">
        <v>76.269999999999996</v>
      </c>
      <c r="I1922" s="212"/>
      <c r="J1922" s="213">
        <f>ROUND(I1922*H1922,2)</f>
        <v>0</v>
      </c>
      <c r="K1922" s="209" t="s">
        <v>32</v>
      </c>
      <c r="L1922" s="47"/>
      <c r="M1922" s="214" t="s">
        <v>32</v>
      </c>
      <c r="N1922" s="215" t="s">
        <v>49</v>
      </c>
      <c r="O1922" s="87"/>
      <c r="P1922" s="216">
        <f>O1922*H1922</f>
        <v>0</v>
      </c>
      <c r="Q1922" s="216">
        <v>0</v>
      </c>
      <c r="R1922" s="216">
        <f>Q1922*H1922</f>
        <v>0</v>
      </c>
      <c r="S1922" s="216">
        <v>0</v>
      </c>
      <c r="T1922" s="217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18" t="s">
        <v>145</v>
      </c>
      <c r="AT1922" s="218" t="s">
        <v>140</v>
      </c>
      <c r="AU1922" s="218" t="s">
        <v>87</v>
      </c>
      <c r="AY1922" s="19" t="s">
        <v>137</v>
      </c>
      <c r="BE1922" s="219">
        <f>IF(N1922="základní",J1922,0)</f>
        <v>0</v>
      </c>
      <c r="BF1922" s="219">
        <f>IF(N1922="snížená",J1922,0)</f>
        <v>0</v>
      </c>
      <c r="BG1922" s="219">
        <f>IF(N1922="zákl. přenesená",J1922,0)</f>
        <v>0</v>
      </c>
      <c r="BH1922" s="219">
        <f>IF(N1922="sníž. přenesená",J1922,0)</f>
        <v>0</v>
      </c>
      <c r="BI1922" s="219">
        <f>IF(N1922="nulová",J1922,0)</f>
        <v>0</v>
      </c>
      <c r="BJ1922" s="19" t="s">
        <v>87</v>
      </c>
      <c r="BK1922" s="219">
        <f>ROUND(I1922*H1922,2)</f>
        <v>0</v>
      </c>
      <c r="BL1922" s="19" t="s">
        <v>145</v>
      </c>
      <c r="BM1922" s="218" t="s">
        <v>2311</v>
      </c>
    </row>
    <row r="1923" s="2" customFormat="1">
      <c r="A1923" s="41"/>
      <c r="B1923" s="42"/>
      <c r="C1923" s="43"/>
      <c r="D1923" s="220" t="s">
        <v>147</v>
      </c>
      <c r="E1923" s="43"/>
      <c r="F1923" s="221" t="s">
        <v>2310</v>
      </c>
      <c r="G1923" s="43"/>
      <c r="H1923" s="43"/>
      <c r="I1923" s="222"/>
      <c r="J1923" s="43"/>
      <c r="K1923" s="43"/>
      <c r="L1923" s="47"/>
      <c r="M1923" s="223"/>
      <c r="N1923" s="224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19" t="s">
        <v>147</v>
      </c>
      <c r="AU1923" s="19" t="s">
        <v>87</v>
      </c>
    </row>
    <row r="1924" s="13" customFormat="1">
      <c r="A1924" s="13"/>
      <c r="B1924" s="241"/>
      <c r="C1924" s="242"/>
      <c r="D1924" s="220" t="s">
        <v>569</v>
      </c>
      <c r="E1924" s="243" t="s">
        <v>32</v>
      </c>
      <c r="F1924" s="244" t="s">
        <v>2157</v>
      </c>
      <c r="G1924" s="242"/>
      <c r="H1924" s="245">
        <v>47.200000000000003</v>
      </c>
      <c r="I1924" s="246"/>
      <c r="J1924" s="242"/>
      <c r="K1924" s="242"/>
      <c r="L1924" s="247"/>
      <c r="M1924" s="248"/>
      <c r="N1924" s="249"/>
      <c r="O1924" s="249"/>
      <c r="P1924" s="249"/>
      <c r="Q1924" s="249"/>
      <c r="R1924" s="249"/>
      <c r="S1924" s="249"/>
      <c r="T1924" s="250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1" t="s">
        <v>569</v>
      </c>
      <c r="AU1924" s="251" t="s">
        <v>87</v>
      </c>
      <c r="AV1924" s="13" t="s">
        <v>87</v>
      </c>
      <c r="AW1924" s="13" t="s">
        <v>39</v>
      </c>
      <c r="AX1924" s="13" t="s">
        <v>77</v>
      </c>
      <c r="AY1924" s="251" t="s">
        <v>137</v>
      </c>
    </row>
    <row r="1925" s="13" customFormat="1">
      <c r="A1925" s="13"/>
      <c r="B1925" s="241"/>
      <c r="C1925" s="242"/>
      <c r="D1925" s="220" t="s">
        <v>569</v>
      </c>
      <c r="E1925" s="243" t="s">
        <v>32</v>
      </c>
      <c r="F1925" s="244" t="s">
        <v>2158</v>
      </c>
      <c r="G1925" s="242"/>
      <c r="H1925" s="245">
        <v>14.619999999999999</v>
      </c>
      <c r="I1925" s="246"/>
      <c r="J1925" s="242"/>
      <c r="K1925" s="242"/>
      <c r="L1925" s="247"/>
      <c r="M1925" s="248"/>
      <c r="N1925" s="249"/>
      <c r="O1925" s="249"/>
      <c r="P1925" s="249"/>
      <c r="Q1925" s="249"/>
      <c r="R1925" s="249"/>
      <c r="S1925" s="249"/>
      <c r="T1925" s="250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1" t="s">
        <v>569</v>
      </c>
      <c r="AU1925" s="251" t="s">
        <v>87</v>
      </c>
      <c r="AV1925" s="13" t="s">
        <v>87</v>
      </c>
      <c r="AW1925" s="13" t="s">
        <v>39</v>
      </c>
      <c r="AX1925" s="13" t="s">
        <v>77</v>
      </c>
      <c r="AY1925" s="251" t="s">
        <v>137</v>
      </c>
    </row>
    <row r="1926" s="13" customFormat="1">
      <c r="A1926" s="13"/>
      <c r="B1926" s="241"/>
      <c r="C1926" s="242"/>
      <c r="D1926" s="220" t="s">
        <v>569</v>
      </c>
      <c r="E1926" s="243" t="s">
        <v>32</v>
      </c>
      <c r="F1926" s="244" t="s">
        <v>2159</v>
      </c>
      <c r="G1926" s="242"/>
      <c r="H1926" s="245">
        <v>14.449999999999999</v>
      </c>
      <c r="I1926" s="246"/>
      <c r="J1926" s="242"/>
      <c r="K1926" s="242"/>
      <c r="L1926" s="247"/>
      <c r="M1926" s="248"/>
      <c r="N1926" s="249"/>
      <c r="O1926" s="249"/>
      <c r="P1926" s="249"/>
      <c r="Q1926" s="249"/>
      <c r="R1926" s="249"/>
      <c r="S1926" s="249"/>
      <c r="T1926" s="250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1" t="s">
        <v>569</v>
      </c>
      <c r="AU1926" s="251" t="s">
        <v>87</v>
      </c>
      <c r="AV1926" s="13" t="s">
        <v>87</v>
      </c>
      <c r="AW1926" s="13" t="s">
        <v>39</v>
      </c>
      <c r="AX1926" s="13" t="s">
        <v>77</v>
      </c>
      <c r="AY1926" s="251" t="s">
        <v>137</v>
      </c>
    </row>
    <row r="1927" s="14" customFormat="1">
      <c r="A1927" s="14"/>
      <c r="B1927" s="252"/>
      <c r="C1927" s="253"/>
      <c r="D1927" s="220" t="s">
        <v>569</v>
      </c>
      <c r="E1927" s="254" t="s">
        <v>32</v>
      </c>
      <c r="F1927" s="255" t="s">
        <v>571</v>
      </c>
      <c r="G1927" s="253"/>
      <c r="H1927" s="256">
        <v>76.269999999999996</v>
      </c>
      <c r="I1927" s="257"/>
      <c r="J1927" s="253"/>
      <c r="K1927" s="253"/>
      <c r="L1927" s="258"/>
      <c r="M1927" s="259"/>
      <c r="N1927" s="260"/>
      <c r="O1927" s="260"/>
      <c r="P1927" s="260"/>
      <c r="Q1927" s="260"/>
      <c r="R1927" s="260"/>
      <c r="S1927" s="260"/>
      <c r="T1927" s="261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62" t="s">
        <v>569</v>
      </c>
      <c r="AU1927" s="262" t="s">
        <v>87</v>
      </c>
      <c r="AV1927" s="14" t="s">
        <v>164</v>
      </c>
      <c r="AW1927" s="14" t="s">
        <v>39</v>
      </c>
      <c r="AX1927" s="14" t="s">
        <v>85</v>
      </c>
      <c r="AY1927" s="262" t="s">
        <v>137</v>
      </c>
    </row>
    <row r="1928" s="2" customFormat="1" ht="21.75" customHeight="1">
      <c r="A1928" s="41"/>
      <c r="B1928" s="42"/>
      <c r="C1928" s="207" t="s">
        <v>2312</v>
      </c>
      <c r="D1928" s="207" t="s">
        <v>140</v>
      </c>
      <c r="E1928" s="208" t="s">
        <v>2313</v>
      </c>
      <c r="F1928" s="209" t="s">
        <v>2314</v>
      </c>
      <c r="G1928" s="210" t="s">
        <v>565</v>
      </c>
      <c r="H1928" s="211">
        <v>170.75999999999999</v>
      </c>
      <c r="I1928" s="212"/>
      <c r="J1928" s="213">
        <f>ROUND(I1928*H1928,2)</f>
        <v>0</v>
      </c>
      <c r="K1928" s="209" t="s">
        <v>144</v>
      </c>
      <c r="L1928" s="47"/>
      <c r="M1928" s="214" t="s">
        <v>32</v>
      </c>
      <c r="N1928" s="215" t="s">
        <v>49</v>
      </c>
      <c r="O1928" s="87"/>
      <c r="P1928" s="216">
        <f>O1928*H1928</f>
        <v>0</v>
      </c>
      <c r="Q1928" s="216">
        <v>0.0068999999999999999</v>
      </c>
      <c r="R1928" s="216">
        <f>Q1928*H1928</f>
        <v>1.1782439999999999</v>
      </c>
      <c r="S1928" s="216">
        <v>0</v>
      </c>
      <c r="T1928" s="217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18" t="s">
        <v>145</v>
      </c>
      <c r="AT1928" s="218" t="s">
        <v>140</v>
      </c>
      <c r="AU1928" s="218" t="s">
        <v>87</v>
      </c>
      <c r="AY1928" s="19" t="s">
        <v>137</v>
      </c>
      <c r="BE1928" s="219">
        <f>IF(N1928="základní",J1928,0)</f>
        <v>0</v>
      </c>
      <c r="BF1928" s="219">
        <f>IF(N1928="snížená",J1928,0)</f>
        <v>0</v>
      </c>
      <c r="BG1928" s="219">
        <f>IF(N1928="zákl. přenesená",J1928,0)</f>
        <v>0</v>
      </c>
      <c r="BH1928" s="219">
        <f>IF(N1928="sníž. přenesená",J1928,0)</f>
        <v>0</v>
      </c>
      <c r="BI1928" s="219">
        <f>IF(N1928="nulová",J1928,0)</f>
        <v>0</v>
      </c>
      <c r="BJ1928" s="19" t="s">
        <v>87</v>
      </c>
      <c r="BK1928" s="219">
        <f>ROUND(I1928*H1928,2)</f>
        <v>0</v>
      </c>
      <c r="BL1928" s="19" t="s">
        <v>145</v>
      </c>
      <c r="BM1928" s="218" t="s">
        <v>2315</v>
      </c>
    </row>
    <row r="1929" s="2" customFormat="1">
      <c r="A1929" s="41"/>
      <c r="B1929" s="42"/>
      <c r="C1929" s="43"/>
      <c r="D1929" s="220" t="s">
        <v>147</v>
      </c>
      <c r="E1929" s="43"/>
      <c r="F1929" s="221" t="s">
        <v>2316</v>
      </c>
      <c r="G1929" s="43"/>
      <c r="H1929" s="43"/>
      <c r="I1929" s="222"/>
      <c r="J1929" s="43"/>
      <c r="K1929" s="43"/>
      <c r="L1929" s="47"/>
      <c r="M1929" s="223"/>
      <c r="N1929" s="224"/>
      <c r="O1929" s="87"/>
      <c r="P1929" s="87"/>
      <c r="Q1929" s="87"/>
      <c r="R1929" s="87"/>
      <c r="S1929" s="87"/>
      <c r="T1929" s="88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T1929" s="19" t="s">
        <v>147</v>
      </c>
      <c r="AU1929" s="19" t="s">
        <v>87</v>
      </c>
    </row>
    <row r="1930" s="2" customFormat="1">
      <c r="A1930" s="41"/>
      <c r="B1930" s="42"/>
      <c r="C1930" s="43"/>
      <c r="D1930" s="225" t="s">
        <v>149</v>
      </c>
      <c r="E1930" s="43"/>
      <c r="F1930" s="226" t="s">
        <v>2317</v>
      </c>
      <c r="G1930" s="43"/>
      <c r="H1930" s="43"/>
      <c r="I1930" s="222"/>
      <c r="J1930" s="43"/>
      <c r="K1930" s="43"/>
      <c r="L1930" s="47"/>
      <c r="M1930" s="223"/>
      <c r="N1930" s="224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19" t="s">
        <v>149</v>
      </c>
      <c r="AU1930" s="19" t="s">
        <v>87</v>
      </c>
    </row>
    <row r="1931" s="15" customFormat="1">
      <c r="A1931" s="15"/>
      <c r="B1931" s="263"/>
      <c r="C1931" s="264"/>
      <c r="D1931" s="220" t="s">
        <v>569</v>
      </c>
      <c r="E1931" s="265" t="s">
        <v>32</v>
      </c>
      <c r="F1931" s="266" t="s">
        <v>1688</v>
      </c>
      <c r="G1931" s="264"/>
      <c r="H1931" s="265" t="s">
        <v>32</v>
      </c>
      <c r="I1931" s="267"/>
      <c r="J1931" s="264"/>
      <c r="K1931" s="264"/>
      <c r="L1931" s="268"/>
      <c r="M1931" s="269"/>
      <c r="N1931" s="270"/>
      <c r="O1931" s="270"/>
      <c r="P1931" s="270"/>
      <c r="Q1931" s="270"/>
      <c r="R1931" s="270"/>
      <c r="S1931" s="270"/>
      <c r="T1931" s="271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72" t="s">
        <v>569</v>
      </c>
      <c r="AU1931" s="272" t="s">
        <v>87</v>
      </c>
      <c r="AV1931" s="15" t="s">
        <v>85</v>
      </c>
      <c r="AW1931" s="15" t="s">
        <v>39</v>
      </c>
      <c r="AX1931" s="15" t="s">
        <v>77</v>
      </c>
      <c r="AY1931" s="272" t="s">
        <v>137</v>
      </c>
    </row>
    <row r="1932" s="13" customFormat="1">
      <c r="A1932" s="13"/>
      <c r="B1932" s="241"/>
      <c r="C1932" s="242"/>
      <c r="D1932" s="220" t="s">
        <v>569</v>
      </c>
      <c r="E1932" s="243" t="s">
        <v>32</v>
      </c>
      <c r="F1932" s="244" t="s">
        <v>1689</v>
      </c>
      <c r="G1932" s="242"/>
      <c r="H1932" s="245">
        <v>145.392</v>
      </c>
      <c r="I1932" s="246"/>
      <c r="J1932" s="242"/>
      <c r="K1932" s="242"/>
      <c r="L1932" s="247"/>
      <c r="M1932" s="248"/>
      <c r="N1932" s="249"/>
      <c r="O1932" s="249"/>
      <c r="P1932" s="249"/>
      <c r="Q1932" s="249"/>
      <c r="R1932" s="249"/>
      <c r="S1932" s="249"/>
      <c r="T1932" s="250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1" t="s">
        <v>569</v>
      </c>
      <c r="AU1932" s="251" t="s">
        <v>87</v>
      </c>
      <c r="AV1932" s="13" t="s">
        <v>87</v>
      </c>
      <c r="AW1932" s="13" t="s">
        <v>39</v>
      </c>
      <c r="AX1932" s="13" t="s">
        <v>77</v>
      </c>
      <c r="AY1932" s="251" t="s">
        <v>137</v>
      </c>
    </row>
    <row r="1933" s="13" customFormat="1">
      <c r="A1933" s="13"/>
      <c r="B1933" s="241"/>
      <c r="C1933" s="242"/>
      <c r="D1933" s="220" t="s">
        <v>569</v>
      </c>
      <c r="E1933" s="243" t="s">
        <v>32</v>
      </c>
      <c r="F1933" s="244" t="s">
        <v>1690</v>
      </c>
      <c r="G1933" s="242"/>
      <c r="H1933" s="245">
        <v>25.367999999999999</v>
      </c>
      <c r="I1933" s="246"/>
      <c r="J1933" s="242"/>
      <c r="K1933" s="242"/>
      <c r="L1933" s="247"/>
      <c r="M1933" s="248"/>
      <c r="N1933" s="249"/>
      <c r="O1933" s="249"/>
      <c r="P1933" s="249"/>
      <c r="Q1933" s="249"/>
      <c r="R1933" s="249"/>
      <c r="S1933" s="249"/>
      <c r="T1933" s="250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1" t="s">
        <v>569</v>
      </c>
      <c r="AU1933" s="251" t="s">
        <v>87</v>
      </c>
      <c r="AV1933" s="13" t="s">
        <v>87</v>
      </c>
      <c r="AW1933" s="13" t="s">
        <v>39</v>
      </c>
      <c r="AX1933" s="13" t="s">
        <v>77</v>
      </c>
      <c r="AY1933" s="251" t="s">
        <v>137</v>
      </c>
    </row>
    <row r="1934" s="14" customFormat="1">
      <c r="A1934" s="14"/>
      <c r="B1934" s="252"/>
      <c r="C1934" s="253"/>
      <c r="D1934" s="220" t="s">
        <v>569</v>
      </c>
      <c r="E1934" s="254" t="s">
        <v>32</v>
      </c>
      <c r="F1934" s="255" t="s">
        <v>571</v>
      </c>
      <c r="G1934" s="253"/>
      <c r="H1934" s="256">
        <v>170.75999999999999</v>
      </c>
      <c r="I1934" s="257"/>
      <c r="J1934" s="253"/>
      <c r="K1934" s="253"/>
      <c r="L1934" s="258"/>
      <c r="M1934" s="259"/>
      <c r="N1934" s="260"/>
      <c r="O1934" s="260"/>
      <c r="P1934" s="260"/>
      <c r="Q1934" s="260"/>
      <c r="R1934" s="260"/>
      <c r="S1934" s="260"/>
      <c r="T1934" s="261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62" t="s">
        <v>569</v>
      </c>
      <c r="AU1934" s="262" t="s">
        <v>87</v>
      </c>
      <c r="AV1934" s="14" t="s">
        <v>164</v>
      </c>
      <c r="AW1934" s="14" t="s">
        <v>39</v>
      </c>
      <c r="AX1934" s="14" t="s">
        <v>85</v>
      </c>
      <c r="AY1934" s="262" t="s">
        <v>137</v>
      </c>
    </row>
    <row r="1935" s="2" customFormat="1" ht="24.15" customHeight="1">
      <c r="A1935" s="41"/>
      <c r="B1935" s="42"/>
      <c r="C1935" s="207" t="s">
        <v>2318</v>
      </c>
      <c r="D1935" s="207" t="s">
        <v>140</v>
      </c>
      <c r="E1935" s="208" t="s">
        <v>2319</v>
      </c>
      <c r="F1935" s="209" t="s">
        <v>2320</v>
      </c>
      <c r="G1935" s="210" t="s">
        <v>565</v>
      </c>
      <c r="H1935" s="211">
        <v>577.65800000000002</v>
      </c>
      <c r="I1935" s="212"/>
      <c r="J1935" s="213">
        <f>ROUND(I1935*H1935,2)</f>
        <v>0</v>
      </c>
      <c r="K1935" s="209" t="s">
        <v>144</v>
      </c>
      <c r="L1935" s="47"/>
      <c r="M1935" s="214" t="s">
        <v>32</v>
      </c>
      <c r="N1935" s="215" t="s">
        <v>49</v>
      </c>
      <c r="O1935" s="87"/>
      <c r="P1935" s="216">
        <f>O1935*H1935</f>
        <v>0</v>
      </c>
      <c r="Q1935" s="216">
        <v>0.0068799999999999998</v>
      </c>
      <c r="R1935" s="216">
        <f>Q1935*H1935</f>
        <v>3.9742870400000001</v>
      </c>
      <c r="S1935" s="216">
        <v>0</v>
      </c>
      <c r="T1935" s="217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18" t="s">
        <v>145</v>
      </c>
      <c r="AT1935" s="218" t="s">
        <v>140</v>
      </c>
      <c r="AU1935" s="218" t="s">
        <v>87</v>
      </c>
      <c r="AY1935" s="19" t="s">
        <v>137</v>
      </c>
      <c r="BE1935" s="219">
        <f>IF(N1935="základní",J1935,0)</f>
        <v>0</v>
      </c>
      <c r="BF1935" s="219">
        <f>IF(N1935="snížená",J1935,0)</f>
        <v>0</v>
      </c>
      <c r="BG1935" s="219">
        <f>IF(N1935="zákl. přenesená",J1935,0)</f>
        <v>0</v>
      </c>
      <c r="BH1935" s="219">
        <f>IF(N1935="sníž. přenesená",J1935,0)</f>
        <v>0</v>
      </c>
      <c r="BI1935" s="219">
        <f>IF(N1935="nulová",J1935,0)</f>
        <v>0</v>
      </c>
      <c r="BJ1935" s="19" t="s">
        <v>87</v>
      </c>
      <c r="BK1935" s="219">
        <f>ROUND(I1935*H1935,2)</f>
        <v>0</v>
      </c>
      <c r="BL1935" s="19" t="s">
        <v>145</v>
      </c>
      <c r="BM1935" s="218" t="s">
        <v>2321</v>
      </c>
    </row>
    <row r="1936" s="2" customFormat="1">
      <c r="A1936" s="41"/>
      <c r="B1936" s="42"/>
      <c r="C1936" s="43"/>
      <c r="D1936" s="220" t="s">
        <v>147</v>
      </c>
      <c r="E1936" s="43"/>
      <c r="F1936" s="221" t="s">
        <v>2322</v>
      </c>
      <c r="G1936" s="43"/>
      <c r="H1936" s="43"/>
      <c r="I1936" s="222"/>
      <c r="J1936" s="43"/>
      <c r="K1936" s="43"/>
      <c r="L1936" s="47"/>
      <c r="M1936" s="223"/>
      <c r="N1936" s="224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19" t="s">
        <v>147</v>
      </c>
      <c r="AU1936" s="19" t="s">
        <v>87</v>
      </c>
    </row>
    <row r="1937" s="2" customFormat="1">
      <c r="A1937" s="41"/>
      <c r="B1937" s="42"/>
      <c r="C1937" s="43"/>
      <c r="D1937" s="225" t="s">
        <v>149</v>
      </c>
      <c r="E1937" s="43"/>
      <c r="F1937" s="226" t="s">
        <v>2323</v>
      </c>
      <c r="G1937" s="43"/>
      <c r="H1937" s="43"/>
      <c r="I1937" s="222"/>
      <c r="J1937" s="43"/>
      <c r="K1937" s="43"/>
      <c r="L1937" s="47"/>
      <c r="M1937" s="223"/>
      <c r="N1937" s="224"/>
      <c r="O1937" s="87"/>
      <c r="P1937" s="87"/>
      <c r="Q1937" s="87"/>
      <c r="R1937" s="87"/>
      <c r="S1937" s="87"/>
      <c r="T1937" s="88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T1937" s="19" t="s">
        <v>149</v>
      </c>
      <c r="AU1937" s="19" t="s">
        <v>87</v>
      </c>
    </row>
    <row r="1938" s="15" customFormat="1">
      <c r="A1938" s="15"/>
      <c r="B1938" s="263"/>
      <c r="C1938" s="264"/>
      <c r="D1938" s="220" t="s">
        <v>569</v>
      </c>
      <c r="E1938" s="265" t="s">
        <v>32</v>
      </c>
      <c r="F1938" s="266" t="s">
        <v>1688</v>
      </c>
      <c r="G1938" s="264"/>
      <c r="H1938" s="265" t="s">
        <v>32</v>
      </c>
      <c r="I1938" s="267"/>
      <c r="J1938" s="264"/>
      <c r="K1938" s="264"/>
      <c r="L1938" s="268"/>
      <c r="M1938" s="269"/>
      <c r="N1938" s="270"/>
      <c r="O1938" s="270"/>
      <c r="P1938" s="270"/>
      <c r="Q1938" s="270"/>
      <c r="R1938" s="270"/>
      <c r="S1938" s="270"/>
      <c r="T1938" s="271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72" t="s">
        <v>569</v>
      </c>
      <c r="AU1938" s="272" t="s">
        <v>87</v>
      </c>
      <c r="AV1938" s="15" t="s">
        <v>85</v>
      </c>
      <c r="AW1938" s="15" t="s">
        <v>39</v>
      </c>
      <c r="AX1938" s="15" t="s">
        <v>77</v>
      </c>
      <c r="AY1938" s="272" t="s">
        <v>137</v>
      </c>
    </row>
    <row r="1939" s="13" customFormat="1">
      <c r="A1939" s="13"/>
      <c r="B1939" s="241"/>
      <c r="C1939" s="242"/>
      <c r="D1939" s="220" t="s">
        <v>569</v>
      </c>
      <c r="E1939" s="243" t="s">
        <v>32</v>
      </c>
      <c r="F1939" s="244" t="s">
        <v>1707</v>
      </c>
      <c r="G1939" s="242"/>
      <c r="H1939" s="245">
        <v>534.56299999999999</v>
      </c>
      <c r="I1939" s="246"/>
      <c r="J1939" s="242"/>
      <c r="K1939" s="242"/>
      <c r="L1939" s="247"/>
      <c r="M1939" s="248"/>
      <c r="N1939" s="249"/>
      <c r="O1939" s="249"/>
      <c r="P1939" s="249"/>
      <c r="Q1939" s="249"/>
      <c r="R1939" s="249"/>
      <c r="S1939" s="249"/>
      <c r="T1939" s="250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1" t="s">
        <v>569</v>
      </c>
      <c r="AU1939" s="251" t="s">
        <v>87</v>
      </c>
      <c r="AV1939" s="13" t="s">
        <v>87</v>
      </c>
      <c r="AW1939" s="13" t="s">
        <v>39</v>
      </c>
      <c r="AX1939" s="13" t="s">
        <v>77</v>
      </c>
      <c r="AY1939" s="251" t="s">
        <v>137</v>
      </c>
    </row>
    <row r="1940" s="13" customFormat="1">
      <c r="A1940" s="13"/>
      <c r="B1940" s="241"/>
      <c r="C1940" s="242"/>
      <c r="D1940" s="220" t="s">
        <v>569</v>
      </c>
      <c r="E1940" s="243" t="s">
        <v>32</v>
      </c>
      <c r="F1940" s="244" t="s">
        <v>1698</v>
      </c>
      <c r="G1940" s="242"/>
      <c r="H1940" s="245">
        <v>-63.600000000000001</v>
      </c>
      <c r="I1940" s="246"/>
      <c r="J1940" s="242"/>
      <c r="K1940" s="242"/>
      <c r="L1940" s="247"/>
      <c r="M1940" s="248"/>
      <c r="N1940" s="249"/>
      <c r="O1940" s="249"/>
      <c r="P1940" s="249"/>
      <c r="Q1940" s="249"/>
      <c r="R1940" s="249"/>
      <c r="S1940" s="249"/>
      <c r="T1940" s="250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1" t="s">
        <v>569</v>
      </c>
      <c r="AU1940" s="251" t="s">
        <v>87</v>
      </c>
      <c r="AV1940" s="13" t="s">
        <v>87</v>
      </c>
      <c r="AW1940" s="13" t="s">
        <v>39</v>
      </c>
      <c r="AX1940" s="13" t="s">
        <v>77</v>
      </c>
      <c r="AY1940" s="251" t="s">
        <v>137</v>
      </c>
    </row>
    <row r="1941" s="13" customFormat="1">
      <c r="A1941" s="13"/>
      <c r="B1941" s="241"/>
      <c r="C1941" s="242"/>
      <c r="D1941" s="220" t="s">
        <v>569</v>
      </c>
      <c r="E1941" s="243" t="s">
        <v>32</v>
      </c>
      <c r="F1941" s="244" t="s">
        <v>1708</v>
      </c>
      <c r="G1941" s="242"/>
      <c r="H1941" s="245">
        <v>91.819999999999993</v>
      </c>
      <c r="I1941" s="246"/>
      <c r="J1941" s="242"/>
      <c r="K1941" s="242"/>
      <c r="L1941" s="247"/>
      <c r="M1941" s="248"/>
      <c r="N1941" s="249"/>
      <c r="O1941" s="249"/>
      <c r="P1941" s="249"/>
      <c r="Q1941" s="249"/>
      <c r="R1941" s="249"/>
      <c r="S1941" s="249"/>
      <c r="T1941" s="250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1" t="s">
        <v>569</v>
      </c>
      <c r="AU1941" s="251" t="s">
        <v>87</v>
      </c>
      <c r="AV1941" s="13" t="s">
        <v>87</v>
      </c>
      <c r="AW1941" s="13" t="s">
        <v>39</v>
      </c>
      <c r="AX1941" s="13" t="s">
        <v>77</v>
      </c>
      <c r="AY1941" s="251" t="s">
        <v>137</v>
      </c>
    </row>
    <row r="1942" s="13" customFormat="1">
      <c r="A1942" s="13"/>
      <c r="B1942" s="241"/>
      <c r="C1942" s="242"/>
      <c r="D1942" s="220" t="s">
        <v>569</v>
      </c>
      <c r="E1942" s="243" t="s">
        <v>32</v>
      </c>
      <c r="F1942" s="244" t="s">
        <v>1700</v>
      </c>
      <c r="G1942" s="242"/>
      <c r="H1942" s="245">
        <v>14.875</v>
      </c>
      <c r="I1942" s="246"/>
      <c r="J1942" s="242"/>
      <c r="K1942" s="242"/>
      <c r="L1942" s="247"/>
      <c r="M1942" s="248"/>
      <c r="N1942" s="249"/>
      <c r="O1942" s="249"/>
      <c r="P1942" s="249"/>
      <c r="Q1942" s="249"/>
      <c r="R1942" s="249"/>
      <c r="S1942" s="249"/>
      <c r="T1942" s="250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1" t="s">
        <v>569</v>
      </c>
      <c r="AU1942" s="251" t="s">
        <v>87</v>
      </c>
      <c r="AV1942" s="13" t="s">
        <v>87</v>
      </c>
      <c r="AW1942" s="13" t="s">
        <v>39</v>
      </c>
      <c r="AX1942" s="13" t="s">
        <v>77</v>
      </c>
      <c r="AY1942" s="251" t="s">
        <v>137</v>
      </c>
    </row>
    <row r="1943" s="14" customFormat="1">
      <c r="A1943" s="14"/>
      <c r="B1943" s="252"/>
      <c r="C1943" s="253"/>
      <c r="D1943" s="220" t="s">
        <v>569</v>
      </c>
      <c r="E1943" s="254" t="s">
        <v>32</v>
      </c>
      <c r="F1943" s="255" t="s">
        <v>571</v>
      </c>
      <c r="G1943" s="253"/>
      <c r="H1943" s="256">
        <v>577.6579999999999</v>
      </c>
      <c r="I1943" s="257"/>
      <c r="J1943" s="253"/>
      <c r="K1943" s="253"/>
      <c r="L1943" s="258"/>
      <c r="M1943" s="259"/>
      <c r="N1943" s="260"/>
      <c r="O1943" s="260"/>
      <c r="P1943" s="260"/>
      <c r="Q1943" s="260"/>
      <c r="R1943" s="260"/>
      <c r="S1943" s="260"/>
      <c r="T1943" s="261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2" t="s">
        <v>569</v>
      </c>
      <c r="AU1943" s="262" t="s">
        <v>87</v>
      </c>
      <c r="AV1943" s="14" t="s">
        <v>164</v>
      </c>
      <c r="AW1943" s="14" t="s">
        <v>39</v>
      </c>
      <c r="AX1943" s="14" t="s">
        <v>85</v>
      </c>
      <c r="AY1943" s="262" t="s">
        <v>137</v>
      </c>
    </row>
    <row r="1944" s="2" customFormat="1" ht="16.5" customHeight="1">
      <c r="A1944" s="41"/>
      <c r="B1944" s="42"/>
      <c r="C1944" s="207" t="s">
        <v>2324</v>
      </c>
      <c r="D1944" s="207" t="s">
        <v>140</v>
      </c>
      <c r="E1944" s="208" t="s">
        <v>2325</v>
      </c>
      <c r="F1944" s="209" t="s">
        <v>2326</v>
      </c>
      <c r="G1944" s="210" t="s">
        <v>565</v>
      </c>
      <c r="H1944" s="211">
        <v>1496.836</v>
      </c>
      <c r="I1944" s="212"/>
      <c r="J1944" s="213">
        <f>ROUND(I1944*H1944,2)</f>
        <v>0</v>
      </c>
      <c r="K1944" s="209" t="s">
        <v>144</v>
      </c>
      <c r="L1944" s="47"/>
      <c r="M1944" s="214" t="s">
        <v>32</v>
      </c>
      <c r="N1944" s="215" t="s">
        <v>49</v>
      </c>
      <c r="O1944" s="87"/>
      <c r="P1944" s="216">
        <f>O1944*H1944</f>
        <v>0</v>
      </c>
      <c r="Q1944" s="216">
        <v>0</v>
      </c>
      <c r="R1944" s="216">
        <f>Q1944*H1944</f>
        <v>0</v>
      </c>
      <c r="S1944" s="216">
        <v>0</v>
      </c>
      <c r="T1944" s="217">
        <f>S1944*H1944</f>
        <v>0</v>
      </c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R1944" s="218" t="s">
        <v>145</v>
      </c>
      <c r="AT1944" s="218" t="s">
        <v>140</v>
      </c>
      <c r="AU1944" s="218" t="s">
        <v>87</v>
      </c>
      <c r="AY1944" s="19" t="s">
        <v>137</v>
      </c>
      <c r="BE1944" s="219">
        <f>IF(N1944="základní",J1944,0)</f>
        <v>0</v>
      </c>
      <c r="BF1944" s="219">
        <f>IF(N1944="snížená",J1944,0)</f>
        <v>0</v>
      </c>
      <c r="BG1944" s="219">
        <f>IF(N1944="zákl. přenesená",J1944,0)</f>
        <v>0</v>
      </c>
      <c r="BH1944" s="219">
        <f>IF(N1944="sníž. přenesená",J1944,0)</f>
        <v>0</v>
      </c>
      <c r="BI1944" s="219">
        <f>IF(N1944="nulová",J1944,0)</f>
        <v>0</v>
      </c>
      <c r="BJ1944" s="19" t="s">
        <v>87</v>
      </c>
      <c r="BK1944" s="219">
        <f>ROUND(I1944*H1944,2)</f>
        <v>0</v>
      </c>
      <c r="BL1944" s="19" t="s">
        <v>145</v>
      </c>
      <c r="BM1944" s="218" t="s">
        <v>2327</v>
      </c>
    </row>
    <row r="1945" s="2" customFormat="1">
      <c r="A1945" s="41"/>
      <c r="B1945" s="42"/>
      <c r="C1945" s="43"/>
      <c r="D1945" s="220" t="s">
        <v>147</v>
      </c>
      <c r="E1945" s="43"/>
      <c r="F1945" s="221" t="s">
        <v>2328</v>
      </c>
      <c r="G1945" s="43"/>
      <c r="H1945" s="43"/>
      <c r="I1945" s="222"/>
      <c r="J1945" s="43"/>
      <c r="K1945" s="43"/>
      <c r="L1945" s="47"/>
      <c r="M1945" s="223"/>
      <c r="N1945" s="224"/>
      <c r="O1945" s="87"/>
      <c r="P1945" s="87"/>
      <c r="Q1945" s="87"/>
      <c r="R1945" s="87"/>
      <c r="S1945" s="87"/>
      <c r="T1945" s="88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T1945" s="19" t="s">
        <v>147</v>
      </c>
      <c r="AU1945" s="19" t="s">
        <v>87</v>
      </c>
    </row>
    <row r="1946" s="2" customFormat="1">
      <c r="A1946" s="41"/>
      <c r="B1946" s="42"/>
      <c r="C1946" s="43"/>
      <c r="D1946" s="225" t="s">
        <v>149</v>
      </c>
      <c r="E1946" s="43"/>
      <c r="F1946" s="226" t="s">
        <v>2329</v>
      </c>
      <c r="G1946" s="43"/>
      <c r="H1946" s="43"/>
      <c r="I1946" s="222"/>
      <c r="J1946" s="43"/>
      <c r="K1946" s="43"/>
      <c r="L1946" s="47"/>
      <c r="M1946" s="223"/>
      <c r="N1946" s="224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19" t="s">
        <v>149</v>
      </c>
      <c r="AU1946" s="19" t="s">
        <v>87</v>
      </c>
    </row>
    <row r="1947" s="2" customFormat="1" ht="16.5" customHeight="1">
      <c r="A1947" s="41"/>
      <c r="B1947" s="42"/>
      <c r="C1947" s="227" t="s">
        <v>2330</v>
      </c>
      <c r="D1947" s="227" t="s">
        <v>151</v>
      </c>
      <c r="E1947" s="228" t="s">
        <v>2331</v>
      </c>
      <c r="F1947" s="229" t="s">
        <v>2332</v>
      </c>
      <c r="G1947" s="230" t="s">
        <v>565</v>
      </c>
      <c r="H1947" s="231">
        <v>860.68100000000004</v>
      </c>
      <c r="I1947" s="232"/>
      <c r="J1947" s="233">
        <f>ROUND(I1947*H1947,2)</f>
        <v>0</v>
      </c>
      <c r="K1947" s="229" t="s">
        <v>144</v>
      </c>
      <c r="L1947" s="234"/>
      <c r="M1947" s="235" t="s">
        <v>32</v>
      </c>
      <c r="N1947" s="236" t="s">
        <v>49</v>
      </c>
      <c r="O1947" s="87"/>
      <c r="P1947" s="216">
        <f>O1947*H1947</f>
        <v>0</v>
      </c>
      <c r="Q1947" s="216">
        <v>0.00050000000000000001</v>
      </c>
      <c r="R1947" s="216">
        <f>Q1947*H1947</f>
        <v>0.43034050000000001</v>
      </c>
      <c r="S1947" s="216">
        <v>0</v>
      </c>
      <c r="T1947" s="217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18" t="s">
        <v>155</v>
      </c>
      <c r="AT1947" s="218" t="s">
        <v>151</v>
      </c>
      <c r="AU1947" s="218" t="s">
        <v>87</v>
      </c>
      <c r="AY1947" s="19" t="s">
        <v>137</v>
      </c>
      <c r="BE1947" s="219">
        <f>IF(N1947="základní",J1947,0)</f>
        <v>0</v>
      </c>
      <c r="BF1947" s="219">
        <f>IF(N1947="snížená",J1947,0)</f>
        <v>0</v>
      </c>
      <c r="BG1947" s="219">
        <f>IF(N1947="zákl. přenesená",J1947,0)</f>
        <v>0</v>
      </c>
      <c r="BH1947" s="219">
        <f>IF(N1947="sníž. přenesená",J1947,0)</f>
        <v>0</v>
      </c>
      <c r="BI1947" s="219">
        <f>IF(N1947="nulová",J1947,0)</f>
        <v>0</v>
      </c>
      <c r="BJ1947" s="19" t="s">
        <v>87</v>
      </c>
      <c r="BK1947" s="219">
        <f>ROUND(I1947*H1947,2)</f>
        <v>0</v>
      </c>
      <c r="BL1947" s="19" t="s">
        <v>145</v>
      </c>
      <c r="BM1947" s="218" t="s">
        <v>2333</v>
      </c>
    </row>
    <row r="1948" s="2" customFormat="1">
      <c r="A1948" s="41"/>
      <c r="B1948" s="42"/>
      <c r="C1948" s="43"/>
      <c r="D1948" s="220" t="s">
        <v>147</v>
      </c>
      <c r="E1948" s="43"/>
      <c r="F1948" s="221" t="s">
        <v>2332</v>
      </c>
      <c r="G1948" s="43"/>
      <c r="H1948" s="43"/>
      <c r="I1948" s="222"/>
      <c r="J1948" s="43"/>
      <c r="K1948" s="43"/>
      <c r="L1948" s="47"/>
      <c r="M1948" s="223"/>
      <c r="N1948" s="224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19" t="s">
        <v>147</v>
      </c>
      <c r="AU1948" s="19" t="s">
        <v>87</v>
      </c>
    </row>
    <row r="1949" s="2" customFormat="1">
      <c r="A1949" s="41"/>
      <c r="B1949" s="42"/>
      <c r="C1949" s="43"/>
      <c r="D1949" s="220" t="s">
        <v>624</v>
      </c>
      <c r="E1949" s="43"/>
      <c r="F1949" s="273" t="s">
        <v>2334</v>
      </c>
      <c r="G1949" s="43"/>
      <c r="H1949" s="43"/>
      <c r="I1949" s="222"/>
      <c r="J1949" s="43"/>
      <c r="K1949" s="43"/>
      <c r="L1949" s="47"/>
      <c r="M1949" s="223"/>
      <c r="N1949" s="224"/>
      <c r="O1949" s="87"/>
      <c r="P1949" s="87"/>
      <c r="Q1949" s="87"/>
      <c r="R1949" s="87"/>
      <c r="S1949" s="87"/>
      <c r="T1949" s="88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T1949" s="19" t="s">
        <v>624</v>
      </c>
      <c r="AU1949" s="19" t="s">
        <v>87</v>
      </c>
    </row>
    <row r="1950" s="13" customFormat="1">
      <c r="A1950" s="13"/>
      <c r="B1950" s="241"/>
      <c r="C1950" s="242"/>
      <c r="D1950" s="220" t="s">
        <v>569</v>
      </c>
      <c r="E1950" s="243" t="s">
        <v>32</v>
      </c>
      <c r="F1950" s="244" t="s">
        <v>2335</v>
      </c>
      <c r="G1950" s="242"/>
      <c r="H1950" s="245">
        <v>860.68100000000004</v>
      </c>
      <c r="I1950" s="246"/>
      <c r="J1950" s="242"/>
      <c r="K1950" s="242"/>
      <c r="L1950" s="247"/>
      <c r="M1950" s="248"/>
      <c r="N1950" s="249"/>
      <c r="O1950" s="249"/>
      <c r="P1950" s="249"/>
      <c r="Q1950" s="249"/>
      <c r="R1950" s="249"/>
      <c r="S1950" s="249"/>
      <c r="T1950" s="250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1" t="s">
        <v>569</v>
      </c>
      <c r="AU1950" s="251" t="s">
        <v>87</v>
      </c>
      <c r="AV1950" s="13" t="s">
        <v>87</v>
      </c>
      <c r="AW1950" s="13" t="s">
        <v>39</v>
      </c>
      <c r="AX1950" s="13" t="s">
        <v>77</v>
      </c>
      <c r="AY1950" s="251" t="s">
        <v>137</v>
      </c>
    </row>
    <row r="1951" s="14" customFormat="1">
      <c r="A1951" s="14"/>
      <c r="B1951" s="252"/>
      <c r="C1951" s="253"/>
      <c r="D1951" s="220" t="s">
        <v>569</v>
      </c>
      <c r="E1951" s="254" t="s">
        <v>32</v>
      </c>
      <c r="F1951" s="255" t="s">
        <v>571</v>
      </c>
      <c r="G1951" s="253"/>
      <c r="H1951" s="256">
        <v>860.68100000000004</v>
      </c>
      <c r="I1951" s="257"/>
      <c r="J1951" s="253"/>
      <c r="K1951" s="253"/>
      <c r="L1951" s="258"/>
      <c r="M1951" s="259"/>
      <c r="N1951" s="260"/>
      <c r="O1951" s="260"/>
      <c r="P1951" s="260"/>
      <c r="Q1951" s="260"/>
      <c r="R1951" s="260"/>
      <c r="S1951" s="260"/>
      <c r="T1951" s="261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62" t="s">
        <v>569</v>
      </c>
      <c r="AU1951" s="262" t="s">
        <v>87</v>
      </c>
      <c r="AV1951" s="14" t="s">
        <v>164</v>
      </c>
      <c r="AW1951" s="14" t="s">
        <v>39</v>
      </c>
      <c r="AX1951" s="14" t="s">
        <v>85</v>
      </c>
      <c r="AY1951" s="262" t="s">
        <v>137</v>
      </c>
    </row>
    <row r="1952" s="2" customFormat="1" ht="24.15" customHeight="1">
      <c r="A1952" s="41"/>
      <c r="B1952" s="42"/>
      <c r="C1952" s="227" t="s">
        <v>2336</v>
      </c>
      <c r="D1952" s="227" t="s">
        <v>151</v>
      </c>
      <c r="E1952" s="228" t="s">
        <v>2337</v>
      </c>
      <c r="F1952" s="229" t="s">
        <v>2338</v>
      </c>
      <c r="G1952" s="230" t="s">
        <v>565</v>
      </c>
      <c r="H1952" s="231">
        <v>860.68100000000004</v>
      </c>
      <c r="I1952" s="232"/>
      <c r="J1952" s="233">
        <f>ROUND(I1952*H1952,2)</f>
        <v>0</v>
      </c>
      <c r="K1952" s="229" t="s">
        <v>144</v>
      </c>
      <c r="L1952" s="234"/>
      <c r="M1952" s="235" t="s">
        <v>32</v>
      </c>
      <c r="N1952" s="236" t="s">
        <v>49</v>
      </c>
      <c r="O1952" s="87"/>
      <c r="P1952" s="216">
        <f>O1952*H1952</f>
        <v>0</v>
      </c>
      <c r="Q1952" s="216">
        <v>0.00027</v>
      </c>
      <c r="R1952" s="216">
        <f>Q1952*H1952</f>
        <v>0.23238387000000002</v>
      </c>
      <c r="S1952" s="216">
        <v>0</v>
      </c>
      <c r="T1952" s="217">
        <f>S1952*H1952</f>
        <v>0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18" t="s">
        <v>155</v>
      </c>
      <c r="AT1952" s="218" t="s">
        <v>151</v>
      </c>
      <c r="AU1952" s="218" t="s">
        <v>87</v>
      </c>
      <c r="AY1952" s="19" t="s">
        <v>137</v>
      </c>
      <c r="BE1952" s="219">
        <f>IF(N1952="základní",J1952,0)</f>
        <v>0</v>
      </c>
      <c r="BF1952" s="219">
        <f>IF(N1952="snížená",J1952,0)</f>
        <v>0</v>
      </c>
      <c r="BG1952" s="219">
        <f>IF(N1952="zákl. přenesená",J1952,0)</f>
        <v>0</v>
      </c>
      <c r="BH1952" s="219">
        <f>IF(N1952="sníž. přenesená",J1952,0)</f>
        <v>0</v>
      </c>
      <c r="BI1952" s="219">
        <f>IF(N1952="nulová",J1952,0)</f>
        <v>0</v>
      </c>
      <c r="BJ1952" s="19" t="s">
        <v>87</v>
      </c>
      <c r="BK1952" s="219">
        <f>ROUND(I1952*H1952,2)</f>
        <v>0</v>
      </c>
      <c r="BL1952" s="19" t="s">
        <v>145</v>
      </c>
      <c r="BM1952" s="218" t="s">
        <v>2339</v>
      </c>
    </row>
    <row r="1953" s="2" customFormat="1">
      <c r="A1953" s="41"/>
      <c r="B1953" s="42"/>
      <c r="C1953" s="43"/>
      <c r="D1953" s="220" t="s">
        <v>147</v>
      </c>
      <c r="E1953" s="43"/>
      <c r="F1953" s="221" t="s">
        <v>2338</v>
      </c>
      <c r="G1953" s="43"/>
      <c r="H1953" s="43"/>
      <c r="I1953" s="222"/>
      <c r="J1953" s="43"/>
      <c r="K1953" s="43"/>
      <c r="L1953" s="47"/>
      <c r="M1953" s="223"/>
      <c r="N1953" s="224"/>
      <c r="O1953" s="87"/>
      <c r="P1953" s="87"/>
      <c r="Q1953" s="87"/>
      <c r="R1953" s="87"/>
      <c r="S1953" s="87"/>
      <c r="T1953" s="88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T1953" s="19" t="s">
        <v>147</v>
      </c>
      <c r="AU1953" s="19" t="s">
        <v>87</v>
      </c>
    </row>
    <row r="1954" s="2" customFormat="1">
      <c r="A1954" s="41"/>
      <c r="B1954" s="42"/>
      <c r="C1954" s="43"/>
      <c r="D1954" s="220" t="s">
        <v>624</v>
      </c>
      <c r="E1954" s="43"/>
      <c r="F1954" s="273" t="s">
        <v>2340</v>
      </c>
      <c r="G1954" s="43"/>
      <c r="H1954" s="43"/>
      <c r="I1954" s="222"/>
      <c r="J1954" s="43"/>
      <c r="K1954" s="43"/>
      <c r="L1954" s="47"/>
      <c r="M1954" s="223"/>
      <c r="N1954" s="224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19" t="s">
        <v>624</v>
      </c>
      <c r="AU1954" s="19" t="s">
        <v>87</v>
      </c>
    </row>
    <row r="1955" s="13" customFormat="1">
      <c r="A1955" s="13"/>
      <c r="B1955" s="241"/>
      <c r="C1955" s="242"/>
      <c r="D1955" s="220" t="s">
        <v>569</v>
      </c>
      <c r="E1955" s="243" t="s">
        <v>32</v>
      </c>
      <c r="F1955" s="244" t="s">
        <v>2335</v>
      </c>
      <c r="G1955" s="242"/>
      <c r="H1955" s="245">
        <v>860.68100000000004</v>
      </c>
      <c r="I1955" s="246"/>
      <c r="J1955" s="242"/>
      <c r="K1955" s="242"/>
      <c r="L1955" s="247"/>
      <c r="M1955" s="248"/>
      <c r="N1955" s="249"/>
      <c r="O1955" s="249"/>
      <c r="P1955" s="249"/>
      <c r="Q1955" s="249"/>
      <c r="R1955" s="249"/>
      <c r="S1955" s="249"/>
      <c r="T1955" s="250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1" t="s">
        <v>569</v>
      </c>
      <c r="AU1955" s="251" t="s">
        <v>87</v>
      </c>
      <c r="AV1955" s="13" t="s">
        <v>87</v>
      </c>
      <c r="AW1955" s="13" t="s">
        <v>39</v>
      </c>
      <c r="AX1955" s="13" t="s">
        <v>77</v>
      </c>
      <c r="AY1955" s="251" t="s">
        <v>137</v>
      </c>
    </row>
    <row r="1956" s="14" customFormat="1">
      <c r="A1956" s="14"/>
      <c r="B1956" s="252"/>
      <c r="C1956" s="253"/>
      <c r="D1956" s="220" t="s">
        <v>569</v>
      </c>
      <c r="E1956" s="254" t="s">
        <v>32</v>
      </c>
      <c r="F1956" s="255" t="s">
        <v>571</v>
      </c>
      <c r="G1956" s="253"/>
      <c r="H1956" s="256">
        <v>860.68100000000004</v>
      </c>
      <c r="I1956" s="257"/>
      <c r="J1956" s="253"/>
      <c r="K1956" s="253"/>
      <c r="L1956" s="258"/>
      <c r="M1956" s="259"/>
      <c r="N1956" s="260"/>
      <c r="O1956" s="260"/>
      <c r="P1956" s="260"/>
      <c r="Q1956" s="260"/>
      <c r="R1956" s="260"/>
      <c r="S1956" s="260"/>
      <c r="T1956" s="261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62" t="s">
        <v>569</v>
      </c>
      <c r="AU1956" s="262" t="s">
        <v>87</v>
      </c>
      <c r="AV1956" s="14" t="s">
        <v>164</v>
      </c>
      <c r="AW1956" s="14" t="s">
        <v>39</v>
      </c>
      <c r="AX1956" s="14" t="s">
        <v>85</v>
      </c>
      <c r="AY1956" s="262" t="s">
        <v>137</v>
      </c>
    </row>
    <row r="1957" s="2" customFormat="1" ht="16.5" customHeight="1">
      <c r="A1957" s="41"/>
      <c r="B1957" s="42"/>
      <c r="C1957" s="207" t="s">
        <v>2341</v>
      </c>
      <c r="D1957" s="207" t="s">
        <v>140</v>
      </c>
      <c r="E1957" s="208" t="s">
        <v>2342</v>
      </c>
      <c r="F1957" s="209" t="s">
        <v>2343</v>
      </c>
      <c r="G1957" s="210" t="s">
        <v>143</v>
      </c>
      <c r="H1957" s="211">
        <v>90.599999999999994</v>
      </c>
      <c r="I1957" s="212"/>
      <c r="J1957" s="213">
        <f>ROUND(I1957*H1957,2)</f>
        <v>0</v>
      </c>
      <c r="K1957" s="209" t="s">
        <v>144</v>
      </c>
      <c r="L1957" s="47"/>
      <c r="M1957" s="214" t="s">
        <v>32</v>
      </c>
      <c r="N1957" s="215" t="s">
        <v>49</v>
      </c>
      <c r="O1957" s="87"/>
      <c r="P1957" s="216">
        <f>O1957*H1957</f>
        <v>0</v>
      </c>
      <c r="Q1957" s="216">
        <v>0</v>
      </c>
      <c r="R1957" s="216">
        <f>Q1957*H1957</f>
        <v>0</v>
      </c>
      <c r="S1957" s="216">
        <v>0</v>
      </c>
      <c r="T1957" s="217">
        <f>S1957*H1957</f>
        <v>0</v>
      </c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R1957" s="218" t="s">
        <v>145</v>
      </c>
      <c r="AT1957" s="218" t="s">
        <v>140</v>
      </c>
      <c r="AU1957" s="218" t="s">
        <v>87</v>
      </c>
      <c r="AY1957" s="19" t="s">
        <v>137</v>
      </c>
      <c r="BE1957" s="219">
        <f>IF(N1957="základní",J1957,0)</f>
        <v>0</v>
      </c>
      <c r="BF1957" s="219">
        <f>IF(N1957="snížená",J1957,0)</f>
        <v>0</v>
      </c>
      <c r="BG1957" s="219">
        <f>IF(N1957="zákl. přenesená",J1957,0)</f>
        <v>0</v>
      </c>
      <c r="BH1957" s="219">
        <f>IF(N1957="sníž. přenesená",J1957,0)</f>
        <v>0</v>
      </c>
      <c r="BI1957" s="219">
        <f>IF(N1957="nulová",J1957,0)</f>
        <v>0</v>
      </c>
      <c r="BJ1957" s="19" t="s">
        <v>87</v>
      </c>
      <c r="BK1957" s="219">
        <f>ROUND(I1957*H1957,2)</f>
        <v>0</v>
      </c>
      <c r="BL1957" s="19" t="s">
        <v>145</v>
      </c>
      <c r="BM1957" s="218" t="s">
        <v>2344</v>
      </c>
    </row>
    <row r="1958" s="2" customFormat="1">
      <c r="A1958" s="41"/>
      <c r="B1958" s="42"/>
      <c r="C1958" s="43"/>
      <c r="D1958" s="220" t="s">
        <v>147</v>
      </c>
      <c r="E1958" s="43"/>
      <c r="F1958" s="221" t="s">
        <v>2345</v>
      </c>
      <c r="G1958" s="43"/>
      <c r="H1958" s="43"/>
      <c r="I1958" s="222"/>
      <c r="J1958" s="43"/>
      <c r="K1958" s="43"/>
      <c r="L1958" s="47"/>
      <c r="M1958" s="223"/>
      <c r="N1958" s="224"/>
      <c r="O1958" s="87"/>
      <c r="P1958" s="87"/>
      <c r="Q1958" s="87"/>
      <c r="R1958" s="87"/>
      <c r="S1958" s="87"/>
      <c r="T1958" s="88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T1958" s="19" t="s">
        <v>147</v>
      </c>
      <c r="AU1958" s="19" t="s">
        <v>87</v>
      </c>
    </row>
    <row r="1959" s="2" customFormat="1">
      <c r="A1959" s="41"/>
      <c r="B1959" s="42"/>
      <c r="C1959" s="43"/>
      <c r="D1959" s="225" t="s">
        <v>149</v>
      </c>
      <c r="E1959" s="43"/>
      <c r="F1959" s="226" t="s">
        <v>2346</v>
      </c>
      <c r="G1959" s="43"/>
      <c r="H1959" s="43"/>
      <c r="I1959" s="222"/>
      <c r="J1959" s="43"/>
      <c r="K1959" s="43"/>
      <c r="L1959" s="47"/>
      <c r="M1959" s="223"/>
      <c r="N1959" s="224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19" t="s">
        <v>149</v>
      </c>
      <c r="AU1959" s="19" t="s">
        <v>87</v>
      </c>
    </row>
    <row r="1960" s="13" customFormat="1">
      <c r="A1960" s="13"/>
      <c r="B1960" s="241"/>
      <c r="C1960" s="242"/>
      <c r="D1960" s="220" t="s">
        <v>569</v>
      </c>
      <c r="E1960" s="243" t="s">
        <v>32</v>
      </c>
      <c r="F1960" s="244" t="s">
        <v>2347</v>
      </c>
      <c r="G1960" s="242"/>
      <c r="H1960" s="245">
        <v>90.599999999999994</v>
      </c>
      <c r="I1960" s="246"/>
      <c r="J1960" s="242"/>
      <c r="K1960" s="242"/>
      <c r="L1960" s="247"/>
      <c r="M1960" s="248"/>
      <c r="N1960" s="249"/>
      <c r="O1960" s="249"/>
      <c r="P1960" s="249"/>
      <c r="Q1960" s="249"/>
      <c r="R1960" s="249"/>
      <c r="S1960" s="249"/>
      <c r="T1960" s="250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1" t="s">
        <v>569</v>
      </c>
      <c r="AU1960" s="251" t="s">
        <v>87</v>
      </c>
      <c r="AV1960" s="13" t="s">
        <v>87</v>
      </c>
      <c r="AW1960" s="13" t="s">
        <v>39</v>
      </c>
      <c r="AX1960" s="13" t="s">
        <v>77</v>
      </c>
      <c r="AY1960" s="251" t="s">
        <v>137</v>
      </c>
    </row>
    <row r="1961" s="14" customFormat="1">
      <c r="A1961" s="14"/>
      <c r="B1961" s="252"/>
      <c r="C1961" s="253"/>
      <c r="D1961" s="220" t="s">
        <v>569</v>
      </c>
      <c r="E1961" s="254" t="s">
        <v>32</v>
      </c>
      <c r="F1961" s="255" t="s">
        <v>571</v>
      </c>
      <c r="G1961" s="253"/>
      <c r="H1961" s="256">
        <v>90.599999999999994</v>
      </c>
      <c r="I1961" s="257"/>
      <c r="J1961" s="253"/>
      <c r="K1961" s="253"/>
      <c r="L1961" s="258"/>
      <c r="M1961" s="259"/>
      <c r="N1961" s="260"/>
      <c r="O1961" s="260"/>
      <c r="P1961" s="260"/>
      <c r="Q1961" s="260"/>
      <c r="R1961" s="260"/>
      <c r="S1961" s="260"/>
      <c r="T1961" s="261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2" t="s">
        <v>569</v>
      </c>
      <c r="AU1961" s="262" t="s">
        <v>87</v>
      </c>
      <c r="AV1961" s="14" t="s">
        <v>164</v>
      </c>
      <c r="AW1961" s="14" t="s">
        <v>39</v>
      </c>
      <c r="AX1961" s="14" t="s">
        <v>85</v>
      </c>
      <c r="AY1961" s="262" t="s">
        <v>137</v>
      </c>
    </row>
    <row r="1962" s="2" customFormat="1" ht="16.5" customHeight="1">
      <c r="A1962" s="41"/>
      <c r="B1962" s="42"/>
      <c r="C1962" s="227" t="s">
        <v>2348</v>
      </c>
      <c r="D1962" s="227" t="s">
        <v>151</v>
      </c>
      <c r="E1962" s="228" t="s">
        <v>2349</v>
      </c>
      <c r="F1962" s="229" t="s">
        <v>2350</v>
      </c>
      <c r="G1962" s="230" t="s">
        <v>160</v>
      </c>
      <c r="H1962" s="231">
        <v>76</v>
      </c>
      <c r="I1962" s="232"/>
      <c r="J1962" s="233">
        <f>ROUND(I1962*H1962,2)</f>
        <v>0</v>
      </c>
      <c r="K1962" s="229" t="s">
        <v>144</v>
      </c>
      <c r="L1962" s="234"/>
      <c r="M1962" s="235" t="s">
        <v>32</v>
      </c>
      <c r="N1962" s="236" t="s">
        <v>49</v>
      </c>
      <c r="O1962" s="87"/>
      <c r="P1962" s="216">
        <f>O1962*H1962</f>
        <v>0</v>
      </c>
      <c r="Q1962" s="216">
        <v>0.00050000000000000001</v>
      </c>
      <c r="R1962" s="216">
        <f>Q1962*H1962</f>
        <v>0.037999999999999999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155</v>
      </c>
      <c r="AT1962" s="218" t="s">
        <v>151</v>
      </c>
      <c r="AU1962" s="218" t="s">
        <v>87</v>
      </c>
      <c r="AY1962" s="19" t="s">
        <v>137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19" t="s">
        <v>87</v>
      </c>
      <c r="BK1962" s="219">
        <f>ROUND(I1962*H1962,2)</f>
        <v>0</v>
      </c>
      <c r="BL1962" s="19" t="s">
        <v>145</v>
      </c>
      <c r="BM1962" s="218" t="s">
        <v>2351</v>
      </c>
    </row>
    <row r="1963" s="2" customFormat="1">
      <c r="A1963" s="41"/>
      <c r="B1963" s="42"/>
      <c r="C1963" s="43"/>
      <c r="D1963" s="220" t="s">
        <v>147</v>
      </c>
      <c r="E1963" s="43"/>
      <c r="F1963" s="221" t="s">
        <v>2350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19" t="s">
        <v>147</v>
      </c>
      <c r="AU1963" s="19" t="s">
        <v>87</v>
      </c>
    </row>
    <row r="1964" s="13" customFormat="1">
      <c r="A1964" s="13"/>
      <c r="B1964" s="241"/>
      <c r="C1964" s="242"/>
      <c r="D1964" s="220" t="s">
        <v>569</v>
      </c>
      <c r="E1964" s="243" t="s">
        <v>32</v>
      </c>
      <c r="F1964" s="244" t="s">
        <v>2352</v>
      </c>
      <c r="G1964" s="242"/>
      <c r="H1964" s="245">
        <v>76</v>
      </c>
      <c r="I1964" s="246"/>
      <c r="J1964" s="242"/>
      <c r="K1964" s="242"/>
      <c r="L1964" s="247"/>
      <c r="M1964" s="248"/>
      <c r="N1964" s="249"/>
      <c r="O1964" s="249"/>
      <c r="P1964" s="249"/>
      <c r="Q1964" s="249"/>
      <c r="R1964" s="249"/>
      <c r="S1964" s="249"/>
      <c r="T1964" s="250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1" t="s">
        <v>569</v>
      </c>
      <c r="AU1964" s="251" t="s">
        <v>87</v>
      </c>
      <c r="AV1964" s="13" t="s">
        <v>87</v>
      </c>
      <c r="AW1964" s="13" t="s">
        <v>39</v>
      </c>
      <c r="AX1964" s="13" t="s">
        <v>77</v>
      </c>
      <c r="AY1964" s="251" t="s">
        <v>137</v>
      </c>
    </row>
    <row r="1965" s="14" customFormat="1">
      <c r="A1965" s="14"/>
      <c r="B1965" s="252"/>
      <c r="C1965" s="253"/>
      <c r="D1965" s="220" t="s">
        <v>569</v>
      </c>
      <c r="E1965" s="254" t="s">
        <v>32</v>
      </c>
      <c r="F1965" s="255" t="s">
        <v>571</v>
      </c>
      <c r="G1965" s="253"/>
      <c r="H1965" s="256">
        <v>76</v>
      </c>
      <c r="I1965" s="257"/>
      <c r="J1965" s="253"/>
      <c r="K1965" s="253"/>
      <c r="L1965" s="258"/>
      <c r="M1965" s="259"/>
      <c r="N1965" s="260"/>
      <c r="O1965" s="260"/>
      <c r="P1965" s="260"/>
      <c r="Q1965" s="260"/>
      <c r="R1965" s="260"/>
      <c r="S1965" s="260"/>
      <c r="T1965" s="261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62" t="s">
        <v>569</v>
      </c>
      <c r="AU1965" s="262" t="s">
        <v>87</v>
      </c>
      <c r="AV1965" s="14" t="s">
        <v>164</v>
      </c>
      <c r="AW1965" s="14" t="s">
        <v>39</v>
      </c>
      <c r="AX1965" s="14" t="s">
        <v>85</v>
      </c>
      <c r="AY1965" s="262" t="s">
        <v>137</v>
      </c>
    </row>
    <row r="1966" s="2" customFormat="1" ht="16.5" customHeight="1">
      <c r="A1966" s="41"/>
      <c r="B1966" s="42"/>
      <c r="C1966" s="227" t="s">
        <v>2353</v>
      </c>
      <c r="D1966" s="227" t="s">
        <v>151</v>
      </c>
      <c r="E1966" s="228" t="s">
        <v>2354</v>
      </c>
      <c r="F1966" s="229" t="s">
        <v>2355</v>
      </c>
      <c r="G1966" s="230" t="s">
        <v>143</v>
      </c>
      <c r="H1966" s="231">
        <v>181.19999999999999</v>
      </c>
      <c r="I1966" s="232"/>
      <c r="J1966" s="233">
        <f>ROUND(I1966*H1966,2)</f>
        <v>0</v>
      </c>
      <c r="K1966" s="229" t="s">
        <v>32</v>
      </c>
      <c r="L1966" s="234"/>
      <c r="M1966" s="235" t="s">
        <v>32</v>
      </c>
      <c r="N1966" s="236" t="s">
        <v>49</v>
      </c>
      <c r="O1966" s="87"/>
      <c r="P1966" s="216">
        <f>O1966*H1966</f>
        <v>0</v>
      </c>
      <c r="Q1966" s="216">
        <v>0.00051000000000000004</v>
      </c>
      <c r="R1966" s="216">
        <f>Q1966*H1966</f>
        <v>0.092411999999999994</v>
      </c>
      <c r="S1966" s="216">
        <v>0</v>
      </c>
      <c r="T1966" s="217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18" t="s">
        <v>155</v>
      </c>
      <c r="AT1966" s="218" t="s">
        <v>151</v>
      </c>
      <c r="AU1966" s="218" t="s">
        <v>87</v>
      </c>
      <c r="AY1966" s="19" t="s">
        <v>137</v>
      </c>
      <c r="BE1966" s="219">
        <f>IF(N1966="základní",J1966,0)</f>
        <v>0</v>
      </c>
      <c r="BF1966" s="219">
        <f>IF(N1966="snížená",J1966,0)</f>
        <v>0</v>
      </c>
      <c r="BG1966" s="219">
        <f>IF(N1966="zákl. přenesená",J1966,0)</f>
        <v>0</v>
      </c>
      <c r="BH1966" s="219">
        <f>IF(N1966="sníž. přenesená",J1966,0)</f>
        <v>0</v>
      </c>
      <c r="BI1966" s="219">
        <f>IF(N1966="nulová",J1966,0)</f>
        <v>0</v>
      </c>
      <c r="BJ1966" s="19" t="s">
        <v>87</v>
      </c>
      <c r="BK1966" s="219">
        <f>ROUND(I1966*H1966,2)</f>
        <v>0</v>
      </c>
      <c r="BL1966" s="19" t="s">
        <v>145</v>
      </c>
      <c r="BM1966" s="218" t="s">
        <v>2356</v>
      </c>
    </row>
    <row r="1967" s="2" customFormat="1">
      <c r="A1967" s="41"/>
      <c r="B1967" s="42"/>
      <c r="C1967" s="43"/>
      <c r="D1967" s="220" t="s">
        <v>147</v>
      </c>
      <c r="E1967" s="43"/>
      <c r="F1967" s="221" t="s">
        <v>2355</v>
      </c>
      <c r="G1967" s="43"/>
      <c r="H1967" s="43"/>
      <c r="I1967" s="222"/>
      <c r="J1967" s="43"/>
      <c r="K1967" s="43"/>
      <c r="L1967" s="47"/>
      <c r="M1967" s="223"/>
      <c r="N1967" s="224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19" t="s">
        <v>147</v>
      </c>
      <c r="AU1967" s="19" t="s">
        <v>87</v>
      </c>
    </row>
    <row r="1968" s="13" customFormat="1">
      <c r="A1968" s="13"/>
      <c r="B1968" s="241"/>
      <c r="C1968" s="242"/>
      <c r="D1968" s="220" t="s">
        <v>569</v>
      </c>
      <c r="E1968" s="243" t="s">
        <v>32</v>
      </c>
      <c r="F1968" s="244" t="s">
        <v>2357</v>
      </c>
      <c r="G1968" s="242"/>
      <c r="H1968" s="245">
        <v>181.19999999999999</v>
      </c>
      <c r="I1968" s="246"/>
      <c r="J1968" s="242"/>
      <c r="K1968" s="242"/>
      <c r="L1968" s="247"/>
      <c r="M1968" s="248"/>
      <c r="N1968" s="249"/>
      <c r="O1968" s="249"/>
      <c r="P1968" s="249"/>
      <c r="Q1968" s="249"/>
      <c r="R1968" s="249"/>
      <c r="S1968" s="249"/>
      <c r="T1968" s="250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1" t="s">
        <v>569</v>
      </c>
      <c r="AU1968" s="251" t="s">
        <v>87</v>
      </c>
      <c r="AV1968" s="13" t="s">
        <v>87</v>
      </c>
      <c r="AW1968" s="13" t="s">
        <v>39</v>
      </c>
      <c r="AX1968" s="13" t="s">
        <v>77</v>
      </c>
      <c r="AY1968" s="251" t="s">
        <v>137</v>
      </c>
    </row>
    <row r="1969" s="14" customFormat="1">
      <c r="A1969" s="14"/>
      <c r="B1969" s="252"/>
      <c r="C1969" s="253"/>
      <c r="D1969" s="220" t="s">
        <v>569</v>
      </c>
      <c r="E1969" s="254" t="s">
        <v>32</v>
      </c>
      <c r="F1969" s="255" t="s">
        <v>571</v>
      </c>
      <c r="G1969" s="253"/>
      <c r="H1969" s="256">
        <v>181.19999999999999</v>
      </c>
      <c r="I1969" s="257"/>
      <c r="J1969" s="253"/>
      <c r="K1969" s="253"/>
      <c r="L1969" s="258"/>
      <c r="M1969" s="259"/>
      <c r="N1969" s="260"/>
      <c r="O1969" s="260"/>
      <c r="P1969" s="260"/>
      <c r="Q1969" s="260"/>
      <c r="R1969" s="260"/>
      <c r="S1969" s="260"/>
      <c r="T1969" s="261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2" t="s">
        <v>569</v>
      </c>
      <c r="AU1969" s="262" t="s">
        <v>87</v>
      </c>
      <c r="AV1969" s="14" t="s">
        <v>164</v>
      </c>
      <c r="AW1969" s="14" t="s">
        <v>39</v>
      </c>
      <c r="AX1969" s="14" t="s">
        <v>85</v>
      </c>
      <c r="AY1969" s="262" t="s">
        <v>137</v>
      </c>
    </row>
    <row r="1970" s="2" customFormat="1" ht="24.15" customHeight="1">
      <c r="A1970" s="41"/>
      <c r="B1970" s="42"/>
      <c r="C1970" s="207" t="s">
        <v>2358</v>
      </c>
      <c r="D1970" s="207" t="s">
        <v>140</v>
      </c>
      <c r="E1970" s="208" t="s">
        <v>2359</v>
      </c>
      <c r="F1970" s="209" t="s">
        <v>2360</v>
      </c>
      <c r="G1970" s="210" t="s">
        <v>143</v>
      </c>
      <c r="H1970" s="211">
        <v>60.299999999999997</v>
      </c>
      <c r="I1970" s="212"/>
      <c r="J1970" s="213">
        <f>ROUND(I1970*H1970,2)</f>
        <v>0</v>
      </c>
      <c r="K1970" s="209" t="s">
        <v>144</v>
      </c>
      <c r="L1970" s="47"/>
      <c r="M1970" s="214" t="s">
        <v>32</v>
      </c>
      <c r="N1970" s="215" t="s">
        <v>49</v>
      </c>
      <c r="O1970" s="87"/>
      <c r="P1970" s="216">
        <f>O1970*H1970</f>
        <v>0</v>
      </c>
      <c r="Q1970" s="216">
        <v>0.004215</v>
      </c>
      <c r="R1970" s="216">
        <f>Q1970*H1970</f>
        <v>0.25416450000000002</v>
      </c>
      <c r="S1970" s="216">
        <v>0</v>
      </c>
      <c r="T1970" s="217">
        <f>S1970*H1970</f>
        <v>0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18" t="s">
        <v>145</v>
      </c>
      <c r="AT1970" s="218" t="s">
        <v>140</v>
      </c>
      <c r="AU1970" s="218" t="s">
        <v>87</v>
      </c>
      <c r="AY1970" s="19" t="s">
        <v>137</v>
      </c>
      <c r="BE1970" s="219">
        <f>IF(N1970="základní",J1970,0)</f>
        <v>0</v>
      </c>
      <c r="BF1970" s="219">
        <f>IF(N1970="snížená",J1970,0)</f>
        <v>0</v>
      </c>
      <c r="BG1970" s="219">
        <f>IF(N1970="zákl. přenesená",J1970,0)</f>
        <v>0</v>
      </c>
      <c r="BH1970" s="219">
        <f>IF(N1970="sníž. přenesená",J1970,0)</f>
        <v>0</v>
      </c>
      <c r="BI1970" s="219">
        <f>IF(N1970="nulová",J1970,0)</f>
        <v>0</v>
      </c>
      <c r="BJ1970" s="19" t="s">
        <v>87</v>
      </c>
      <c r="BK1970" s="219">
        <f>ROUND(I1970*H1970,2)</f>
        <v>0</v>
      </c>
      <c r="BL1970" s="19" t="s">
        <v>145</v>
      </c>
      <c r="BM1970" s="218" t="s">
        <v>2361</v>
      </c>
    </row>
    <row r="1971" s="2" customFormat="1">
      <c r="A1971" s="41"/>
      <c r="B1971" s="42"/>
      <c r="C1971" s="43"/>
      <c r="D1971" s="220" t="s">
        <v>147</v>
      </c>
      <c r="E1971" s="43"/>
      <c r="F1971" s="221" t="s">
        <v>2362</v>
      </c>
      <c r="G1971" s="43"/>
      <c r="H1971" s="43"/>
      <c r="I1971" s="222"/>
      <c r="J1971" s="43"/>
      <c r="K1971" s="43"/>
      <c r="L1971" s="47"/>
      <c r="M1971" s="223"/>
      <c r="N1971" s="224"/>
      <c r="O1971" s="87"/>
      <c r="P1971" s="87"/>
      <c r="Q1971" s="87"/>
      <c r="R1971" s="87"/>
      <c r="S1971" s="87"/>
      <c r="T1971" s="88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T1971" s="19" t="s">
        <v>147</v>
      </c>
      <c r="AU1971" s="19" t="s">
        <v>87</v>
      </c>
    </row>
    <row r="1972" s="2" customFormat="1">
      <c r="A1972" s="41"/>
      <c r="B1972" s="42"/>
      <c r="C1972" s="43"/>
      <c r="D1972" s="225" t="s">
        <v>149</v>
      </c>
      <c r="E1972" s="43"/>
      <c r="F1972" s="226" t="s">
        <v>2363</v>
      </c>
      <c r="G1972" s="43"/>
      <c r="H1972" s="43"/>
      <c r="I1972" s="222"/>
      <c r="J1972" s="43"/>
      <c r="K1972" s="43"/>
      <c r="L1972" s="47"/>
      <c r="M1972" s="223"/>
      <c r="N1972" s="224"/>
      <c r="O1972" s="87"/>
      <c r="P1972" s="87"/>
      <c r="Q1972" s="87"/>
      <c r="R1972" s="87"/>
      <c r="S1972" s="87"/>
      <c r="T1972" s="88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T1972" s="19" t="s">
        <v>149</v>
      </c>
      <c r="AU1972" s="19" t="s">
        <v>87</v>
      </c>
    </row>
    <row r="1973" s="13" customFormat="1">
      <c r="A1973" s="13"/>
      <c r="B1973" s="241"/>
      <c r="C1973" s="242"/>
      <c r="D1973" s="220" t="s">
        <v>569</v>
      </c>
      <c r="E1973" s="243" t="s">
        <v>32</v>
      </c>
      <c r="F1973" s="244" t="s">
        <v>2178</v>
      </c>
      <c r="G1973" s="242"/>
      <c r="H1973" s="245">
        <v>24</v>
      </c>
      <c r="I1973" s="246"/>
      <c r="J1973" s="242"/>
      <c r="K1973" s="242"/>
      <c r="L1973" s="247"/>
      <c r="M1973" s="248"/>
      <c r="N1973" s="249"/>
      <c r="O1973" s="249"/>
      <c r="P1973" s="249"/>
      <c r="Q1973" s="249"/>
      <c r="R1973" s="249"/>
      <c r="S1973" s="249"/>
      <c r="T1973" s="250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1" t="s">
        <v>569</v>
      </c>
      <c r="AU1973" s="251" t="s">
        <v>87</v>
      </c>
      <c r="AV1973" s="13" t="s">
        <v>87</v>
      </c>
      <c r="AW1973" s="13" t="s">
        <v>39</v>
      </c>
      <c r="AX1973" s="13" t="s">
        <v>77</v>
      </c>
      <c r="AY1973" s="251" t="s">
        <v>137</v>
      </c>
    </row>
    <row r="1974" s="13" customFormat="1">
      <c r="A1974" s="13"/>
      <c r="B1974" s="241"/>
      <c r="C1974" s="242"/>
      <c r="D1974" s="220" t="s">
        <v>569</v>
      </c>
      <c r="E1974" s="243" t="s">
        <v>32</v>
      </c>
      <c r="F1974" s="244" t="s">
        <v>2179</v>
      </c>
      <c r="G1974" s="242"/>
      <c r="H1974" s="245">
        <v>36.299999999999997</v>
      </c>
      <c r="I1974" s="246"/>
      <c r="J1974" s="242"/>
      <c r="K1974" s="242"/>
      <c r="L1974" s="247"/>
      <c r="M1974" s="248"/>
      <c r="N1974" s="249"/>
      <c r="O1974" s="249"/>
      <c r="P1974" s="249"/>
      <c r="Q1974" s="249"/>
      <c r="R1974" s="249"/>
      <c r="S1974" s="249"/>
      <c r="T1974" s="250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1" t="s">
        <v>569</v>
      </c>
      <c r="AU1974" s="251" t="s">
        <v>87</v>
      </c>
      <c r="AV1974" s="13" t="s">
        <v>87</v>
      </c>
      <c r="AW1974" s="13" t="s">
        <v>39</v>
      </c>
      <c r="AX1974" s="13" t="s">
        <v>77</v>
      </c>
      <c r="AY1974" s="251" t="s">
        <v>137</v>
      </c>
    </row>
    <row r="1975" s="14" customFormat="1">
      <c r="A1975" s="14"/>
      <c r="B1975" s="252"/>
      <c r="C1975" s="253"/>
      <c r="D1975" s="220" t="s">
        <v>569</v>
      </c>
      <c r="E1975" s="254" t="s">
        <v>32</v>
      </c>
      <c r="F1975" s="255" t="s">
        <v>571</v>
      </c>
      <c r="G1975" s="253"/>
      <c r="H1975" s="256">
        <v>60.299999999999997</v>
      </c>
      <c r="I1975" s="257"/>
      <c r="J1975" s="253"/>
      <c r="K1975" s="253"/>
      <c r="L1975" s="258"/>
      <c r="M1975" s="259"/>
      <c r="N1975" s="260"/>
      <c r="O1975" s="260"/>
      <c r="P1975" s="260"/>
      <c r="Q1975" s="260"/>
      <c r="R1975" s="260"/>
      <c r="S1975" s="260"/>
      <c r="T1975" s="261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2" t="s">
        <v>569</v>
      </c>
      <c r="AU1975" s="262" t="s">
        <v>87</v>
      </c>
      <c r="AV1975" s="14" t="s">
        <v>164</v>
      </c>
      <c r="AW1975" s="14" t="s">
        <v>39</v>
      </c>
      <c r="AX1975" s="14" t="s">
        <v>85</v>
      </c>
      <c r="AY1975" s="262" t="s">
        <v>137</v>
      </c>
    </row>
    <row r="1976" s="2" customFormat="1" ht="21.75" customHeight="1">
      <c r="A1976" s="41"/>
      <c r="B1976" s="42"/>
      <c r="C1976" s="207" t="s">
        <v>2364</v>
      </c>
      <c r="D1976" s="207" t="s">
        <v>140</v>
      </c>
      <c r="E1976" s="208" t="s">
        <v>2365</v>
      </c>
      <c r="F1976" s="209" t="s">
        <v>2366</v>
      </c>
      <c r="G1976" s="210" t="s">
        <v>143</v>
      </c>
      <c r="H1976" s="211">
        <v>58.600000000000001</v>
      </c>
      <c r="I1976" s="212"/>
      <c r="J1976" s="213">
        <f>ROUND(I1976*H1976,2)</f>
        <v>0</v>
      </c>
      <c r="K1976" s="209" t="s">
        <v>144</v>
      </c>
      <c r="L1976" s="47"/>
      <c r="M1976" s="214" t="s">
        <v>32</v>
      </c>
      <c r="N1976" s="215" t="s">
        <v>49</v>
      </c>
      <c r="O1976" s="87"/>
      <c r="P1976" s="216">
        <f>O1976*H1976</f>
        <v>0</v>
      </c>
      <c r="Q1976" s="216">
        <v>0.0027100000000000002</v>
      </c>
      <c r="R1976" s="216">
        <f>Q1976*H1976</f>
        <v>0.158806</v>
      </c>
      <c r="S1976" s="216">
        <v>0</v>
      </c>
      <c r="T1976" s="217">
        <f>S1976*H1976</f>
        <v>0</v>
      </c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R1976" s="218" t="s">
        <v>145</v>
      </c>
      <c r="AT1976" s="218" t="s">
        <v>140</v>
      </c>
      <c r="AU1976" s="218" t="s">
        <v>87</v>
      </c>
      <c r="AY1976" s="19" t="s">
        <v>137</v>
      </c>
      <c r="BE1976" s="219">
        <f>IF(N1976="základní",J1976,0)</f>
        <v>0</v>
      </c>
      <c r="BF1976" s="219">
        <f>IF(N1976="snížená",J1976,0)</f>
        <v>0</v>
      </c>
      <c r="BG1976" s="219">
        <f>IF(N1976="zákl. přenesená",J1976,0)</f>
        <v>0</v>
      </c>
      <c r="BH1976" s="219">
        <f>IF(N1976="sníž. přenesená",J1976,0)</f>
        <v>0</v>
      </c>
      <c r="BI1976" s="219">
        <f>IF(N1976="nulová",J1976,0)</f>
        <v>0</v>
      </c>
      <c r="BJ1976" s="19" t="s">
        <v>87</v>
      </c>
      <c r="BK1976" s="219">
        <f>ROUND(I1976*H1976,2)</f>
        <v>0</v>
      </c>
      <c r="BL1976" s="19" t="s">
        <v>145</v>
      </c>
      <c r="BM1976" s="218" t="s">
        <v>2367</v>
      </c>
    </row>
    <row r="1977" s="2" customFormat="1">
      <c r="A1977" s="41"/>
      <c r="B1977" s="42"/>
      <c r="C1977" s="43"/>
      <c r="D1977" s="220" t="s">
        <v>147</v>
      </c>
      <c r="E1977" s="43"/>
      <c r="F1977" s="221" t="s">
        <v>2368</v>
      </c>
      <c r="G1977" s="43"/>
      <c r="H1977" s="43"/>
      <c r="I1977" s="222"/>
      <c r="J1977" s="43"/>
      <c r="K1977" s="43"/>
      <c r="L1977" s="47"/>
      <c r="M1977" s="223"/>
      <c r="N1977" s="224"/>
      <c r="O1977" s="87"/>
      <c r="P1977" s="87"/>
      <c r="Q1977" s="87"/>
      <c r="R1977" s="87"/>
      <c r="S1977" s="87"/>
      <c r="T1977" s="88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T1977" s="19" t="s">
        <v>147</v>
      </c>
      <c r="AU1977" s="19" t="s">
        <v>87</v>
      </c>
    </row>
    <row r="1978" s="2" customFormat="1">
      <c r="A1978" s="41"/>
      <c r="B1978" s="42"/>
      <c r="C1978" s="43"/>
      <c r="D1978" s="225" t="s">
        <v>149</v>
      </c>
      <c r="E1978" s="43"/>
      <c r="F1978" s="226" t="s">
        <v>2369</v>
      </c>
      <c r="G1978" s="43"/>
      <c r="H1978" s="43"/>
      <c r="I1978" s="222"/>
      <c r="J1978" s="43"/>
      <c r="K1978" s="43"/>
      <c r="L1978" s="47"/>
      <c r="M1978" s="223"/>
      <c r="N1978" s="224"/>
      <c r="O1978" s="87"/>
      <c r="P1978" s="87"/>
      <c r="Q1978" s="87"/>
      <c r="R1978" s="87"/>
      <c r="S1978" s="87"/>
      <c r="T1978" s="88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T1978" s="19" t="s">
        <v>149</v>
      </c>
      <c r="AU1978" s="19" t="s">
        <v>87</v>
      </c>
    </row>
    <row r="1979" s="13" customFormat="1">
      <c r="A1979" s="13"/>
      <c r="B1979" s="241"/>
      <c r="C1979" s="242"/>
      <c r="D1979" s="220" t="s">
        <v>569</v>
      </c>
      <c r="E1979" s="243" t="s">
        <v>32</v>
      </c>
      <c r="F1979" s="244" t="s">
        <v>2186</v>
      </c>
      <c r="G1979" s="242"/>
      <c r="H1979" s="245">
        <v>49</v>
      </c>
      <c r="I1979" s="246"/>
      <c r="J1979" s="242"/>
      <c r="K1979" s="242"/>
      <c r="L1979" s="247"/>
      <c r="M1979" s="248"/>
      <c r="N1979" s="249"/>
      <c r="O1979" s="249"/>
      <c r="P1979" s="249"/>
      <c r="Q1979" s="249"/>
      <c r="R1979" s="249"/>
      <c r="S1979" s="249"/>
      <c r="T1979" s="250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1" t="s">
        <v>569</v>
      </c>
      <c r="AU1979" s="251" t="s">
        <v>87</v>
      </c>
      <c r="AV1979" s="13" t="s">
        <v>87</v>
      </c>
      <c r="AW1979" s="13" t="s">
        <v>39</v>
      </c>
      <c r="AX1979" s="13" t="s">
        <v>77</v>
      </c>
      <c r="AY1979" s="251" t="s">
        <v>137</v>
      </c>
    </row>
    <row r="1980" s="13" customFormat="1">
      <c r="A1980" s="13"/>
      <c r="B1980" s="241"/>
      <c r="C1980" s="242"/>
      <c r="D1980" s="220" t="s">
        <v>569</v>
      </c>
      <c r="E1980" s="243" t="s">
        <v>32</v>
      </c>
      <c r="F1980" s="244" t="s">
        <v>2187</v>
      </c>
      <c r="G1980" s="242"/>
      <c r="H1980" s="245">
        <v>9.5999999999999996</v>
      </c>
      <c r="I1980" s="246"/>
      <c r="J1980" s="242"/>
      <c r="K1980" s="242"/>
      <c r="L1980" s="247"/>
      <c r="M1980" s="248"/>
      <c r="N1980" s="249"/>
      <c r="O1980" s="249"/>
      <c r="P1980" s="249"/>
      <c r="Q1980" s="249"/>
      <c r="R1980" s="249"/>
      <c r="S1980" s="249"/>
      <c r="T1980" s="250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1" t="s">
        <v>569</v>
      </c>
      <c r="AU1980" s="251" t="s">
        <v>87</v>
      </c>
      <c r="AV1980" s="13" t="s">
        <v>87</v>
      </c>
      <c r="AW1980" s="13" t="s">
        <v>39</v>
      </c>
      <c r="AX1980" s="13" t="s">
        <v>77</v>
      </c>
      <c r="AY1980" s="251" t="s">
        <v>137</v>
      </c>
    </row>
    <row r="1981" s="14" customFormat="1">
      <c r="A1981" s="14"/>
      <c r="B1981" s="252"/>
      <c r="C1981" s="253"/>
      <c r="D1981" s="220" t="s">
        <v>569</v>
      </c>
      <c r="E1981" s="254" t="s">
        <v>32</v>
      </c>
      <c r="F1981" s="255" t="s">
        <v>571</v>
      </c>
      <c r="G1981" s="253"/>
      <c r="H1981" s="256">
        <v>58.600000000000001</v>
      </c>
      <c r="I1981" s="257"/>
      <c r="J1981" s="253"/>
      <c r="K1981" s="253"/>
      <c r="L1981" s="258"/>
      <c r="M1981" s="259"/>
      <c r="N1981" s="260"/>
      <c r="O1981" s="260"/>
      <c r="P1981" s="260"/>
      <c r="Q1981" s="260"/>
      <c r="R1981" s="260"/>
      <c r="S1981" s="260"/>
      <c r="T1981" s="261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2" t="s">
        <v>569</v>
      </c>
      <c r="AU1981" s="262" t="s">
        <v>87</v>
      </c>
      <c r="AV1981" s="14" t="s">
        <v>164</v>
      </c>
      <c r="AW1981" s="14" t="s">
        <v>39</v>
      </c>
      <c r="AX1981" s="14" t="s">
        <v>85</v>
      </c>
      <c r="AY1981" s="262" t="s">
        <v>137</v>
      </c>
    </row>
    <row r="1982" s="2" customFormat="1" ht="16.5" customHeight="1">
      <c r="A1982" s="41"/>
      <c r="B1982" s="42"/>
      <c r="C1982" s="207" t="s">
        <v>2370</v>
      </c>
      <c r="D1982" s="207" t="s">
        <v>140</v>
      </c>
      <c r="E1982" s="208" t="s">
        <v>2371</v>
      </c>
      <c r="F1982" s="209" t="s">
        <v>2372</v>
      </c>
      <c r="G1982" s="210" t="s">
        <v>143</v>
      </c>
      <c r="H1982" s="211">
        <v>43.200000000000003</v>
      </c>
      <c r="I1982" s="212"/>
      <c r="J1982" s="213">
        <f>ROUND(I1982*H1982,2)</f>
        <v>0</v>
      </c>
      <c r="K1982" s="209" t="s">
        <v>32</v>
      </c>
      <c r="L1982" s="47"/>
      <c r="M1982" s="214" t="s">
        <v>32</v>
      </c>
      <c r="N1982" s="215" t="s">
        <v>49</v>
      </c>
      <c r="O1982" s="87"/>
      <c r="P1982" s="216">
        <f>O1982*H1982</f>
        <v>0</v>
      </c>
      <c r="Q1982" s="216">
        <v>0</v>
      </c>
      <c r="R1982" s="216">
        <f>Q1982*H1982</f>
        <v>0</v>
      </c>
      <c r="S1982" s="216">
        <v>0</v>
      </c>
      <c r="T1982" s="217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18" t="s">
        <v>145</v>
      </c>
      <c r="AT1982" s="218" t="s">
        <v>140</v>
      </c>
      <c r="AU1982" s="218" t="s">
        <v>87</v>
      </c>
      <c r="AY1982" s="19" t="s">
        <v>137</v>
      </c>
      <c r="BE1982" s="219">
        <f>IF(N1982="základní",J1982,0)</f>
        <v>0</v>
      </c>
      <c r="BF1982" s="219">
        <f>IF(N1982="snížená",J1982,0)</f>
        <v>0</v>
      </c>
      <c r="BG1982" s="219">
        <f>IF(N1982="zákl. přenesená",J1982,0)</f>
        <v>0</v>
      </c>
      <c r="BH1982" s="219">
        <f>IF(N1982="sníž. přenesená",J1982,0)</f>
        <v>0</v>
      </c>
      <c r="BI1982" s="219">
        <f>IF(N1982="nulová",J1982,0)</f>
        <v>0</v>
      </c>
      <c r="BJ1982" s="19" t="s">
        <v>87</v>
      </c>
      <c r="BK1982" s="219">
        <f>ROUND(I1982*H1982,2)</f>
        <v>0</v>
      </c>
      <c r="BL1982" s="19" t="s">
        <v>145</v>
      </c>
      <c r="BM1982" s="218" t="s">
        <v>2373</v>
      </c>
    </row>
    <row r="1983" s="2" customFormat="1">
      <c r="A1983" s="41"/>
      <c r="B1983" s="42"/>
      <c r="C1983" s="43"/>
      <c r="D1983" s="220" t="s">
        <v>147</v>
      </c>
      <c r="E1983" s="43"/>
      <c r="F1983" s="221" t="s">
        <v>2372</v>
      </c>
      <c r="G1983" s="43"/>
      <c r="H1983" s="43"/>
      <c r="I1983" s="222"/>
      <c r="J1983" s="43"/>
      <c r="K1983" s="43"/>
      <c r="L1983" s="47"/>
      <c r="M1983" s="223"/>
      <c r="N1983" s="224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19" t="s">
        <v>147</v>
      </c>
      <c r="AU1983" s="19" t="s">
        <v>87</v>
      </c>
    </row>
    <row r="1984" s="13" customFormat="1">
      <c r="A1984" s="13"/>
      <c r="B1984" s="241"/>
      <c r="C1984" s="242"/>
      <c r="D1984" s="220" t="s">
        <v>569</v>
      </c>
      <c r="E1984" s="243" t="s">
        <v>32</v>
      </c>
      <c r="F1984" s="244" t="s">
        <v>2194</v>
      </c>
      <c r="G1984" s="242"/>
      <c r="H1984" s="245">
        <v>4</v>
      </c>
      <c r="I1984" s="246"/>
      <c r="J1984" s="242"/>
      <c r="K1984" s="242"/>
      <c r="L1984" s="247"/>
      <c r="M1984" s="248"/>
      <c r="N1984" s="249"/>
      <c r="O1984" s="249"/>
      <c r="P1984" s="249"/>
      <c r="Q1984" s="249"/>
      <c r="R1984" s="249"/>
      <c r="S1984" s="249"/>
      <c r="T1984" s="25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1" t="s">
        <v>569</v>
      </c>
      <c r="AU1984" s="251" t="s">
        <v>87</v>
      </c>
      <c r="AV1984" s="13" t="s">
        <v>87</v>
      </c>
      <c r="AW1984" s="13" t="s">
        <v>39</v>
      </c>
      <c r="AX1984" s="13" t="s">
        <v>77</v>
      </c>
      <c r="AY1984" s="251" t="s">
        <v>137</v>
      </c>
    </row>
    <row r="1985" s="13" customFormat="1">
      <c r="A1985" s="13"/>
      <c r="B1985" s="241"/>
      <c r="C1985" s="242"/>
      <c r="D1985" s="220" t="s">
        <v>569</v>
      </c>
      <c r="E1985" s="243" t="s">
        <v>32</v>
      </c>
      <c r="F1985" s="244" t="s">
        <v>2195</v>
      </c>
      <c r="G1985" s="242"/>
      <c r="H1985" s="245">
        <v>39.200000000000003</v>
      </c>
      <c r="I1985" s="246"/>
      <c r="J1985" s="242"/>
      <c r="K1985" s="242"/>
      <c r="L1985" s="247"/>
      <c r="M1985" s="248"/>
      <c r="N1985" s="249"/>
      <c r="O1985" s="249"/>
      <c r="P1985" s="249"/>
      <c r="Q1985" s="249"/>
      <c r="R1985" s="249"/>
      <c r="S1985" s="249"/>
      <c r="T1985" s="250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1" t="s">
        <v>569</v>
      </c>
      <c r="AU1985" s="251" t="s">
        <v>87</v>
      </c>
      <c r="AV1985" s="13" t="s">
        <v>87</v>
      </c>
      <c r="AW1985" s="13" t="s">
        <v>39</v>
      </c>
      <c r="AX1985" s="13" t="s">
        <v>77</v>
      </c>
      <c r="AY1985" s="251" t="s">
        <v>137</v>
      </c>
    </row>
    <row r="1986" s="14" customFormat="1">
      <c r="A1986" s="14"/>
      <c r="B1986" s="252"/>
      <c r="C1986" s="253"/>
      <c r="D1986" s="220" t="s">
        <v>569</v>
      </c>
      <c r="E1986" s="254" t="s">
        <v>32</v>
      </c>
      <c r="F1986" s="255" t="s">
        <v>571</v>
      </c>
      <c r="G1986" s="253"/>
      <c r="H1986" s="256">
        <v>43.200000000000003</v>
      </c>
      <c r="I1986" s="257"/>
      <c r="J1986" s="253"/>
      <c r="K1986" s="253"/>
      <c r="L1986" s="258"/>
      <c r="M1986" s="259"/>
      <c r="N1986" s="260"/>
      <c r="O1986" s="260"/>
      <c r="P1986" s="260"/>
      <c r="Q1986" s="260"/>
      <c r="R1986" s="260"/>
      <c r="S1986" s="260"/>
      <c r="T1986" s="261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2" t="s">
        <v>569</v>
      </c>
      <c r="AU1986" s="262" t="s">
        <v>87</v>
      </c>
      <c r="AV1986" s="14" t="s">
        <v>164</v>
      </c>
      <c r="AW1986" s="14" t="s">
        <v>39</v>
      </c>
      <c r="AX1986" s="14" t="s">
        <v>85</v>
      </c>
      <c r="AY1986" s="262" t="s">
        <v>137</v>
      </c>
    </row>
    <row r="1987" s="2" customFormat="1" ht="16.5" customHeight="1">
      <c r="A1987" s="41"/>
      <c r="B1987" s="42"/>
      <c r="C1987" s="207" t="s">
        <v>2374</v>
      </c>
      <c r="D1987" s="207" t="s">
        <v>140</v>
      </c>
      <c r="E1987" s="208" t="s">
        <v>2375</v>
      </c>
      <c r="F1987" s="209" t="s">
        <v>2376</v>
      </c>
      <c r="G1987" s="210" t="s">
        <v>143</v>
      </c>
      <c r="H1987" s="211">
        <v>35.799999999999997</v>
      </c>
      <c r="I1987" s="212"/>
      <c r="J1987" s="213">
        <f>ROUND(I1987*H1987,2)</f>
        <v>0</v>
      </c>
      <c r="K1987" s="209" t="s">
        <v>144</v>
      </c>
      <c r="L1987" s="47"/>
      <c r="M1987" s="214" t="s">
        <v>32</v>
      </c>
      <c r="N1987" s="215" t="s">
        <v>49</v>
      </c>
      <c r="O1987" s="87"/>
      <c r="P1987" s="216">
        <f>O1987*H1987</f>
        <v>0</v>
      </c>
      <c r="Q1987" s="216">
        <v>0.0028668500000000002</v>
      </c>
      <c r="R1987" s="216">
        <f>Q1987*H1987</f>
        <v>0.10263323000000001</v>
      </c>
      <c r="S1987" s="216">
        <v>0</v>
      </c>
      <c r="T1987" s="217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18" t="s">
        <v>145</v>
      </c>
      <c r="AT1987" s="218" t="s">
        <v>140</v>
      </c>
      <c r="AU1987" s="218" t="s">
        <v>87</v>
      </c>
      <c r="AY1987" s="19" t="s">
        <v>137</v>
      </c>
      <c r="BE1987" s="219">
        <f>IF(N1987="základní",J1987,0)</f>
        <v>0</v>
      </c>
      <c r="BF1987" s="219">
        <f>IF(N1987="snížená",J1987,0)</f>
        <v>0</v>
      </c>
      <c r="BG1987" s="219">
        <f>IF(N1987="zákl. přenesená",J1987,0)</f>
        <v>0</v>
      </c>
      <c r="BH1987" s="219">
        <f>IF(N1987="sníž. přenesená",J1987,0)</f>
        <v>0</v>
      </c>
      <c r="BI1987" s="219">
        <f>IF(N1987="nulová",J1987,0)</f>
        <v>0</v>
      </c>
      <c r="BJ1987" s="19" t="s">
        <v>87</v>
      </c>
      <c r="BK1987" s="219">
        <f>ROUND(I1987*H1987,2)</f>
        <v>0</v>
      </c>
      <c r="BL1987" s="19" t="s">
        <v>145</v>
      </c>
      <c r="BM1987" s="218" t="s">
        <v>2377</v>
      </c>
    </row>
    <row r="1988" s="2" customFormat="1">
      <c r="A1988" s="41"/>
      <c r="B1988" s="42"/>
      <c r="C1988" s="43"/>
      <c r="D1988" s="220" t="s">
        <v>147</v>
      </c>
      <c r="E1988" s="43"/>
      <c r="F1988" s="221" t="s">
        <v>2378</v>
      </c>
      <c r="G1988" s="43"/>
      <c r="H1988" s="43"/>
      <c r="I1988" s="222"/>
      <c r="J1988" s="43"/>
      <c r="K1988" s="43"/>
      <c r="L1988" s="47"/>
      <c r="M1988" s="223"/>
      <c r="N1988" s="224"/>
      <c r="O1988" s="87"/>
      <c r="P1988" s="87"/>
      <c r="Q1988" s="87"/>
      <c r="R1988" s="87"/>
      <c r="S1988" s="87"/>
      <c r="T1988" s="88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T1988" s="19" t="s">
        <v>147</v>
      </c>
      <c r="AU1988" s="19" t="s">
        <v>87</v>
      </c>
    </row>
    <row r="1989" s="2" customFormat="1">
      <c r="A1989" s="41"/>
      <c r="B1989" s="42"/>
      <c r="C1989" s="43"/>
      <c r="D1989" s="225" t="s">
        <v>149</v>
      </c>
      <c r="E1989" s="43"/>
      <c r="F1989" s="226" t="s">
        <v>2379</v>
      </c>
      <c r="G1989" s="43"/>
      <c r="H1989" s="43"/>
      <c r="I1989" s="222"/>
      <c r="J1989" s="43"/>
      <c r="K1989" s="43"/>
      <c r="L1989" s="47"/>
      <c r="M1989" s="223"/>
      <c r="N1989" s="224"/>
      <c r="O1989" s="87"/>
      <c r="P1989" s="87"/>
      <c r="Q1989" s="87"/>
      <c r="R1989" s="87"/>
      <c r="S1989" s="87"/>
      <c r="T1989" s="88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T1989" s="19" t="s">
        <v>149</v>
      </c>
      <c r="AU1989" s="19" t="s">
        <v>87</v>
      </c>
    </row>
    <row r="1990" s="13" customFormat="1">
      <c r="A1990" s="13"/>
      <c r="B1990" s="241"/>
      <c r="C1990" s="242"/>
      <c r="D1990" s="220" t="s">
        <v>569</v>
      </c>
      <c r="E1990" s="243" t="s">
        <v>32</v>
      </c>
      <c r="F1990" s="244" t="s">
        <v>2202</v>
      </c>
      <c r="G1990" s="242"/>
      <c r="H1990" s="245">
        <v>35.799999999999997</v>
      </c>
      <c r="I1990" s="246"/>
      <c r="J1990" s="242"/>
      <c r="K1990" s="242"/>
      <c r="L1990" s="247"/>
      <c r="M1990" s="248"/>
      <c r="N1990" s="249"/>
      <c r="O1990" s="249"/>
      <c r="P1990" s="249"/>
      <c r="Q1990" s="249"/>
      <c r="R1990" s="249"/>
      <c r="S1990" s="249"/>
      <c r="T1990" s="250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1" t="s">
        <v>569</v>
      </c>
      <c r="AU1990" s="251" t="s">
        <v>87</v>
      </c>
      <c r="AV1990" s="13" t="s">
        <v>87</v>
      </c>
      <c r="AW1990" s="13" t="s">
        <v>39</v>
      </c>
      <c r="AX1990" s="13" t="s">
        <v>77</v>
      </c>
      <c r="AY1990" s="251" t="s">
        <v>137</v>
      </c>
    </row>
    <row r="1991" s="14" customFormat="1">
      <c r="A1991" s="14"/>
      <c r="B1991" s="252"/>
      <c r="C1991" s="253"/>
      <c r="D1991" s="220" t="s">
        <v>569</v>
      </c>
      <c r="E1991" s="254" t="s">
        <v>32</v>
      </c>
      <c r="F1991" s="255" t="s">
        <v>571</v>
      </c>
      <c r="G1991" s="253"/>
      <c r="H1991" s="256">
        <v>35.799999999999997</v>
      </c>
      <c r="I1991" s="257"/>
      <c r="J1991" s="253"/>
      <c r="K1991" s="253"/>
      <c r="L1991" s="258"/>
      <c r="M1991" s="259"/>
      <c r="N1991" s="260"/>
      <c r="O1991" s="260"/>
      <c r="P1991" s="260"/>
      <c r="Q1991" s="260"/>
      <c r="R1991" s="260"/>
      <c r="S1991" s="260"/>
      <c r="T1991" s="261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2" t="s">
        <v>569</v>
      </c>
      <c r="AU1991" s="262" t="s">
        <v>87</v>
      </c>
      <c r="AV1991" s="14" t="s">
        <v>164</v>
      </c>
      <c r="AW1991" s="14" t="s">
        <v>39</v>
      </c>
      <c r="AX1991" s="14" t="s">
        <v>85</v>
      </c>
      <c r="AY1991" s="262" t="s">
        <v>137</v>
      </c>
    </row>
    <row r="1992" s="2" customFormat="1" ht="16.5" customHeight="1">
      <c r="A1992" s="41"/>
      <c r="B1992" s="42"/>
      <c r="C1992" s="207" t="s">
        <v>2380</v>
      </c>
      <c r="D1992" s="207" t="s">
        <v>140</v>
      </c>
      <c r="E1992" s="208" t="s">
        <v>2381</v>
      </c>
      <c r="F1992" s="209" t="s">
        <v>2382</v>
      </c>
      <c r="G1992" s="210" t="s">
        <v>143</v>
      </c>
      <c r="H1992" s="211">
        <v>179.66999999999999</v>
      </c>
      <c r="I1992" s="212"/>
      <c r="J1992" s="213">
        <f>ROUND(I1992*H1992,2)</f>
        <v>0</v>
      </c>
      <c r="K1992" s="209" t="s">
        <v>144</v>
      </c>
      <c r="L1992" s="47"/>
      <c r="M1992" s="214" t="s">
        <v>32</v>
      </c>
      <c r="N1992" s="215" t="s">
        <v>49</v>
      </c>
      <c r="O1992" s="87"/>
      <c r="P1992" s="216">
        <f>O1992*H1992</f>
        <v>0</v>
      </c>
      <c r="Q1992" s="216">
        <v>0.0036618000000000002</v>
      </c>
      <c r="R1992" s="216">
        <f>Q1992*H1992</f>
        <v>0.65791560599999999</v>
      </c>
      <c r="S1992" s="216">
        <v>0</v>
      </c>
      <c r="T1992" s="217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145</v>
      </c>
      <c r="AT1992" s="218" t="s">
        <v>140</v>
      </c>
      <c r="AU1992" s="218" t="s">
        <v>87</v>
      </c>
      <c r="AY1992" s="19" t="s">
        <v>137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19" t="s">
        <v>87</v>
      </c>
      <c r="BK1992" s="219">
        <f>ROUND(I1992*H1992,2)</f>
        <v>0</v>
      </c>
      <c r="BL1992" s="19" t="s">
        <v>145</v>
      </c>
      <c r="BM1992" s="218" t="s">
        <v>2383</v>
      </c>
    </row>
    <row r="1993" s="2" customFormat="1">
      <c r="A1993" s="41"/>
      <c r="B1993" s="42"/>
      <c r="C1993" s="43"/>
      <c r="D1993" s="220" t="s">
        <v>147</v>
      </c>
      <c r="E1993" s="43"/>
      <c r="F1993" s="221" t="s">
        <v>2384</v>
      </c>
      <c r="G1993" s="43"/>
      <c r="H1993" s="43"/>
      <c r="I1993" s="222"/>
      <c r="J1993" s="43"/>
      <c r="K1993" s="43"/>
      <c r="L1993" s="47"/>
      <c r="M1993" s="223"/>
      <c r="N1993" s="224"/>
      <c r="O1993" s="87"/>
      <c r="P1993" s="87"/>
      <c r="Q1993" s="87"/>
      <c r="R1993" s="87"/>
      <c r="S1993" s="87"/>
      <c r="T1993" s="88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T1993" s="19" t="s">
        <v>147</v>
      </c>
      <c r="AU1993" s="19" t="s">
        <v>87</v>
      </c>
    </row>
    <row r="1994" s="2" customFormat="1">
      <c r="A1994" s="41"/>
      <c r="B1994" s="42"/>
      <c r="C1994" s="43"/>
      <c r="D1994" s="225" t="s">
        <v>149</v>
      </c>
      <c r="E1994" s="43"/>
      <c r="F1994" s="226" t="s">
        <v>2385</v>
      </c>
      <c r="G1994" s="43"/>
      <c r="H1994" s="43"/>
      <c r="I1994" s="222"/>
      <c r="J1994" s="43"/>
      <c r="K1994" s="43"/>
      <c r="L1994" s="47"/>
      <c r="M1994" s="223"/>
      <c r="N1994" s="224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19" t="s">
        <v>149</v>
      </c>
      <c r="AU1994" s="19" t="s">
        <v>87</v>
      </c>
    </row>
    <row r="1995" s="13" customFormat="1">
      <c r="A1995" s="13"/>
      <c r="B1995" s="241"/>
      <c r="C1995" s="242"/>
      <c r="D1995" s="220" t="s">
        <v>569</v>
      </c>
      <c r="E1995" s="243" t="s">
        <v>32</v>
      </c>
      <c r="F1995" s="244" t="s">
        <v>2156</v>
      </c>
      <c r="G1995" s="242"/>
      <c r="H1995" s="245">
        <v>103.40000000000001</v>
      </c>
      <c r="I1995" s="246"/>
      <c r="J1995" s="242"/>
      <c r="K1995" s="242"/>
      <c r="L1995" s="247"/>
      <c r="M1995" s="248"/>
      <c r="N1995" s="249"/>
      <c r="O1995" s="249"/>
      <c r="P1995" s="249"/>
      <c r="Q1995" s="249"/>
      <c r="R1995" s="249"/>
      <c r="S1995" s="249"/>
      <c r="T1995" s="250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1" t="s">
        <v>569</v>
      </c>
      <c r="AU1995" s="251" t="s">
        <v>87</v>
      </c>
      <c r="AV1995" s="13" t="s">
        <v>87</v>
      </c>
      <c r="AW1995" s="13" t="s">
        <v>39</v>
      </c>
      <c r="AX1995" s="13" t="s">
        <v>77</v>
      </c>
      <c r="AY1995" s="251" t="s">
        <v>137</v>
      </c>
    </row>
    <row r="1996" s="13" customFormat="1">
      <c r="A1996" s="13"/>
      <c r="B1996" s="241"/>
      <c r="C1996" s="242"/>
      <c r="D1996" s="220" t="s">
        <v>569</v>
      </c>
      <c r="E1996" s="243" t="s">
        <v>32</v>
      </c>
      <c r="F1996" s="244" t="s">
        <v>2157</v>
      </c>
      <c r="G1996" s="242"/>
      <c r="H1996" s="245">
        <v>47.200000000000003</v>
      </c>
      <c r="I1996" s="246"/>
      <c r="J1996" s="242"/>
      <c r="K1996" s="242"/>
      <c r="L1996" s="247"/>
      <c r="M1996" s="248"/>
      <c r="N1996" s="249"/>
      <c r="O1996" s="249"/>
      <c r="P1996" s="249"/>
      <c r="Q1996" s="249"/>
      <c r="R1996" s="249"/>
      <c r="S1996" s="249"/>
      <c r="T1996" s="250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1" t="s">
        <v>569</v>
      </c>
      <c r="AU1996" s="251" t="s">
        <v>87</v>
      </c>
      <c r="AV1996" s="13" t="s">
        <v>87</v>
      </c>
      <c r="AW1996" s="13" t="s">
        <v>39</v>
      </c>
      <c r="AX1996" s="13" t="s">
        <v>77</v>
      </c>
      <c r="AY1996" s="251" t="s">
        <v>137</v>
      </c>
    </row>
    <row r="1997" s="13" customFormat="1">
      <c r="A1997" s="13"/>
      <c r="B1997" s="241"/>
      <c r="C1997" s="242"/>
      <c r="D1997" s="220" t="s">
        <v>569</v>
      </c>
      <c r="E1997" s="243" t="s">
        <v>32</v>
      </c>
      <c r="F1997" s="244" t="s">
        <v>2158</v>
      </c>
      <c r="G1997" s="242"/>
      <c r="H1997" s="245">
        <v>14.619999999999999</v>
      </c>
      <c r="I1997" s="246"/>
      <c r="J1997" s="242"/>
      <c r="K1997" s="242"/>
      <c r="L1997" s="247"/>
      <c r="M1997" s="248"/>
      <c r="N1997" s="249"/>
      <c r="O1997" s="249"/>
      <c r="P1997" s="249"/>
      <c r="Q1997" s="249"/>
      <c r="R1997" s="249"/>
      <c r="S1997" s="249"/>
      <c r="T1997" s="250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1" t="s">
        <v>569</v>
      </c>
      <c r="AU1997" s="251" t="s">
        <v>87</v>
      </c>
      <c r="AV1997" s="13" t="s">
        <v>87</v>
      </c>
      <c r="AW1997" s="13" t="s">
        <v>39</v>
      </c>
      <c r="AX1997" s="13" t="s">
        <v>77</v>
      </c>
      <c r="AY1997" s="251" t="s">
        <v>137</v>
      </c>
    </row>
    <row r="1998" s="13" customFormat="1">
      <c r="A1998" s="13"/>
      <c r="B1998" s="241"/>
      <c r="C1998" s="242"/>
      <c r="D1998" s="220" t="s">
        <v>569</v>
      </c>
      <c r="E1998" s="243" t="s">
        <v>32</v>
      </c>
      <c r="F1998" s="244" t="s">
        <v>2159</v>
      </c>
      <c r="G1998" s="242"/>
      <c r="H1998" s="245">
        <v>14.449999999999999</v>
      </c>
      <c r="I1998" s="246"/>
      <c r="J1998" s="242"/>
      <c r="K1998" s="242"/>
      <c r="L1998" s="247"/>
      <c r="M1998" s="248"/>
      <c r="N1998" s="249"/>
      <c r="O1998" s="249"/>
      <c r="P1998" s="249"/>
      <c r="Q1998" s="249"/>
      <c r="R1998" s="249"/>
      <c r="S1998" s="249"/>
      <c r="T1998" s="250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1" t="s">
        <v>569</v>
      </c>
      <c r="AU1998" s="251" t="s">
        <v>87</v>
      </c>
      <c r="AV1998" s="13" t="s">
        <v>87</v>
      </c>
      <c r="AW1998" s="13" t="s">
        <v>39</v>
      </c>
      <c r="AX1998" s="13" t="s">
        <v>77</v>
      </c>
      <c r="AY1998" s="251" t="s">
        <v>137</v>
      </c>
    </row>
    <row r="1999" s="14" customFormat="1">
      <c r="A1999" s="14"/>
      <c r="B1999" s="252"/>
      <c r="C1999" s="253"/>
      <c r="D1999" s="220" t="s">
        <v>569</v>
      </c>
      <c r="E1999" s="254" t="s">
        <v>32</v>
      </c>
      <c r="F1999" s="255" t="s">
        <v>571</v>
      </c>
      <c r="G1999" s="253"/>
      <c r="H1999" s="256">
        <v>179.67000000000002</v>
      </c>
      <c r="I1999" s="257"/>
      <c r="J1999" s="253"/>
      <c r="K1999" s="253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2" t="s">
        <v>569</v>
      </c>
      <c r="AU1999" s="262" t="s">
        <v>87</v>
      </c>
      <c r="AV1999" s="14" t="s">
        <v>164</v>
      </c>
      <c r="AW1999" s="14" t="s">
        <v>39</v>
      </c>
      <c r="AX1999" s="14" t="s">
        <v>85</v>
      </c>
      <c r="AY1999" s="262" t="s">
        <v>137</v>
      </c>
    </row>
    <row r="2000" s="2" customFormat="1" ht="21.75" customHeight="1">
      <c r="A2000" s="41"/>
      <c r="B2000" s="42"/>
      <c r="C2000" s="207" t="s">
        <v>2386</v>
      </c>
      <c r="D2000" s="207" t="s">
        <v>140</v>
      </c>
      <c r="E2000" s="208" t="s">
        <v>2387</v>
      </c>
      <c r="F2000" s="209" t="s">
        <v>2388</v>
      </c>
      <c r="G2000" s="210" t="s">
        <v>143</v>
      </c>
      <c r="H2000" s="211">
        <v>27.699999999999999</v>
      </c>
      <c r="I2000" s="212"/>
      <c r="J2000" s="213">
        <f>ROUND(I2000*H2000,2)</f>
        <v>0</v>
      </c>
      <c r="K2000" s="209" t="s">
        <v>144</v>
      </c>
      <c r="L2000" s="47"/>
      <c r="M2000" s="214" t="s">
        <v>32</v>
      </c>
      <c r="N2000" s="215" t="s">
        <v>49</v>
      </c>
      <c r="O2000" s="87"/>
      <c r="P2000" s="216">
        <f>O2000*H2000</f>
        <v>0</v>
      </c>
      <c r="Q2000" s="216">
        <v>0.0058419500000000003</v>
      </c>
      <c r="R2000" s="216">
        <f>Q2000*H2000</f>
        <v>0.16182201500000001</v>
      </c>
      <c r="S2000" s="216">
        <v>0</v>
      </c>
      <c r="T2000" s="217">
        <f>S2000*H2000</f>
        <v>0</v>
      </c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R2000" s="218" t="s">
        <v>145</v>
      </c>
      <c r="AT2000" s="218" t="s">
        <v>140</v>
      </c>
      <c r="AU2000" s="218" t="s">
        <v>87</v>
      </c>
      <c r="AY2000" s="19" t="s">
        <v>137</v>
      </c>
      <c r="BE2000" s="219">
        <f>IF(N2000="základní",J2000,0)</f>
        <v>0</v>
      </c>
      <c r="BF2000" s="219">
        <f>IF(N2000="snížená",J2000,0)</f>
        <v>0</v>
      </c>
      <c r="BG2000" s="219">
        <f>IF(N2000="zákl. přenesená",J2000,0)</f>
        <v>0</v>
      </c>
      <c r="BH2000" s="219">
        <f>IF(N2000="sníž. přenesená",J2000,0)</f>
        <v>0</v>
      </c>
      <c r="BI2000" s="219">
        <f>IF(N2000="nulová",J2000,0)</f>
        <v>0</v>
      </c>
      <c r="BJ2000" s="19" t="s">
        <v>87</v>
      </c>
      <c r="BK2000" s="219">
        <f>ROUND(I2000*H2000,2)</f>
        <v>0</v>
      </c>
      <c r="BL2000" s="19" t="s">
        <v>145</v>
      </c>
      <c r="BM2000" s="218" t="s">
        <v>2389</v>
      </c>
    </row>
    <row r="2001" s="2" customFormat="1">
      <c r="A2001" s="41"/>
      <c r="B2001" s="42"/>
      <c r="C2001" s="43"/>
      <c r="D2001" s="220" t="s">
        <v>147</v>
      </c>
      <c r="E2001" s="43"/>
      <c r="F2001" s="221" t="s">
        <v>2390</v>
      </c>
      <c r="G2001" s="43"/>
      <c r="H2001" s="43"/>
      <c r="I2001" s="222"/>
      <c r="J2001" s="43"/>
      <c r="K2001" s="43"/>
      <c r="L2001" s="47"/>
      <c r="M2001" s="223"/>
      <c r="N2001" s="224"/>
      <c r="O2001" s="87"/>
      <c r="P2001" s="87"/>
      <c r="Q2001" s="87"/>
      <c r="R2001" s="87"/>
      <c r="S2001" s="87"/>
      <c r="T2001" s="88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T2001" s="19" t="s">
        <v>147</v>
      </c>
      <c r="AU2001" s="19" t="s">
        <v>87</v>
      </c>
    </row>
    <row r="2002" s="2" customFormat="1">
      <c r="A2002" s="41"/>
      <c r="B2002" s="42"/>
      <c r="C2002" s="43"/>
      <c r="D2002" s="225" t="s">
        <v>149</v>
      </c>
      <c r="E2002" s="43"/>
      <c r="F2002" s="226" t="s">
        <v>2391</v>
      </c>
      <c r="G2002" s="43"/>
      <c r="H2002" s="43"/>
      <c r="I2002" s="222"/>
      <c r="J2002" s="43"/>
      <c r="K2002" s="43"/>
      <c r="L2002" s="47"/>
      <c r="M2002" s="223"/>
      <c r="N2002" s="224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19" t="s">
        <v>149</v>
      </c>
      <c r="AU2002" s="19" t="s">
        <v>87</v>
      </c>
    </row>
    <row r="2003" s="15" customFormat="1">
      <c r="A2003" s="15"/>
      <c r="B2003" s="263"/>
      <c r="C2003" s="264"/>
      <c r="D2003" s="220" t="s">
        <v>569</v>
      </c>
      <c r="E2003" s="265" t="s">
        <v>32</v>
      </c>
      <c r="F2003" s="266" t="s">
        <v>2216</v>
      </c>
      <c r="G2003" s="264"/>
      <c r="H2003" s="265" t="s">
        <v>32</v>
      </c>
      <c r="I2003" s="267"/>
      <c r="J2003" s="264"/>
      <c r="K2003" s="264"/>
      <c r="L2003" s="268"/>
      <c r="M2003" s="269"/>
      <c r="N2003" s="270"/>
      <c r="O2003" s="270"/>
      <c r="P2003" s="270"/>
      <c r="Q2003" s="270"/>
      <c r="R2003" s="270"/>
      <c r="S2003" s="270"/>
      <c r="T2003" s="271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72" t="s">
        <v>569</v>
      </c>
      <c r="AU2003" s="272" t="s">
        <v>87</v>
      </c>
      <c r="AV2003" s="15" t="s">
        <v>85</v>
      </c>
      <c r="AW2003" s="15" t="s">
        <v>39</v>
      </c>
      <c r="AX2003" s="15" t="s">
        <v>77</v>
      </c>
      <c r="AY2003" s="272" t="s">
        <v>137</v>
      </c>
    </row>
    <row r="2004" s="13" customFormat="1">
      <c r="A2004" s="13"/>
      <c r="B2004" s="241"/>
      <c r="C2004" s="242"/>
      <c r="D2004" s="220" t="s">
        <v>569</v>
      </c>
      <c r="E2004" s="243" t="s">
        <v>32</v>
      </c>
      <c r="F2004" s="244" t="s">
        <v>2217</v>
      </c>
      <c r="G2004" s="242"/>
      <c r="H2004" s="245">
        <v>27.699999999999999</v>
      </c>
      <c r="I2004" s="246"/>
      <c r="J2004" s="242"/>
      <c r="K2004" s="242"/>
      <c r="L2004" s="247"/>
      <c r="M2004" s="248"/>
      <c r="N2004" s="249"/>
      <c r="O2004" s="249"/>
      <c r="P2004" s="249"/>
      <c r="Q2004" s="249"/>
      <c r="R2004" s="249"/>
      <c r="S2004" s="249"/>
      <c r="T2004" s="250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1" t="s">
        <v>569</v>
      </c>
      <c r="AU2004" s="251" t="s">
        <v>87</v>
      </c>
      <c r="AV2004" s="13" t="s">
        <v>87</v>
      </c>
      <c r="AW2004" s="13" t="s">
        <v>39</v>
      </c>
      <c r="AX2004" s="13" t="s">
        <v>77</v>
      </c>
      <c r="AY2004" s="251" t="s">
        <v>137</v>
      </c>
    </row>
    <row r="2005" s="14" customFormat="1">
      <c r="A2005" s="14"/>
      <c r="B2005" s="252"/>
      <c r="C2005" s="253"/>
      <c r="D2005" s="220" t="s">
        <v>569</v>
      </c>
      <c r="E2005" s="254" t="s">
        <v>32</v>
      </c>
      <c r="F2005" s="255" t="s">
        <v>571</v>
      </c>
      <c r="G2005" s="253"/>
      <c r="H2005" s="256">
        <v>27.699999999999999</v>
      </c>
      <c r="I2005" s="257"/>
      <c r="J2005" s="253"/>
      <c r="K2005" s="253"/>
      <c r="L2005" s="258"/>
      <c r="M2005" s="259"/>
      <c r="N2005" s="260"/>
      <c r="O2005" s="260"/>
      <c r="P2005" s="260"/>
      <c r="Q2005" s="260"/>
      <c r="R2005" s="260"/>
      <c r="S2005" s="260"/>
      <c r="T2005" s="261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2" t="s">
        <v>569</v>
      </c>
      <c r="AU2005" s="262" t="s">
        <v>87</v>
      </c>
      <c r="AV2005" s="14" t="s">
        <v>164</v>
      </c>
      <c r="AW2005" s="14" t="s">
        <v>39</v>
      </c>
      <c r="AX2005" s="14" t="s">
        <v>85</v>
      </c>
      <c r="AY2005" s="262" t="s">
        <v>137</v>
      </c>
    </row>
    <row r="2006" s="2" customFormat="1" ht="21.75" customHeight="1">
      <c r="A2006" s="41"/>
      <c r="B2006" s="42"/>
      <c r="C2006" s="207" t="s">
        <v>2392</v>
      </c>
      <c r="D2006" s="207" t="s">
        <v>140</v>
      </c>
      <c r="E2006" s="208" t="s">
        <v>2393</v>
      </c>
      <c r="F2006" s="209" t="s">
        <v>2394</v>
      </c>
      <c r="G2006" s="210" t="s">
        <v>143</v>
      </c>
      <c r="H2006" s="211">
        <v>27.699999999999999</v>
      </c>
      <c r="I2006" s="212"/>
      <c r="J2006" s="213">
        <f>ROUND(I2006*H2006,2)</f>
        <v>0</v>
      </c>
      <c r="K2006" s="209" t="s">
        <v>144</v>
      </c>
      <c r="L2006" s="47"/>
      <c r="M2006" s="214" t="s">
        <v>32</v>
      </c>
      <c r="N2006" s="215" t="s">
        <v>49</v>
      </c>
      <c r="O2006" s="87"/>
      <c r="P2006" s="216">
        <f>O2006*H2006</f>
        <v>0</v>
      </c>
      <c r="Q2006" s="216">
        <v>0.0065323500000000001</v>
      </c>
      <c r="R2006" s="216">
        <f>Q2006*H2006</f>
        <v>0.180946095</v>
      </c>
      <c r="S2006" s="216">
        <v>0</v>
      </c>
      <c r="T2006" s="217">
        <f>S2006*H2006</f>
        <v>0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18" t="s">
        <v>145</v>
      </c>
      <c r="AT2006" s="218" t="s">
        <v>140</v>
      </c>
      <c r="AU2006" s="218" t="s">
        <v>87</v>
      </c>
      <c r="AY2006" s="19" t="s">
        <v>137</v>
      </c>
      <c r="BE2006" s="219">
        <f>IF(N2006="základní",J2006,0)</f>
        <v>0</v>
      </c>
      <c r="BF2006" s="219">
        <f>IF(N2006="snížená",J2006,0)</f>
        <v>0</v>
      </c>
      <c r="BG2006" s="219">
        <f>IF(N2006="zákl. přenesená",J2006,0)</f>
        <v>0</v>
      </c>
      <c r="BH2006" s="219">
        <f>IF(N2006="sníž. přenesená",J2006,0)</f>
        <v>0</v>
      </c>
      <c r="BI2006" s="219">
        <f>IF(N2006="nulová",J2006,0)</f>
        <v>0</v>
      </c>
      <c r="BJ2006" s="19" t="s">
        <v>87</v>
      </c>
      <c r="BK2006" s="219">
        <f>ROUND(I2006*H2006,2)</f>
        <v>0</v>
      </c>
      <c r="BL2006" s="19" t="s">
        <v>145</v>
      </c>
      <c r="BM2006" s="218" t="s">
        <v>2395</v>
      </c>
    </row>
    <row r="2007" s="2" customFormat="1">
      <c r="A2007" s="41"/>
      <c r="B2007" s="42"/>
      <c r="C2007" s="43"/>
      <c r="D2007" s="220" t="s">
        <v>147</v>
      </c>
      <c r="E2007" s="43"/>
      <c r="F2007" s="221" t="s">
        <v>2396</v>
      </c>
      <c r="G2007" s="43"/>
      <c r="H2007" s="43"/>
      <c r="I2007" s="222"/>
      <c r="J2007" s="43"/>
      <c r="K2007" s="43"/>
      <c r="L2007" s="47"/>
      <c r="M2007" s="223"/>
      <c r="N2007" s="224"/>
      <c r="O2007" s="87"/>
      <c r="P2007" s="87"/>
      <c r="Q2007" s="87"/>
      <c r="R2007" s="87"/>
      <c r="S2007" s="87"/>
      <c r="T2007" s="88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T2007" s="19" t="s">
        <v>147</v>
      </c>
      <c r="AU2007" s="19" t="s">
        <v>87</v>
      </c>
    </row>
    <row r="2008" s="2" customFormat="1">
      <c r="A2008" s="41"/>
      <c r="B2008" s="42"/>
      <c r="C2008" s="43"/>
      <c r="D2008" s="225" t="s">
        <v>149</v>
      </c>
      <c r="E2008" s="43"/>
      <c r="F2008" s="226" t="s">
        <v>2397</v>
      </c>
      <c r="G2008" s="43"/>
      <c r="H2008" s="43"/>
      <c r="I2008" s="222"/>
      <c r="J2008" s="43"/>
      <c r="K2008" s="43"/>
      <c r="L2008" s="47"/>
      <c r="M2008" s="223"/>
      <c r="N2008" s="224"/>
      <c r="O2008" s="87"/>
      <c r="P2008" s="87"/>
      <c r="Q2008" s="87"/>
      <c r="R2008" s="87"/>
      <c r="S2008" s="87"/>
      <c r="T2008" s="88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T2008" s="19" t="s">
        <v>149</v>
      </c>
      <c r="AU2008" s="19" t="s">
        <v>87</v>
      </c>
    </row>
    <row r="2009" s="15" customFormat="1">
      <c r="A2009" s="15"/>
      <c r="B2009" s="263"/>
      <c r="C2009" s="264"/>
      <c r="D2009" s="220" t="s">
        <v>569</v>
      </c>
      <c r="E2009" s="265" t="s">
        <v>32</v>
      </c>
      <c r="F2009" s="266" t="s">
        <v>2216</v>
      </c>
      <c r="G2009" s="264"/>
      <c r="H2009" s="265" t="s">
        <v>32</v>
      </c>
      <c r="I2009" s="267"/>
      <c r="J2009" s="264"/>
      <c r="K2009" s="264"/>
      <c r="L2009" s="268"/>
      <c r="M2009" s="269"/>
      <c r="N2009" s="270"/>
      <c r="O2009" s="270"/>
      <c r="P2009" s="270"/>
      <c r="Q2009" s="270"/>
      <c r="R2009" s="270"/>
      <c r="S2009" s="270"/>
      <c r="T2009" s="271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72" t="s">
        <v>569</v>
      </c>
      <c r="AU2009" s="272" t="s">
        <v>87</v>
      </c>
      <c r="AV2009" s="15" t="s">
        <v>85</v>
      </c>
      <c r="AW2009" s="15" t="s">
        <v>39</v>
      </c>
      <c r="AX2009" s="15" t="s">
        <v>77</v>
      </c>
      <c r="AY2009" s="272" t="s">
        <v>137</v>
      </c>
    </row>
    <row r="2010" s="13" customFormat="1">
      <c r="A2010" s="13"/>
      <c r="B2010" s="241"/>
      <c r="C2010" s="242"/>
      <c r="D2010" s="220" t="s">
        <v>569</v>
      </c>
      <c r="E2010" s="243" t="s">
        <v>32</v>
      </c>
      <c r="F2010" s="244" t="s">
        <v>2217</v>
      </c>
      <c r="G2010" s="242"/>
      <c r="H2010" s="245">
        <v>27.699999999999999</v>
      </c>
      <c r="I2010" s="246"/>
      <c r="J2010" s="242"/>
      <c r="K2010" s="242"/>
      <c r="L2010" s="247"/>
      <c r="M2010" s="248"/>
      <c r="N2010" s="249"/>
      <c r="O2010" s="249"/>
      <c r="P2010" s="249"/>
      <c r="Q2010" s="249"/>
      <c r="R2010" s="249"/>
      <c r="S2010" s="249"/>
      <c r="T2010" s="250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1" t="s">
        <v>569</v>
      </c>
      <c r="AU2010" s="251" t="s">
        <v>87</v>
      </c>
      <c r="AV2010" s="13" t="s">
        <v>87</v>
      </c>
      <c r="AW2010" s="13" t="s">
        <v>39</v>
      </c>
      <c r="AX2010" s="13" t="s">
        <v>77</v>
      </c>
      <c r="AY2010" s="251" t="s">
        <v>137</v>
      </c>
    </row>
    <row r="2011" s="14" customFormat="1">
      <c r="A2011" s="14"/>
      <c r="B2011" s="252"/>
      <c r="C2011" s="253"/>
      <c r="D2011" s="220" t="s">
        <v>569</v>
      </c>
      <c r="E2011" s="254" t="s">
        <v>32</v>
      </c>
      <c r="F2011" s="255" t="s">
        <v>571</v>
      </c>
      <c r="G2011" s="253"/>
      <c r="H2011" s="256">
        <v>27.699999999999999</v>
      </c>
      <c r="I2011" s="257"/>
      <c r="J2011" s="253"/>
      <c r="K2011" s="253"/>
      <c r="L2011" s="258"/>
      <c r="M2011" s="259"/>
      <c r="N2011" s="260"/>
      <c r="O2011" s="260"/>
      <c r="P2011" s="260"/>
      <c r="Q2011" s="260"/>
      <c r="R2011" s="260"/>
      <c r="S2011" s="260"/>
      <c r="T2011" s="261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2" t="s">
        <v>569</v>
      </c>
      <c r="AU2011" s="262" t="s">
        <v>87</v>
      </c>
      <c r="AV2011" s="14" t="s">
        <v>164</v>
      </c>
      <c r="AW2011" s="14" t="s">
        <v>39</v>
      </c>
      <c r="AX2011" s="14" t="s">
        <v>85</v>
      </c>
      <c r="AY2011" s="262" t="s">
        <v>137</v>
      </c>
    </row>
    <row r="2012" s="2" customFormat="1" ht="21.75" customHeight="1">
      <c r="A2012" s="41"/>
      <c r="B2012" s="42"/>
      <c r="C2012" s="207" t="s">
        <v>2398</v>
      </c>
      <c r="D2012" s="207" t="s">
        <v>140</v>
      </c>
      <c r="E2012" s="208" t="s">
        <v>2399</v>
      </c>
      <c r="F2012" s="209" t="s">
        <v>2400</v>
      </c>
      <c r="G2012" s="210" t="s">
        <v>143</v>
      </c>
      <c r="H2012" s="211">
        <v>96.349999999999994</v>
      </c>
      <c r="I2012" s="212"/>
      <c r="J2012" s="213">
        <f>ROUND(I2012*H2012,2)</f>
        <v>0</v>
      </c>
      <c r="K2012" s="209" t="s">
        <v>144</v>
      </c>
      <c r="L2012" s="47"/>
      <c r="M2012" s="214" t="s">
        <v>32</v>
      </c>
      <c r="N2012" s="215" t="s">
        <v>49</v>
      </c>
      <c r="O2012" s="87"/>
      <c r="P2012" s="216">
        <f>O2012*H2012</f>
        <v>0</v>
      </c>
      <c r="Q2012" s="216">
        <v>0.0034949999999999998</v>
      </c>
      <c r="R2012" s="216">
        <f>Q2012*H2012</f>
        <v>0.33674324999999994</v>
      </c>
      <c r="S2012" s="216">
        <v>0</v>
      </c>
      <c r="T2012" s="217">
        <f>S2012*H2012</f>
        <v>0</v>
      </c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R2012" s="218" t="s">
        <v>145</v>
      </c>
      <c r="AT2012" s="218" t="s">
        <v>140</v>
      </c>
      <c r="AU2012" s="218" t="s">
        <v>87</v>
      </c>
      <c r="AY2012" s="19" t="s">
        <v>137</v>
      </c>
      <c r="BE2012" s="219">
        <f>IF(N2012="základní",J2012,0)</f>
        <v>0</v>
      </c>
      <c r="BF2012" s="219">
        <f>IF(N2012="snížená",J2012,0)</f>
        <v>0</v>
      </c>
      <c r="BG2012" s="219">
        <f>IF(N2012="zákl. přenesená",J2012,0)</f>
        <v>0</v>
      </c>
      <c r="BH2012" s="219">
        <f>IF(N2012="sníž. přenesená",J2012,0)</f>
        <v>0</v>
      </c>
      <c r="BI2012" s="219">
        <f>IF(N2012="nulová",J2012,0)</f>
        <v>0</v>
      </c>
      <c r="BJ2012" s="19" t="s">
        <v>87</v>
      </c>
      <c r="BK2012" s="219">
        <f>ROUND(I2012*H2012,2)</f>
        <v>0</v>
      </c>
      <c r="BL2012" s="19" t="s">
        <v>145</v>
      </c>
      <c r="BM2012" s="218" t="s">
        <v>2401</v>
      </c>
    </row>
    <row r="2013" s="2" customFormat="1">
      <c r="A2013" s="41"/>
      <c r="B2013" s="42"/>
      <c r="C2013" s="43"/>
      <c r="D2013" s="220" t="s">
        <v>147</v>
      </c>
      <c r="E2013" s="43"/>
      <c r="F2013" s="221" t="s">
        <v>2402</v>
      </c>
      <c r="G2013" s="43"/>
      <c r="H2013" s="43"/>
      <c r="I2013" s="222"/>
      <c r="J2013" s="43"/>
      <c r="K2013" s="43"/>
      <c r="L2013" s="47"/>
      <c r="M2013" s="223"/>
      <c r="N2013" s="224"/>
      <c r="O2013" s="87"/>
      <c r="P2013" s="87"/>
      <c r="Q2013" s="87"/>
      <c r="R2013" s="87"/>
      <c r="S2013" s="87"/>
      <c r="T2013" s="88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T2013" s="19" t="s">
        <v>147</v>
      </c>
      <c r="AU2013" s="19" t="s">
        <v>87</v>
      </c>
    </row>
    <row r="2014" s="2" customFormat="1">
      <c r="A2014" s="41"/>
      <c r="B2014" s="42"/>
      <c r="C2014" s="43"/>
      <c r="D2014" s="225" t="s">
        <v>149</v>
      </c>
      <c r="E2014" s="43"/>
      <c r="F2014" s="226" t="s">
        <v>2403</v>
      </c>
      <c r="G2014" s="43"/>
      <c r="H2014" s="43"/>
      <c r="I2014" s="222"/>
      <c r="J2014" s="43"/>
      <c r="K2014" s="43"/>
      <c r="L2014" s="47"/>
      <c r="M2014" s="223"/>
      <c r="N2014" s="224"/>
      <c r="O2014" s="87"/>
      <c r="P2014" s="87"/>
      <c r="Q2014" s="87"/>
      <c r="R2014" s="87"/>
      <c r="S2014" s="87"/>
      <c r="T2014" s="88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T2014" s="19" t="s">
        <v>149</v>
      </c>
      <c r="AU2014" s="19" t="s">
        <v>87</v>
      </c>
    </row>
    <row r="2015" s="15" customFormat="1">
      <c r="A2015" s="15"/>
      <c r="B2015" s="263"/>
      <c r="C2015" s="264"/>
      <c r="D2015" s="220" t="s">
        <v>569</v>
      </c>
      <c r="E2015" s="265" t="s">
        <v>32</v>
      </c>
      <c r="F2015" s="266" t="s">
        <v>2264</v>
      </c>
      <c r="G2015" s="264"/>
      <c r="H2015" s="265" t="s">
        <v>32</v>
      </c>
      <c r="I2015" s="267"/>
      <c r="J2015" s="264"/>
      <c r="K2015" s="264"/>
      <c r="L2015" s="268"/>
      <c r="M2015" s="269"/>
      <c r="N2015" s="270"/>
      <c r="O2015" s="270"/>
      <c r="P2015" s="270"/>
      <c r="Q2015" s="270"/>
      <c r="R2015" s="270"/>
      <c r="S2015" s="270"/>
      <c r="T2015" s="271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72" t="s">
        <v>569</v>
      </c>
      <c r="AU2015" s="272" t="s">
        <v>87</v>
      </c>
      <c r="AV2015" s="15" t="s">
        <v>85</v>
      </c>
      <c r="AW2015" s="15" t="s">
        <v>39</v>
      </c>
      <c r="AX2015" s="15" t="s">
        <v>77</v>
      </c>
      <c r="AY2015" s="272" t="s">
        <v>137</v>
      </c>
    </row>
    <row r="2016" s="13" customFormat="1">
      <c r="A2016" s="13"/>
      <c r="B2016" s="241"/>
      <c r="C2016" s="242"/>
      <c r="D2016" s="220" t="s">
        <v>569</v>
      </c>
      <c r="E2016" s="243" t="s">
        <v>32</v>
      </c>
      <c r="F2016" s="244" t="s">
        <v>2265</v>
      </c>
      <c r="G2016" s="242"/>
      <c r="H2016" s="245">
        <v>70.799999999999997</v>
      </c>
      <c r="I2016" s="246"/>
      <c r="J2016" s="242"/>
      <c r="K2016" s="242"/>
      <c r="L2016" s="247"/>
      <c r="M2016" s="248"/>
      <c r="N2016" s="249"/>
      <c r="O2016" s="249"/>
      <c r="P2016" s="249"/>
      <c r="Q2016" s="249"/>
      <c r="R2016" s="249"/>
      <c r="S2016" s="249"/>
      <c r="T2016" s="250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1" t="s">
        <v>569</v>
      </c>
      <c r="AU2016" s="251" t="s">
        <v>87</v>
      </c>
      <c r="AV2016" s="13" t="s">
        <v>87</v>
      </c>
      <c r="AW2016" s="13" t="s">
        <v>39</v>
      </c>
      <c r="AX2016" s="13" t="s">
        <v>77</v>
      </c>
      <c r="AY2016" s="251" t="s">
        <v>137</v>
      </c>
    </row>
    <row r="2017" s="13" customFormat="1">
      <c r="A2017" s="13"/>
      <c r="B2017" s="241"/>
      <c r="C2017" s="242"/>
      <c r="D2017" s="220" t="s">
        <v>569</v>
      </c>
      <c r="E2017" s="243" t="s">
        <v>32</v>
      </c>
      <c r="F2017" s="244" t="s">
        <v>2266</v>
      </c>
      <c r="G2017" s="242"/>
      <c r="H2017" s="245">
        <v>9.0999999999999996</v>
      </c>
      <c r="I2017" s="246"/>
      <c r="J2017" s="242"/>
      <c r="K2017" s="242"/>
      <c r="L2017" s="247"/>
      <c r="M2017" s="248"/>
      <c r="N2017" s="249"/>
      <c r="O2017" s="249"/>
      <c r="P2017" s="249"/>
      <c r="Q2017" s="249"/>
      <c r="R2017" s="249"/>
      <c r="S2017" s="249"/>
      <c r="T2017" s="250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1" t="s">
        <v>569</v>
      </c>
      <c r="AU2017" s="251" t="s">
        <v>87</v>
      </c>
      <c r="AV2017" s="13" t="s">
        <v>87</v>
      </c>
      <c r="AW2017" s="13" t="s">
        <v>39</v>
      </c>
      <c r="AX2017" s="13" t="s">
        <v>77</v>
      </c>
      <c r="AY2017" s="251" t="s">
        <v>137</v>
      </c>
    </row>
    <row r="2018" s="13" customFormat="1">
      <c r="A2018" s="13"/>
      <c r="B2018" s="241"/>
      <c r="C2018" s="242"/>
      <c r="D2018" s="220" t="s">
        <v>569</v>
      </c>
      <c r="E2018" s="243" t="s">
        <v>32</v>
      </c>
      <c r="F2018" s="244" t="s">
        <v>2267</v>
      </c>
      <c r="G2018" s="242"/>
      <c r="H2018" s="245">
        <v>3</v>
      </c>
      <c r="I2018" s="246"/>
      <c r="J2018" s="242"/>
      <c r="K2018" s="242"/>
      <c r="L2018" s="247"/>
      <c r="M2018" s="248"/>
      <c r="N2018" s="249"/>
      <c r="O2018" s="249"/>
      <c r="P2018" s="249"/>
      <c r="Q2018" s="249"/>
      <c r="R2018" s="249"/>
      <c r="S2018" s="249"/>
      <c r="T2018" s="250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1" t="s">
        <v>569</v>
      </c>
      <c r="AU2018" s="251" t="s">
        <v>87</v>
      </c>
      <c r="AV2018" s="13" t="s">
        <v>87</v>
      </c>
      <c r="AW2018" s="13" t="s">
        <v>39</v>
      </c>
      <c r="AX2018" s="13" t="s">
        <v>77</v>
      </c>
      <c r="AY2018" s="251" t="s">
        <v>137</v>
      </c>
    </row>
    <row r="2019" s="15" customFormat="1">
      <c r="A2019" s="15"/>
      <c r="B2019" s="263"/>
      <c r="C2019" s="264"/>
      <c r="D2019" s="220" t="s">
        <v>569</v>
      </c>
      <c r="E2019" s="265" t="s">
        <v>32</v>
      </c>
      <c r="F2019" s="266" t="s">
        <v>2268</v>
      </c>
      <c r="G2019" s="264"/>
      <c r="H2019" s="265" t="s">
        <v>32</v>
      </c>
      <c r="I2019" s="267"/>
      <c r="J2019" s="264"/>
      <c r="K2019" s="264"/>
      <c r="L2019" s="268"/>
      <c r="M2019" s="269"/>
      <c r="N2019" s="270"/>
      <c r="O2019" s="270"/>
      <c r="P2019" s="270"/>
      <c r="Q2019" s="270"/>
      <c r="R2019" s="270"/>
      <c r="S2019" s="270"/>
      <c r="T2019" s="271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72" t="s">
        <v>569</v>
      </c>
      <c r="AU2019" s="272" t="s">
        <v>87</v>
      </c>
      <c r="AV2019" s="15" t="s">
        <v>85</v>
      </c>
      <c r="AW2019" s="15" t="s">
        <v>39</v>
      </c>
      <c r="AX2019" s="15" t="s">
        <v>77</v>
      </c>
      <c r="AY2019" s="272" t="s">
        <v>137</v>
      </c>
    </row>
    <row r="2020" s="13" customFormat="1">
      <c r="A2020" s="13"/>
      <c r="B2020" s="241"/>
      <c r="C2020" s="242"/>
      <c r="D2020" s="220" t="s">
        <v>569</v>
      </c>
      <c r="E2020" s="243" t="s">
        <v>32</v>
      </c>
      <c r="F2020" s="244" t="s">
        <v>2269</v>
      </c>
      <c r="G2020" s="242"/>
      <c r="H2020" s="245">
        <v>13.449999999999999</v>
      </c>
      <c r="I2020" s="246"/>
      <c r="J2020" s="242"/>
      <c r="K2020" s="242"/>
      <c r="L2020" s="247"/>
      <c r="M2020" s="248"/>
      <c r="N2020" s="249"/>
      <c r="O2020" s="249"/>
      <c r="P2020" s="249"/>
      <c r="Q2020" s="249"/>
      <c r="R2020" s="249"/>
      <c r="S2020" s="249"/>
      <c r="T2020" s="250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1" t="s">
        <v>569</v>
      </c>
      <c r="AU2020" s="251" t="s">
        <v>87</v>
      </c>
      <c r="AV2020" s="13" t="s">
        <v>87</v>
      </c>
      <c r="AW2020" s="13" t="s">
        <v>39</v>
      </c>
      <c r="AX2020" s="13" t="s">
        <v>77</v>
      </c>
      <c r="AY2020" s="251" t="s">
        <v>137</v>
      </c>
    </row>
    <row r="2021" s="14" customFormat="1">
      <c r="A2021" s="14"/>
      <c r="B2021" s="252"/>
      <c r="C2021" s="253"/>
      <c r="D2021" s="220" t="s">
        <v>569</v>
      </c>
      <c r="E2021" s="254" t="s">
        <v>32</v>
      </c>
      <c r="F2021" s="255" t="s">
        <v>571</v>
      </c>
      <c r="G2021" s="253"/>
      <c r="H2021" s="256">
        <v>96.349999999999994</v>
      </c>
      <c r="I2021" s="257"/>
      <c r="J2021" s="253"/>
      <c r="K2021" s="253"/>
      <c r="L2021" s="258"/>
      <c r="M2021" s="259"/>
      <c r="N2021" s="260"/>
      <c r="O2021" s="260"/>
      <c r="P2021" s="260"/>
      <c r="Q2021" s="260"/>
      <c r="R2021" s="260"/>
      <c r="S2021" s="260"/>
      <c r="T2021" s="261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62" t="s">
        <v>569</v>
      </c>
      <c r="AU2021" s="262" t="s">
        <v>87</v>
      </c>
      <c r="AV2021" s="14" t="s">
        <v>164</v>
      </c>
      <c r="AW2021" s="14" t="s">
        <v>39</v>
      </c>
      <c r="AX2021" s="14" t="s">
        <v>85</v>
      </c>
      <c r="AY2021" s="262" t="s">
        <v>137</v>
      </c>
    </row>
    <row r="2022" s="2" customFormat="1" ht="21.75" customHeight="1">
      <c r="A2022" s="41"/>
      <c r="B2022" s="42"/>
      <c r="C2022" s="207" t="s">
        <v>2404</v>
      </c>
      <c r="D2022" s="207" t="s">
        <v>140</v>
      </c>
      <c r="E2022" s="208" t="s">
        <v>2405</v>
      </c>
      <c r="F2022" s="209" t="s">
        <v>2406</v>
      </c>
      <c r="G2022" s="210" t="s">
        <v>160</v>
      </c>
      <c r="H2022" s="211">
        <v>5</v>
      </c>
      <c r="I2022" s="212"/>
      <c r="J2022" s="213">
        <f>ROUND(I2022*H2022,2)</f>
        <v>0</v>
      </c>
      <c r="K2022" s="209" t="s">
        <v>144</v>
      </c>
      <c r="L2022" s="47"/>
      <c r="M2022" s="214" t="s">
        <v>32</v>
      </c>
      <c r="N2022" s="215" t="s">
        <v>49</v>
      </c>
      <c r="O2022" s="87"/>
      <c r="P2022" s="216">
        <f>O2022*H2022</f>
        <v>0</v>
      </c>
      <c r="Q2022" s="216">
        <v>0.0062302</v>
      </c>
      <c r="R2022" s="216">
        <f>Q2022*H2022</f>
        <v>0.031150999999999998</v>
      </c>
      <c r="S2022" s="216">
        <v>0</v>
      </c>
      <c r="T2022" s="217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18" t="s">
        <v>145</v>
      </c>
      <c r="AT2022" s="218" t="s">
        <v>140</v>
      </c>
      <c r="AU2022" s="218" t="s">
        <v>87</v>
      </c>
      <c r="AY2022" s="19" t="s">
        <v>137</v>
      </c>
      <c r="BE2022" s="219">
        <f>IF(N2022="základní",J2022,0)</f>
        <v>0</v>
      </c>
      <c r="BF2022" s="219">
        <f>IF(N2022="snížená",J2022,0)</f>
        <v>0</v>
      </c>
      <c r="BG2022" s="219">
        <f>IF(N2022="zákl. přenesená",J2022,0)</f>
        <v>0</v>
      </c>
      <c r="BH2022" s="219">
        <f>IF(N2022="sníž. přenesená",J2022,0)</f>
        <v>0</v>
      </c>
      <c r="BI2022" s="219">
        <f>IF(N2022="nulová",J2022,0)</f>
        <v>0</v>
      </c>
      <c r="BJ2022" s="19" t="s">
        <v>87</v>
      </c>
      <c r="BK2022" s="219">
        <f>ROUND(I2022*H2022,2)</f>
        <v>0</v>
      </c>
      <c r="BL2022" s="19" t="s">
        <v>145</v>
      </c>
      <c r="BM2022" s="218" t="s">
        <v>2407</v>
      </c>
    </row>
    <row r="2023" s="2" customFormat="1">
      <c r="A2023" s="41"/>
      <c r="B2023" s="42"/>
      <c r="C2023" s="43"/>
      <c r="D2023" s="220" t="s">
        <v>147</v>
      </c>
      <c r="E2023" s="43"/>
      <c r="F2023" s="221" t="s">
        <v>2408</v>
      </c>
      <c r="G2023" s="43"/>
      <c r="H2023" s="43"/>
      <c r="I2023" s="222"/>
      <c r="J2023" s="43"/>
      <c r="K2023" s="43"/>
      <c r="L2023" s="47"/>
      <c r="M2023" s="223"/>
      <c r="N2023" s="224"/>
      <c r="O2023" s="87"/>
      <c r="P2023" s="87"/>
      <c r="Q2023" s="87"/>
      <c r="R2023" s="87"/>
      <c r="S2023" s="87"/>
      <c r="T2023" s="88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T2023" s="19" t="s">
        <v>147</v>
      </c>
      <c r="AU2023" s="19" t="s">
        <v>87</v>
      </c>
    </row>
    <row r="2024" s="2" customFormat="1">
      <c r="A2024" s="41"/>
      <c r="B2024" s="42"/>
      <c r="C2024" s="43"/>
      <c r="D2024" s="225" t="s">
        <v>149</v>
      </c>
      <c r="E2024" s="43"/>
      <c r="F2024" s="226" t="s">
        <v>2409</v>
      </c>
      <c r="G2024" s="43"/>
      <c r="H2024" s="43"/>
      <c r="I2024" s="222"/>
      <c r="J2024" s="43"/>
      <c r="K2024" s="43"/>
      <c r="L2024" s="47"/>
      <c r="M2024" s="223"/>
      <c r="N2024" s="224"/>
      <c r="O2024" s="87"/>
      <c r="P2024" s="87"/>
      <c r="Q2024" s="87"/>
      <c r="R2024" s="87"/>
      <c r="S2024" s="87"/>
      <c r="T2024" s="88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T2024" s="19" t="s">
        <v>149</v>
      </c>
      <c r="AU2024" s="19" t="s">
        <v>87</v>
      </c>
    </row>
    <row r="2025" s="13" customFormat="1">
      <c r="A2025" s="13"/>
      <c r="B2025" s="241"/>
      <c r="C2025" s="242"/>
      <c r="D2025" s="220" t="s">
        <v>569</v>
      </c>
      <c r="E2025" s="243" t="s">
        <v>32</v>
      </c>
      <c r="F2025" s="244" t="s">
        <v>2285</v>
      </c>
      <c r="G2025" s="242"/>
      <c r="H2025" s="245">
        <v>4</v>
      </c>
      <c r="I2025" s="246"/>
      <c r="J2025" s="242"/>
      <c r="K2025" s="242"/>
      <c r="L2025" s="247"/>
      <c r="M2025" s="248"/>
      <c r="N2025" s="249"/>
      <c r="O2025" s="249"/>
      <c r="P2025" s="249"/>
      <c r="Q2025" s="249"/>
      <c r="R2025" s="249"/>
      <c r="S2025" s="249"/>
      <c r="T2025" s="250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1" t="s">
        <v>569</v>
      </c>
      <c r="AU2025" s="251" t="s">
        <v>87</v>
      </c>
      <c r="AV2025" s="13" t="s">
        <v>87</v>
      </c>
      <c r="AW2025" s="13" t="s">
        <v>39</v>
      </c>
      <c r="AX2025" s="13" t="s">
        <v>77</v>
      </c>
      <c r="AY2025" s="251" t="s">
        <v>137</v>
      </c>
    </row>
    <row r="2026" s="13" customFormat="1">
      <c r="A2026" s="13"/>
      <c r="B2026" s="241"/>
      <c r="C2026" s="242"/>
      <c r="D2026" s="220" t="s">
        <v>569</v>
      </c>
      <c r="E2026" s="243" t="s">
        <v>32</v>
      </c>
      <c r="F2026" s="244" t="s">
        <v>2286</v>
      </c>
      <c r="G2026" s="242"/>
      <c r="H2026" s="245">
        <v>1</v>
      </c>
      <c r="I2026" s="246"/>
      <c r="J2026" s="242"/>
      <c r="K2026" s="242"/>
      <c r="L2026" s="247"/>
      <c r="M2026" s="248"/>
      <c r="N2026" s="249"/>
      <c r="O2026" s="249"/>
      <c r="P2026" s="249"/>
      <c r="Q2026" s="249"/>
      <c r="R2026" s="249"/>
      <c r="S2026" s="249"/>
      <c r="T2026" s="250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1" t="s">
        <v>569</v>
      </c>
      <c r="AU2026" s="251" t="s">
        <v>87</v>
      </c>
      <c r="AV2026" s="13" t="s">
        <v>87</v>
      </c>
      <c r="AW2026" s="13" t="s">
        <v>39</v>
      </c>
      <c r="AX2026" s="13" t="s">
        <v>77</v>
      </c>
      <c r="AY2026" s="251" t="s">
        <v>137</v>
      </c>
    </row>
    <row r="2027" s="14" customFormat="1">
      <c r="A2027" s="14"/>
      <c r="B2027" s="252"/>
      <c r="C2027" s="253"/>
      <c r="D2027" s="220" t="s">
        <v>569</v>
      </c>
      <c r="E2027" s="254" t="s">
        <v>32</v>
      </c>
      <c r="F2027" s="255" t="s">
        <v>571</v>
      </c>
      <c r="G2027" s="253"/>
      <c r="H2027" s="256">
        <v>5</v>
      </c>
      <c r="I2027" s="257"/>
      <c r="J2027" s="253"/>
      <c r="K2027" s="253"/>
      <c r="L2027" s="258"/>
      <c r="M2027" s="259"/>
      <c r="N2027" s="260"/>
      <c r="O2027" s="260"/>
      <c r="P2027" s="260"/>
      <c r="Q2027" s="260"/>
      <c r="R2027" s="260"/>
      <c r="S2027" s="260"/>
      <c r="T2027" s="261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2" t="s">
        <v>569</v>
      </c>
      <c r="AU2027" s="262" t="s">
        <v>87</v>
      </c>
      <c r="AV2027" s="14" t="s">
        <v>164</v>
      </c>
      <c r="AW2027" s="14" t="s">
        <v>39</v>
      </c>
      <c r="AX2027" s="14" t="s">
        <v>85</v>
      </c>
      <c r="AY2027" s="262" t="s">
        <v>137</v>
      </c>
    </row>
    <row r="2028" s="2" customFormat="1" ht="16.5" customHeight="1">
      <c r="A2028" s="41"/>
      <c r="B2028" s="42"/>
      <c r="C2028" s="207" t="s">
        <v>2410</v>
      </c>
      <c r="D2028" s="207" t="s">
        <v>140</v>
      </c>
      <c r="E2028" s="208" t="s">
        <v>2411</v>
      </c>
      <c r="F2028" s="209" t="s">
        <v>2412</v>
      </c>
      <c r="G2028" s="210" t="s">
        <v>143</v>
      </c>
      <c r="H2028" s="211">
        <v>132.47</v>
      </c>
      <c r="I2028" s="212"/>
      <c r="J2028" s="213">
        <f>ROUND(I2028*H2028,2)</f>
        <v>0</v>
      </c>
      <c r="K2028" s="209" t="s">
        <v>144</v>
      </c>
      <c r="L2028" s="47"/>
      <c r="M2028" s="214" t="s">
        <v>32</v>
      </c>
      <c r="N2028" s="215" t="s">
        <v>49</v>
      </c>
      <c r="O2028" s="87"/>
      <c r="P2028" s="216">
        <f>O2028*H2028</f>
        <v>0</v>
      </c>
      <c r="Q2028" s="216">
        <v>0.0027366999999999999</v>
      </c>
      <c r="R2028" s="216">
        <f>Q2028*H2028</f>
        <v>0.36253064899999998</v>
      </c>
      <c r="S2028" s="216">
        <v>0</v>
      </c>
      <c r="T2028" s="217">
        <f>S2028*H2028</f>
        <v>0</v>
      </c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R2028" s="218" t="s">
        <v>145</v>
      </c>
      <c r="AT2028" s="218" t="s">
        <v>140</v>
      </c>
      <c r="AU2028" s="218" t="s">
        <v>87</v>
      </c>
      <c r="AY2028" s="19" t="s">
        <v>137</v>
      </c>
      <c r="BE2028" s="219">
        <f>IF(N2028="základní",J2028,0)</f>
        <v>0</v>
      </c>
      <c r="BF2028" s="219">
        <f>IF(N2028="snížená",J2028,0)</f>
        <v>0</v>
      </c>
      <c r="BG2028" s="219">
        <f>IF(N2028="zákl. přenesená",J2028,0)</f>
        <v>0</v>
      </c>
      <c r="BH2028" s="219">
        <f>IF(N2028="sníž. přenesená",J2028,0)</f>
        <v>0</v>
      </c>
      <c r="BI2028" s="219">
        <f>IF(N2028="nulová",J2028,0)</f>
        <v>0</v>
      </c>
      <c r="BJ2028" s="19" t="s">
        <v>87</v>
      </c>
      <c r="BK2028" s="219">
        <f>ROUND(I2028*H2028,2)</f>
        <v>0</v>
      </c>
      <c r="BL2028" s="19" t="s">
        <v>145</v>
      </c>
      <c r="BM2028" s="218" t="s">
        <v>2413</v>
      </c>
    </row>
    <row r="2029" s="2" customFormat="1">
      <c r="A2029" s="41"/>
      <c r="B2029" s="42"/>
      <c r="C2029" s="43"/>
      <c r="D2029" s="220" t="s">
        <v>147</v>
      </c>
      <c r="E2029" s="43"/>
      <c r="F2029" s="221" t="s">
        <v>2414</v>
      </c>
      <c r="G2029" s="43"/>
      <c r="H2029" s="43"/>
      <c r="I2029" s="222"/>
      <c r="J2029" s="43"/>
      <c r="K2029" s="43"/>
      <c r="L2029" s="47"/>
      <c r="M2029" s="223"/>
      <c r="N2029" s="224"/>
      <c r="O2029" s="87"/>
      <c r="P2029" s="87"/>
      <c r="Q2029" s="87"/>
      <c r="R2029" s="87"/>
      <c r="S2029" s="87"/>
      <c r="T2029" s="88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T2029" s="19" t="s">
        <v>147</v>
      </c>
      <c r="AU2029" s="19" t="s">
        <v>87</v>
      </c>
    </row>
    <row r="2030" s="2" customFormat="1">
      <c r="A2030" s="41"/>
      <c r="B2030" s="42"/>
      <c r="C2030" s="43"/>
      <c r="D2030" s="225" t="s">
        <v>149</v>
      </c>
      <c r="E2030" s="43"/>
      <c r="F2030" s="226" t="s">
        <v>2415</v>
      </c>
      <c r="G2030" s="43"/>
      <c r="H2030" s="43"/>
      <c r="I2030" s="222"/>
      <c r="J2030" s="43"/>
      <c r="K2030" s="43"/>
      <c r="L2030" s="47"/>
      <c r="M2030" s="223"/>
      <c r="N2030" s="224"/>
      <c r="O2030" s="87"/>
      <c r="P2030" s="87"/>
      <c r="Q2030" s="87"/>
      <c r="R2030" s="87"/>
      <c r="S2030" s="87"/>
      <c r="T2030" s="88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T2030" s="19" t="s">
        <v>149</v>
      </c>
      <c r="AU2030" s="19" t="s">
        <v>87</v>
      </c>
    </row>
    <row r="2031" s="13" customFormat="1">
      <c r="A2031" s="13"/>
      <c r="B2031" s="241"/>
      <c r="C2031" s="242"/>
      <c r="D2031" s="220" t="s">
        <v>569</v>
      </c>
      <c r="E2031" s="243" t="s">
        <v>32</v>
      </c>
      <c r="F2031" s="244" t="s">
        <v>2293</v>
      </c>
      <c r="G2031" s="242"/>
      <c r="H2031" s="245">
        <v>103.40000000000001</v>
      </c>
      <c r="I2031" s="246"/>
      <c r="J2031" s="242"/>
      <c r="K2031" s="242"/>
      <c r="L2031" s="247"/>
      <c r="M2031" s="248"/>
      <c r="N2031" s="249"/>
      <c r="O2031" s="249"/>
      <c r="P2031" s="249"/>
      <c r="Q2031" s="249"/>
      <c r="R2031" s="249"/>
      <c r="S2031" s="249"/>
      <c r="T2031" s="250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1" t="s">
        <v>569</v>
      </c>
      <c r="AU2031" s="251" t="s">
        <v>87</v>
      </c>
      <c r="AV2031" s="13" t="s">
        <v>87</v>
      </c>
      <c r="AW2031" s="13" t="s">
        <v>39</v>
      </c>
      <c r="AX2031" s="13" t="s">
        <v>77</v>
      </c>
      <c r="AY2031" s="251" t="s">
        <v>137</v>
      </c>
    </row>
    <row r="2032" s="13" customFormat="1">
      <c r="A2032" s="13"/>
      <c r="B2032" s="241"/>
      <c r="C2032" s="242"/>
      <c r="D2032" s="220" t="s">
        <v>569</v>
      </c>
      <c r="E2032" s="243" t="s">
        <v>32</v>
      </c>
      <c r="F2032" s="244" t="s">
        <v>2158</v>
      </c>
      <c r="G2032" s="242"/>
      <c r="H2032" s="245">
        <v>14.619999999999999</v>
      </c>
      <c r="I2032" s="246"/>
      <c r="J2032" s="242"/>
      <c r="K2032" s="242"/>
      <c r="L2032" s="247"/>
      <c r="M2032" s="248"/>
      <c r="N2032" s="249"/>
      <c r="O2032" s="249"/>
      <c r="P2032" s="249"/>
      <c r="Q2032" s="249"/>
      <c r="R2032" s="249"/>
      <c r="S2032" s="249"/>
      <c r="T2032" s="250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1" t="s">
        <v>569</v>
      </c>
      <c r="AU2032" s="251" t="s">
        <v>87</v>
      </c>
      <c r="AV2032" s="13" t="s">
        <v>87</v>
      </c>
      <c r="AW2032" s="13" t="s">
        <v>39</v>
      </c>
      <c r="AX2032" s="13" t="s">
        <v>77</v>
      </c>
      <c r="AY2032" s="251" t="s">
        <v>137</v>
      </c>
    </row>
    <row r="2033" s="13" customFormat="1">
      <c r="A2033" s="13"/>
      <c r="B2033" s="241"/>
      <c r="C2033" s="242"/>
      <c r="D2033" s="220" t="s">
        <v>569</v>
      </c>
      <c r="E2033" s="243" t="s">
        <v>32</v>
      </c>
      <c r="F2033" s="244" t="s">
        <v>2159</v>
      </c>
      <c r="G2033" s="242"/>
      <c r="H2033" s="245">
        <v>14.449999999999999</v>
      </c>
      <c r="I2033" s="246"/>
      <c r="J2033" s="242"/>
      <c r="K2033" s="242"/>
      <c r="L2033" s="247"/>
      <c r="M2033" s="248"/>
      <c r="N2033" s="249"/>
      <c r="O2033" s="249"/>
      <c r="P2033" s="249"/>
      <c r="Q2033" s="249"/>
      <c r="R2033" s="249"/>
      <c r="S2033" s="249"/>
      <c r="T2033" s="250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1" t="s">
        <v>569</v>
      </c>
      <c r="AU2033" s="251" t="s">
        <v>87</v>
      </c>
      <c r="AV2033" s="13" t="s">
        <v>87</v>
      </c>
      <c r="AW2033" s="13" t="s">
        <v>39</v>
      </c>
      <c r="AX2033" s="13" t="s">
        <v>77</v>
      </c>
      <c r="AY2033" s="251" t="s">
        <v>137</v>
      </c>
    </row>
    <row r="2034" s="14" customFormat="1">
      <c r="A2034" s="14"/>
      <c r="B2034" s="252"/>
      <c r="C2034" s="253"/>
      <c r="D2034" s="220" t="s">
        <v>569</v>
      </c>
      <c r="E2034" s="254" t="s">
        <v>32</v>
      </c>
      <c r="F2034" s="255" t="s">
        <v>571</v>
      </c>
      <c r="G2034" s="253"/>
      <c r="H2034" s="256">
        <v>132.47</v>
      </c>
      <c r="I2034" s="257"/>
      <c r="J2034" s="253"/>
      <c r="K2034" s="253"/>
      <c r="L2034" s="258"/>
      <c r="M2034" s="259"/>
      <c r="N2034" s="260"/>
      <c r="O2034" s="260"/>
      <c r="P2034" s="260"/>
      <c r="Q2034" s="260"/>
      <c r="R2034" s="260"/>
      <c r="S2034" s="260"/>
      <c r="T2034" s="261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2" t="s">
        <v>569</v>
      </c>
      <c r="AU2034" s="262" t="s">
        <v>87</v>
      </c>
      <c r="AV2034" s="14" t="s">
        <v>164</v>
      </c>
      <c r="AW2034" s="14" t="s">
        <v>39</v>
      </c>
      <c r="AX2034" s="14" t="s">
        <v>85</v>
      </c>
      <c r="AY2034" s="262" t="s">
        <v>137</v>
      </c>
    </row>
    <row r="2035" s="2" customFormat="1" ht="16.5" customHeight="1">
      <c r="A2035" s="41"/>
      <c r="B2035" s="42"/>
      <c r="C2035" s="207" t="s">
        <v>2416</v>
      </c>
      <c r="D2035" s="207" t="s">
        <v>140</v>
      </c>
      <c r="E2035" s="208" t="s">
        <v>2417</v>
      </c>
      <c r="F2035" s="209" t="s">
        <v>2418</v>
      </c>
      <c r="G2035" s="210" t="s">
        <v>160</v>
      </c>
      <c r="H2035" s="211">
        <v>14</v>
      </c>
      <c r="I2035" s="212"/>
      <c r="J2035" s="213">
        <f>ROUND(I2035*H2035,2)</f>
        <v>0</v>
      </c>
      <c r="K2035" s="209" t="s">
        <v>144</v>
      </c>
      <c r="L2035" s="47"/>
      <c r="M2035" s="214" t="s">
        <v>32</v>
      </c>
      <c r="N2035" s="215" t="s">
        <v>49</v>
      </c>
      <c r="O2035" s="87"/>
      <c r="P2035" s="216">
        <f>O2035*H2035</f>
        <v>0</v>
      </c>
      <c r="Q2035" s="216">
        <v>0.00044200000000000001</v>
      </c>
      <c r="R2035" s="216">
        <f>Q2035*H2035</f>
        <v>0.0061879999999999999</v>
      </c>
      <c r="S2035" s="216">
        <v>0</v>
      </c>
      <c r="T2035" s="217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18" t="s">
        <v>145</v>
      </c>
      <c r="AT2035" s="218" t="s">
        <v>140</v>
      </c>
      <c r="AU2035" s="218" t="s">
        <v>87</v>
      </c>
      <c r="AY2035" s="19" t="s">
        <v>137</v>
      </c>
      <c r="BE2035" s="219">
        <f>IF(N2035="základní",J2035,0)</f>
        <v>0</v>
      </c>
      <c r="BF2035" s="219">
        <f>IF(N2035="snížená",J2035,0)</f>
        <v>0</v>
      </c>
      <c r="BG2035" s="219">
        <f>IF(N2035="zákl. přenesená",J2035,0)</f>
        <v>0</v>
      </c>
      <c r="BH2035" s="219">
        <f>IF(N2035="sníž. přenesená",J2035,0)</f>
        <v>0</v>
      </c>
      <c r="BI2035" s="219">
        <f>IF(N2035="nulová",J2035,0)</f>
        <v>0</v>
      </c>
      <c r="BJ2035" s="19" t="s">
        <v>87</v>
      </c>
      <c r="BK2035" s="219">
        <f>ROUND(I2035*H2035,2)</f>
        <v>0</v>
      </c>
      <c r="BL2035" s="19" t="s">
        <v>145</v>
      </c>
      <c r="BM2035" s="218" t="s">
        <v>2419</v>
      </c>
    </row>
    <row r="2036" s="2" customFormat="1">
      <c r="A2036" s="41"/>
      <c r="B2036" s="42"/>
      <c r="C2036" s="43"/>
      <c r="D2036" s="220" t="s">
        <v>147</v>
      </c>
      <c r="E2036" s="43"/>
      <c r="F2036" s="221" t="s">
        <v>2420</v>
      </c>
      <c r="G2036" s="43"/>
      <c r="H2036" s="43"/>
      <c r="I2036" s="222"/>
      <c r="J2036" s="43"/>
      <c r="K2036" s="43"/>
      <c r="L2036" s="47"/>
      <c r="M2036" s="223"/>
      <c r="N2036" s="224"/>
      <c r="O2036" s="87"/>
      <c r="P2036" s="87"/>
      <c r="Q2036" s="87"/>
      <c r="R2036" s="87"/>
      <c r="S2036" s="87"/>
      <c r="T2036" s="88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T2036" s="19" t="s">
        <v>147</v>
      </c>
      <c r="AU2036" s="19" t="s">
        <v>87</v>
      </c>
    </row>
    <row r="2037" s="2" customFormat="1">
      <c r="A2037" s="41"/>
      <c r="B2037" s="42"/>
      <c r="C2037" s="43"/>
      <c r="D2037" s="225" t="s">
        <v>149</v>
      </c>
      <c r="E2037" s="43"/>
      <c r="F2037" s="226" t="s">
        <v>2421</v>
      </c>
      <c r="G2037" s="43"/>
      <c r="H2037" s="43"/>
      <c r="I2037" s="222"/>
      <c r="J2037" s="43"/>
      <c r="K2037" s="43"/>
      <c r="L2037" s="47"/>
      <c r="M2037" s="223"/>
      <c r="N2037" s="224"/>
      <c r="O2037" s="87"/>
      <c r="P2037" s="87"/>
      <c r="Q2037" s="87"/>
      <c r="R2037" s="87"/>
      <c r="S2037" s="87"/>
      <c r="T2037" s="88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T2037" s="19" t="s">
        <v>149</v>
      </c>
      <c r="AU2037" s="19" t="s">
        <v>87</v>
      </c>
    </row>
    <row r="2038" s="13" customFormat="1">
      <c r="A2038" s="13"/>
      <c r="B2038" s="241"/>
      <c r="C2038" s="242"/>
      <c r="D2038" s="220" t="s">
        <v>569</v>
      </c>
      <c r="E2038" s="243" t="s">
        <v>32</v>
      </c>
      <c r="F2038" s="244" t="s">
        <v>2422</v>
      </c>
      <c r="G2038" s="242"/>
      <c r="H2038" s="245">
        <v>10</v>
      </c>
      <c r="I2038" s="246"/>
      <c r="J2038" s="242"/>
      <c r="K2038" s="242"/>
      <c r="L2038" s="247"/>
      <c r="M2038" s="248"/>
      <c r="N2038" s="249"/>
      <c r="O2038" s="249"/>
      <c r="P2038" s="249"/>
      <c r="Q2038" s="249"/>
      <c r="R2038" s="249"/>
      <c r="S2038" s="249"/>
      <c r="T2038" s="250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1" t="s">
        <v>569</v>
      </c>
      <c r="AU2038" s="251" t="s">
        <v>87</v>
      </c>
      <c r="AV2038" s="13" t="s">
        <v>87</v>
      </c>
      <c r="AW2038" s="13" t="s">
        <v>39</v>
      </c>
      <c r="AX2038" s="13" t="s">
        <v>77</v>
      </c>
      <c r="AY2038" s="251" t="s">
        <v>137</v>
      </c>
    </row>
    <row r="2039" s="13" customFormat="1">
      <c r="A2039" s="13"/>
      <c r="B2039" s="241"/>
      <c r="C2039" s="242"/>
      <c r="D2039" s="220" t="s">
        <v>569</v>
      </c>
      <c r="E2039" s="243" t="s">
        <v>32</v>
      </c>
      <c r="F2039" s="244" t="s">
        <v>2423</v>
      </c>
      <c r="G2039" s="242"/>
      <c r="H2039" s="245">
        <v>4</v>
      </c>
      <c r="I2039" s="246"/>
      <c r="J2039" s="242"/>
      <c r="K2039" s="242"/>
      <c r="L2039" s="247"/>
      <c r="M2039" s="248"/>
      <c r="N2039" s="249"/>
      <c r="O2039" s="249"/>
      <c r="P2039" s="249"/>
      <c r="Q2039" s="249"/>
      <c r="R2039" s="249"/>
      <c r="S2039" s="249"/>
      <c r="T2039" s="250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1" t="s">
        <v>569</v>
      </c>
      <c r="AU2039" s="251" t="s">
        <v>87</v>
      </c>
      <c r="AV2039" s="13" t="s">
        <v>87</v>
      </c>
      <c r="AW2039" s="13" t="s">
        <v>39</v>
      </c>
      <c r="AX2039" s="13" t="s">
        <v>77</v>
      </c>
      <c r="AY2039" s="251" t="s">
        <v>137</v>
      </c>
    </row>
    <row r="2040" s="14" customFormat="1">
      <c r="A2040" s="14"/>
      <c r="B2040" s="252"/>
      <c r="C2040" s="253"/>
      <c r="D2040" s="220" t="s">
        <v>569</v>
      </c>
      <c r="E2040" s="254" t="s">
        <v>32</v>
      </c>
      <c r="F2040" s="255" t="s">
        <v>571</v>
      </c>
      <c r="G2040" s="253"/>
      <c r="H2040" s="256">
        <v>14</v>
      </c>
      <c r="I2040" s="257"/>
      <c r="J2040" s="253"/>
      <c r="K2040" s="253"/>
      <c r="L2040" s="258"/>
      <c r="M2040" s="259"/>
      <c r="N2040" s="260"/>
      <c r="O2040" s="260"/>
      <c r="P2040" s="260"/>
      <c r="Q2040" s="260"/>
      <c r="R2040" s="260"/>
      <c r="S2040" s="260"/>
      <c r="T2040" s="261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62" t="s">
        <v>569</v>
      </c>
      <c r="AU2040" s="262" t="s">
        <v>87</v>
      </c>
      <c r="AV2040" s="14" t="s">
        <v>164</v>
      </c>
      <c r="AW2040" s="14" t="s">
        <v>39</v>
      </c>
      <c r="AX2040" s="14" t="s">
        <v>85</v>
      </c>
      <c r="AY2040" s="262" t="s">
        <v>137</v>
      </c>
    </row>
    <row r="2041" s="2" customFormat="1" ht="16.5" customHeight="1">
      <c r="A2041" s="41"/>
      <c r="B2041" s="42"/>
      <c r="C2041" s="207" t="s">
        <v>2424</v>
      </c>
      <c r="D2041" s="207" t="s">
        <v>140</v>
      </c>
      <c r="E2041" s="208" t="s">
        <v>2425</v>
      </c>
      <c r="F2041" s="209" t="s">
        <v>2426</v>
      </c>
      <c r="G2041" s="210" t="s">
        <v>143</v>
      </c>
      <c r="H2041" s="211">
        <v>103</v>
      </c>
      <c r="I2041" s="212"/>
      <c r="J2041" s="213">
        <f>ROUND(I2041*H2041,2)</f>
        <v>0</v>
      </c>
      <c r="K2041" s="209" t="s">
        <v>144</v>
      </c>
      <c r="L2041" s="47"/>
      <c r="M2041" s="214" t="s">
        <v>32</v>
      </c>
      <c r="N2041" s="215" t="s">
        <v>49</v>
      </c>
      <c r="O2041" s="87"/>
      <c r="P2041" s="216">
        <f>O2041*H2041</f>
        <v>0</v>
      </c>
      <c r="Q2041" s="216">
        <v>0.0011076</v>
      </c>
      <c r="R2041" s="216">
        <f>Q2041*H2041</f>
        <v>0.1140828</v>
      </c>
      <c r="S2041" s="216">
        <v>0</v>
      </c>
      <c r="T2041" s="217">
        <f>S2041*H2041</f>
        <v>0</v>
      </c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R2041" s="218" t="s">
        <v>145</v>
      </c>
      <c r="AT2041" s="218" t="s">
        <v>140</v>
      </c>
      <c r="AU2041" s="218" t="s">
        <v>87</v>
      </c>
      <c r="AY2041" s="19" t="s">
        <v>137</v>
      </c>
      <c r="BE2041" s="219">
        <f>IF(N2041="základní",J2041,0)</f>
        <v>0</v>
      </c>
      <c r="BF2041" s="219">
        <f>IF(N2041="snížená",J2041,0)</f>
        <v>0</v>
      </c>
      <c r="BG2041" s="219">
        <f>IF(N2041="zákl. přenesená",J2041,0)</f>
        <v>0</v>
      </c>
      <c r="BH2041" s="219">
        <f>IF(N2041="sníž. přenesená",J2041,0)</f>
        <v>0</v>
      </c>
      <c r="BI2041" s="219">
        <f>IF(N2041="nulová",J2041,0)</f>
        <v>0</v>
      </c>
      <c r="BJ2041" s="19" t="s">
        <v>87</v>
      </c>
      <c r="BK2041" s="219">
        <f>ROUND(I2041*H2041,2)</f>
        <v>0</v>
      </c>
      <c r="BL2041" s="19" t="s">
        <v>145</v>
      </c>
      <c r="BM2041" s="218" t="s">
        <v>2427</v>
      </c>
    </row>
    <row r="2042" s="2" customFormat="1">
      <c r="A2042" s="41"/>
      <c r="B2042" s="42"/>
      <c r="C2042" s="43"/>
      <c r="D2042" s="220" t="s">
        <v>147</v>
      </c>
      <c r="E2042" s="43"/>
      <c r="F2042" s="221" t="s">
        <v>2428</v>
      </c>
      <c r="G2042" s="43"/>
      <c r="H2042" s="43"/>
      <c r="I2042" s="222"/>
      <c r="J2042" s="43"/>
      <c r="K2042" s="43"/>
      <c r="L2042" s="47"/>
      <c r="M2042" s="223"/>
      <c r="N2042" s="224"/>
      <c r="O2042" s="87"/>
      <c r="P2042" s="87"/>
      <c r="Q2042" s="87"/>
      <c r="R2042" s="87"/>
      <c r="S2042" s="87"/>
      <c r="T2042" s="88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T2042" s="19" t="s">
        <v>147</v>
      </c>
      <c r="AU2042" s="19" t="s">
        <v>87</v>
      </c>
    </row>
    <row r="2043" s="2" customFormat="1">
      <c r="A2043" s="41"/>
      <c r="B2043" s="42"/>
      <c r="C2043" s="43"/>
      <c r="D2043" s="225" t="s">
        <v>149</v>
      </c>
      <c r="E2043" s="43"/>
      <c r="F2043" s="226" t="s">
        <v>2429</v>
      </c>
      <c r="G2043" s="43"/>
      <c r="H2043" s="43"/>
      <c r="I2043" s="222"/>
      <c r="J2043" s="43"/>
      <c r="K2043" s="43"/>
      <c r="L2043" s="47"/>
      <c r="M2043" s="223"/>
      <c r="N2043" s="224"/>
      <c r="O2043" s="87"/>
      <c r="P2043" s="87"/>
      <c r="Q2043" s="87"/>
      <c r="R2043" s="87"/>
      <c r="S2043" s="87"/>
      <c r="T2043" s="88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T2043" s="19" t="s">
        <v>149</v>
      </c>
      <c r="AU2043" s="19" t="s">
        <v>87</v>
      </c>
    </row>
    <row r="2044" s="13" customFormat="1">
      <c r="A2044" s="13"/>
      <c r="B2044" s="241"/>
      <c r="C2044" s="242"/>
      <c r="D2044" s="220" t="s">
        <v>569</v>
      </c>
      <c r="E2044" s="243" t="s">
        <v>32</v>
      </c>
      <c r="F2044" s="244" t="s">
        <v>2300</v>
      </c>
      <c r="G2044" s="242"/>
      <c r="H2044" s="245">
        <v>49</v>
      </c>
      <c r="I2044" s="246"/>
      <c r="J2044" s="242"/>
      <c r="K2044" s="242"/>
      <c r="L2044" s="247"/>
      <c r="M2044" s="248"/>
      <c r="N2044" s="249"/>
      <c r="O2044" s="249"/>
      <c r="P2044" s="249"/>
      <c r="Q2044" s="249"/>
      <c r="R2044" s="249"/>
      <c r="S2044" s="249"/>
      <c r="T2044" s="250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1" t="s">
        <v>569</v>
      </c>
      <c r="AU2044" s="251" t="s">
        <v>87</v>
      </c>
      <c r="AV2044" s="13" t="s">
        <v>87</v>
      </c>
      <c r="AW2044" s="13" t="s">
        <v>39</v>
      </c>
      <c r="AX2044" s="13" t="s">
        <v>77</v>
      </c>
      <c r="AY2044" s="251" t="s">
        <v>137</v>
      </c>
    </row>
    <row r="2045" s="13" customFormat="1">
      <c r="A2045" s="13"/>
      <c r="B2045" s="241"/>
      <c r="C2045" s="242"/>
      <c r="D2045" s="220" t="s">
        <v>569</v>
      </c>
      <c r="E2045" s="243" t="s">
        <v>32</v>
      </c>
      <c r="F2045" s="244" t="s">
        <v>2301</v>
      </c>
      <c r="G2045" s="242"/>
      <c r="H2045" s="245">
        <v>54</v>
      </c>
      <c r="I2045" s="246"/>
      <c r="J2045" s="242"/>
      <c r="K2045" s="242"/>
      <c r="L2045" s="247"/>
      <c r="M2045" s="248"/>
      <c r="N2045" s="249"/>
      <c r="O2045" s="249"/>
      <c r="P2045" s="249"/>
      <c r="Q2045" s="249"/>
      <c r="R2045" s="249"/>
      <c r="S2045" s="249"/>
      <c r="T2045" s="250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1" t="s">
        <v>569</v>
      </c>
      <c r="AU2045" s="251" t="s">
        <v>87</v>
      </c>
      <c r="AV2045" s="13" t="s">
        <v>87</v>
      </c>
      <c r="AW2045" s="13" t="s">
        <v>39</v>
      </c>
      <c r="AX2045" s="13" t="s">
        <v>77</v>
      </c>
      <c r="AY2045" s="251" t="s">
        <v>137</v>
      </c>
    </row>
    <row r="2046" s="14" customFormat="1">
      <c r="A2046" s="14"/>
      <c r="B2046" s="252"/>
      <c r="C2046" s="253"/>
      <c r="D2046" s="220" t="s">
        <v>569</v>
      </c>
      <c r="E2046" s="254" t="s">
        <v>32</v>
      </c>
      <c r="F2046" s="255" t="s">
        <v>571</v>
      </c>
      <c r="G2046" s="253"/>
      <c r="H2046" s="256">
        <v>103</v>
      </c>
      <c r="I2046" s="257"/>
      <c r="J2046" s="253"/>
      <c r="K2046" s="253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2" t="s">
        <v>569</v>
      </c>
      <c r="AU2046" s="262" t="s">
        <v>87</v>
      </c>
      <c r="AV2046" s="14" t="s">
        <v>164</v>
      </c>
      <c r="AW2046" s="14" t="s">
        <v>39</v>
      </c>
      <c r="AX2046" s="14" t="s">
        <v>85</v>
      </c>
      <c r="AY2046" s="262" t="s">
        <v>137</v>
      </c>
    </row>
    <row r="2047" s="2" customFormat="1" ht="16.5" customHeight="1">
      <c r="A2047" s="41"/>
      <c r="B2047" s="42"/>
      <c r="C2047" s="207" t="s">
        <v>2430</v>
      </c>
      <c r="D2047" s="207" t="s">
        <v>140</v>
      </c>
      <c r="E2047" s="208" t="s">
        <v>2431</v>
      </c>
      <c r="F2047" s="209" t="s">
        <v>2432</v>
      </c>
      <c r="G2047" s="210" t="s">
        <v>665</v>
      </c>
      <c r="H2047" s="211">
        <v>8.9459999999999997</v>
      </c>
      <c r="I2047" s="212"/>
      <c r="J2047" s="213">
        <f>ROUND(I2047*H2047,2)</f>
        <v>0</v>
      </c>
      <c r="K2047" s="209" t="s">
        <v>144</v>
      </c>
      <c r="L2047" s="47"/>
      <c r="M2047" s="214" t="s">
        <v>32</v>
      </c>
      <c r="N2047" s="215" t="s">
        <v>49</v>
      </c>
      <c r="O2047" s="87"/>
      <c r="P2047" s="216">
        <f>O2047*H2047</f>
        <v>0</v>
      </c>
      <c r="Q2047" s="216">
        <v>0</v>
      </c>
      <c r="R2047" s="216">
        <f>Q2047*H2047</f>
        <v>0</v>
      </c>
      <c r="S2047" s="216">
        <v>0</v>
      </c>
      <c r="T2047" s="217">
        <f>S2047*H2047</f>
        <v>0</v>
      </c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R2047" s="218" t="s">
        <v>145</v>
      </c>
      <c r="AT2047" s="218" t="s">
        <v>140</v>
      </c>
      <c r="AU2047" s="218" t="s">
        <v>87</v>
      </c>
      <c r="AY2047" s="19" t="s">
        <v>137</v>
      </c>
      <c r="BE2047" s="219">
        <f>IF(N2047="základní",J2047,0)</f>
        <v>0</v>
      </c>
      <c r="BF2047" s="219">
        <f>IF(N2047="snížená",J2047,0)</f>
        <v>0</v>
      </c>
      <c r="BG2047" s="219">
        <f>IF(N2047="zákl. přenesená",J2047,0)</f>
        <v>0</v>
      </c>
      <c r="BH2047" s="219">
        <f>IF(N2047="sníž. přenesená",J2047,0)</f>
        <v>0</v>
      </c>
      <c r="BI2047" s="219">
        <f>IF(N2047="nulová",J2047,0)</f>
        <v>0</v>
      </c>
      <c r="BJ2047" s="19" t="s">
        <v>87</v>
      </c>
      <c r="BK2047" s="219">
        <f>ROUND(I2047*H2047,2)</f>
        <v>0</v>
      </c>
      <c r="BL2047" s="19" t="s">
        <v>145</v>
      </c>
      <c r="BM2047" s="218" t="s">
        <v>2433</v>
      </c>
    </row>
    <row r="2048" s="2" customFormat="1">
      <c r="A2048" s="41"/>
      <c r="B2048" s="42"/>
      <c r="C2048" s="43"/>
      <c r="D2048" s="220" t="s">
        <v>147</v>
      </c>
      <c r="E2048" s="43"/>
      <c r="F2048" s="221" t="s">
        <v>2434</v>
      </c>
      <c r="G2048" s="43"/>
      <c r="H2048" s="43"/>
      <c r="I2048" s="222"/>
      <c r="J2048" s="43"/>
      <c r="K2048" s="43"/>
      <c r="L2048" s="47"/>
      <c r="M2048" s="223"/>
      <c r="N2048" s="224"/>
      <c r="O2048" s="87"/>
      <c r="P2048" s="87"/>
      <c r="Q2048" s="87"/>
      <c r="R2048" s="87"/>
      <c r="S2048" s="87"/>
      <c r="T2048" s="88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T2048" s="19" t="s">
        <v>147</v>
      </c>
      <c r="AU2048" s="19" t="s">
        <v>87</v>
      </c>
    </row>
    <row r="2049" s="2" customFormat="1">
      <c r="A2049" s="41"/>
      <c r="B2049" s="42"/>
      <c r="C2049" s="43"/>
      <c r="D2049" s="225" t="s">
        <v>149</v>
      </c>
      <c r="E2049" s="43"/>
      <c r="F2049" s="226" t="s">
        <v>2435</v>
      </c>
      <c r="G2049" s="43"/>
      <c r="H2049" s="43"/>
      <c r="I2049" s="222"/>
      <c r="J2049" s="43"/>
      <c r="K2049" s="43"/>
      <c r="L2049" s="47"/>
      <c r="M2049" s="223"/>
      <c r="N2049" s="224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19" t="s">
        <v>149</v>
      </c>
      <c r="AU2049" s="19" t="s">
        <v>87</v>
      </c>
    </row>
    <row r="2050" s="12" customFormat="1" ht="22.8" customHeight="1">
      <c r="A2050" s="12"/>
      <c r="B2050" s="191"/>
      <c r="C2050" s="192"/>
      <c r="D2050" s="193" t="s">
        <v>76</v>
      </c>
      <c r="E2050" s="205" t="s">
        <v>2436</v>
      </c>
      <c r="F2050" s="205" t="s">
        <v>2437</v>
      </c>
      <c r="G2050" s="192"/>
      <c r="H2050" s="192"/>
      <c r="I2050" s="195"/>
      <c r="J2050" s="206">
        <f>BK2050</f>
        <v>0</v>
      </c>
      <c r="K2050" s="192"/>
      <c r="L2050" s="197"/>
      <c r="M2050" s="198"/>
      <c r="N2050" s="199"/>
      <c r="O2050" s="199"/>
      <c r="P2050" s="200">
        <f>SUM(P2051:P2325)</f>
        <v>0</v>
      </c>
      <c r="Q2050" s="199"/>
      <c r="R2050" s="200">
        <f>SUM(R2051:R2325)</f>
        <v>9.4722639250208012</v>
      </c>
      <c r="S2050" s="199"/>
      <c r="T2050" s="201">
        <f>SUM(T2051:T2325)</f>
        <v>0</v>
      </c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R2050" s="202" t="s">
        <v>87</v>
      </c>
      <c r="AT2050" s="203" t="s">
        <v>76</v>
      </c>
      <c r="AU2050" s="203" t="s">
        <v>85</v>
      </c>
      <c r="AY2050" s="202" t="s">
        <v>137</v>
      </c>
      <c r="BK2050" s="204">
        <f>SUM(BK2051:BK2325)</f>
        <v>0</v>
      </c>
    </row>
    <row r="2051" s="2" customFormat="1" ht="16.5" customHeight="1">
      <c r="A2051" s="41"/>
      <c r="B2051" s="42"/>
      <c r="C2051" s="207" t="s">
        <v>2438</v>
      </c>
      <c r="D2051" s="207" t="s">
        <v>140</v>
      </c>
      <c r="E2051" s="208" t="s">
        <v>2439</v>
      </c>
      <c r="F2051" s="209" t="s">
        <v>2440</v>
      </c>
      <c r="G2051" s="210" t="s">
        <v>160</v>
      </c>
      <c r="H2051" s="211">
        <v>9</v>
      </c>
      <c r="I2051" s="212"/>
      <c r="J2051" s="213">
        <f>ROUND(I2051*H2051,2)</f>
        <v>0</v>
      </c>
      <c r="K2051" s="209" t="s">
        <v>144</v>
      </c>
      <c r="L2051" s="47"/>
      <c r="M2051" s="214" t="s">
        <v>32</v>
      </c>
      <c r="N2051" s="215" t="s">
        <v>49</v>
      </c>
      <c r="O2051" s="87"/>
      <c r="P2051" s="216">
        <f>O2051*H2051</f>
        <v>0</v>
      </c>
      <c r="Q2051" s="216">
        <v>0.00025560010000000001</v>
      </c>
      <c r="R2051" s="216">
        <f>Q2051*H2051</f>
        <v>0.0023004009000000001</v>
      </c>
      <c r="S2051" s="216">
        <v>0</v>
      </c>
      <c r="T2051" s="217">
        <f>S2051*H2051</f>
        <v>0</v>
      </c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R2051" s="218" t="s">
        <v>145</v>
      </c>
      <c r="AT2051" s="218" t="s">
        <v>140</v>
      </c>
      <c r="AU2051" s="218" t="s">
        <v>87</v>
      </c>
      <c r="AY2051" s="19" t="s">
        <v>137</v>
      </c>
      <c r="BE2051" s="219">
        <f>IF(N2051="základní",J2051,0)</f>
        <v>0</v>
      </c>
      <c r="BF2051" s="219">
        <f>IF(N2051="snížená",J2051,0)</f>
        <v>0</v>
      </c>
      <c r="BG2051" s="219">
        <f>IF(N2051="zákl. přenesená",J2051,0)</f>
        <v>0</v>
      </c>
      <c r="BH2051" s="219">
        <f>IF(N2051="sníž. přenesená",J2051,0)</f>
        <v>0</v>
      </c>
      <c r="BI2051" s="219">
        <f>IF(N2051="nulová",J2051,0)</f>
        <v>0</v>
      </c>
      <c r="BJ2051" s="19" t="s">
        <v>87</v>
      </c>
      <c r="BK2051" s="219">
        <f>ROUND(I2051*H2051,2)</f>
        <v>0</v>
      </c>
      <c r="BL2051" s="19" t="s">
        <v>145</v>
      </c>
      <c r="BM2051" s="218" t="s">
        <v>2441</v>
      </c>
    </row>
    <row r="2052" s="2" customFormat="1">
      <c r="A2052" s="41"/>
      <c r="B2052" s="42"/>
      <c r="C2052" s="43"/>
      <c r="D2052" s="220" t="s">
        <v>147</v>
      </c>
      <c r="E2052" s="43"/>
      <c r="F2052" s="221" t="s">
        <v>2442</v>
      </c>
      <c r="G2052" s="43"/>
      <c r="H2052" s="43"/>
      <c r="I2052" s="222"/>
      <c r="J2052" s="43"/>
      <c r="K2052" s="43"/>
      <c r="L2052" s="47"/>
      <c r="M2052" s="223"/>
      <c r="N2052" s="224"/>
      <c r="O2052" s="87"/>
      <c r="P2052" s="87"/>
      <c r="Q2052" s="87"/>
      <c r="R2052" s="87"/>
      <c r="S2052" s="87"/>
      <c r="T2052" s="88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T2052" s="19" t="s">
        <v>147</v>
      </c>
      <c r="AU2052" s="19" t="s">
        <v>87</v>
      </c>
    </row>
    <row r="2053" s="2" customFormat="1">
      <c r="A2053" s="41"/>
      <c r="B2053" s="42"/>
      <c r="C2053" s="43"/>
      <c r="D2053" s="225" t="s">
        <v>149</v>
      </c>
      <c r="E2053" s="43"/>
      <c r="F2053" s="226" t="s">
        <v>2443</v>
      </c>
      <c r="G2053" s="43"/>
      <c r="H2053" s="43"/>
      <c r="I2053" s="222"/>
      <c r="J2053" s="43"/>
      <c r="K2053" s="43"/>
      <c r="L2053" s="47"/>
      <c r="M2053" s="223"/>
      <c r="N2053" s="224"/>
      <c r="O2053" s="87"/>
      <c r="P2053" s="87"/>
      <c r="Q2053" s="87"/>
      <c r="R2053" s="87"/>
      <c r="S2053" s="87"/>
      <c r="T2053" s="88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T2053" s="19" t="s">
        <v>149</v>
      </c>
      <c r="AU2053" s="19" t="s">
        <v>87</v>
      </c>
    </row>
    <row r="2054" s="13" customFormat="1">
      <c r="A2054" s="13"/>
      <c r="B2054" s="241"/>
      <c r="C2054" s="242"/>
      <c r="D2054" s="220" t="s">
        <v>569</v>
      </c>
      <c r="E2054" s="243" t="s">
        <v>32</v>
      </c>
      <c r="F2054" s="244" t="s">
        <v>2444</v>
      </c>
      <c r="G2054" s="242"/>
      <c r="H2054" s="245">
        <v>3</v>
      </c>
      <c r="I2054" s="246"/>
      <c r="J2054" s="242"/>
      <c r="K2054" s="242"/>
      <c r="L2054" s="247"/>
      <c r="M2054" s="248"/>
      <c r="N2054" s="249"/>
      <c r="O2054" s="249"/>
      <c r="P2054" s="249"/>
      <c r="Q2054" s="249"/>
      <c r="R2054" s="249"/>
      <c r="S2054" s="249"/>
      <c r="T2054" s="250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1" t="s">
        <v>569</v>
      </c>
      <c r="AU2054" s="251" t="s">
        <v>87</v>
      </c>
      <c r="AV2054" s="13" t="s">
        <v>87</v>
      </c>
      <c r="AW2054" s="13" t="s">
        <v>39</v>
      </c>
      <c r="AX2054" s="13" t="s">
        <v>77</v>
      </c>
      <c r="AY2054" s="251" t="s">
        <v>137</v>
      </c>
    </row>
    <row r="2055" s="13" customFormat="1">
      <c r="A2055" s="13"/>
      <c r="B2055" s="241"/>
      <c r="C2055" s="242"/>
      <c r="D2055" s="220" t="s">
        <v>569</v>
      </c>
      <c r="E2055" s="243" t="s">
        <v>32</v>
      </c>
      <c r="F2055" s="244" t="s">
        <v>2445</v>
      </c>
      <c r="G2055" s="242"/>
      <c r="H2055" s="245">
        <v>1</v>
      </c>
      <c r="I2055" s="246"/>
      <c r="J2055" s="242"/>
      <c r="K2055" s="242"/>
      <c r="L2055" s="247"/>
      <c r="M2055" s="248"/>
      <c r="N2055" s="249"/>
      <c r="O2055" s="249"/>
      <c r="P2055" s="249"/>
      <c r="Q2055" s="249"/>
      <c r="R2055" s="249"/>
      <c r="S2055" s="249"/>
      <c r="T2055" s="250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1" t="s">
        <v>569</v>
      </c>
      <c r="AU2055" s="251" t="s">
        <v>87</v>
      </c>
      <c r="AV2055" s="13" t="s">
        <v>87</v>
      </c>
      <c r="AW2055" s="13" t="s">
        <v>39</v>
      </c>
      <c r="AX2055" s="13" t="s">
        <v>77</v>
      </c>
      <c r="AY2055" s="251" t="s">
        <v>137</v>
      </c>
    </row>
    <row r="2056" s="13" customFormat="1">
      <c r="A2056" s="13"/>
      <c r="B2056" s="241"/>
      <c r="C2056" s="242"/>
      <c r="D2056" s="220" t="s">
        <v>569</v>
      </c>
      <c r="E2056" s="243" t="s">
        <v>32</v>
      </c>
      <c r="F2056" s="244" t="s">
        <v>2446</v>
      </c>
      <c r="G2056" s="242"/>
      <c r="H2056" s="245">
        <v>5</v>
      </c>
      <c r="I2056" s="246"/>
      <c r="J2056" s="242"/>
      <c r="K2056" s="242"/>
      <c r="L2056" s="247"/>
      <c r="M2056" s="248"/>
      <c r="N2056" s="249"/>
      <c r="O2056" s="249"/>
      <c r="P2056" s="249"/>
      <c r="Q2056" s="249"/>
      <c r="R2056" s="249"/>
      <c r="S2056" s="249"/>
      <c r="T2056" s="250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1" t="s">
        <v>569</v>
      </c>
      <c r="AU2056" s="251" t="s">
        <v>87</v>
      </c>
      <c r="AV2056" s="13" t="s">
        <v>87</v>
      </c>
      <c r="AW2056" s="13" t="s">
        <v>39</v>
      </c>
      <c r="AX2056" s="13" t="s">
        <v>77</v>
      </c>
      <c r="AY2056" s="251" t="s">
        <v>137</v>
      </c>
    </row>
    <row r="2057" s="14" customFormat="1">
      <c r="A2057" s="14"/>
      <c r="B2057" s="252"/>
      <c r="C2057" s="253"/>
      <c r="D2057" s="220" t="s">
        <v>569</v>
      </c>
      <c r="E2057" s="254" t="s">
        <v>32</v>
      </c>
      <c r="F2057" s="255" t="s">
        <v>571</v>
      </c>
      <c r="G2057" s="253"/>
      <c r="H2057" s="256">
        <v>9</v>
      </c>
      <c r="I2057" s="257"/>
      <c r="J2057" s="253"/>
      <c r="K2057" s="253"/>
      <c r="L2057" s="258"/>
      <c r="M2057" s="259"/>
      <c r="N2057" s="260"/>
      <c r="O2057" s="260"/>
      <c r="P2057" s="260"/>
      <c r="Q2057" s="260"/>
      <c r="R2057" s="260"/>
      <c r="S2057" s="260"/>
      <c r="T2057" s="261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2" t="s">
        <v>569</v>
      </c>
      <c r="AU2057" s="262" t="s">
        <v>87</v>
      </c>
      <c r="AV2057" s="14" t="s">
        <v>164</v>
      </c>
      <c r="AW2057" s="14" t="s">
        <v>39</v>
      </c>
      <c r="AX2057" s="14" t="s">
        <v>85</v>
      </c>
      <c r="AY2057" s="262" t="s">
        <v>137</v>
      </c>
    </row>
    <row r="2058" s="2" customFormat="1" ht="16.5" customHeight="1">
      <c r="A2058" s="41"/>
      <c r="B2058" s="42"/>
      <c r="C2058" s="227" t="s">
        <v>2447</v>
      </c>
      <c r="D2058" s="227" t="s">
        <v>151</v>
      </c>
      <c r="E2058" s="228" t="s">
        <v>2448</v>
      </c>
      <c r="F2058" s="229" t="s">
        <v>2449</v>
      </c>
      <c r="G2058" s="230" t="s">
        <v>565</v>
      </c>
      <c r="H2058" s="231">
        <v>5.3479999999999999</v>
      </c>
      <c r="I2058" s="232"/>
      <c r="J2058" s="233">
        <f>ROUND(I2058*H2058,2)</f>
        <v>0</v>
      </c>
      <c r="K2058" s="229" t="s">
        <v>144</v>
      </c>
      <c r="L2058" s="234"/>
      <c r="M2058" s="235" t="s">
        <v>32</v>
      </c>
      <c r="N2058" s="236" t="s">
        <v>49</v>
      </c>
      <c r="O2058" s="87"/>
      <c r="P2058" s="216">
        <f>O2058*H2058</f>
        <v>0</v>
      </c>
      <c r="Q2058" s="216">
        <v>0.040280000000000003</v>
      </c>
      <c r="R2058" s="216">
        <f>Q2058*H2058</f>
        <v>0.21541744000000002</v>
      </c>
      <c r="S2058" s="216">
        <v>0</v>
      </c>
      <c r="T2058" s="217">
        <f>S2058*H2058</f>
        <v>0</v>
      </c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R2058" s="218" t="s">
        <v>155</v>
      </c>
      <c r="AT2058" s="218" t="s">
        <v>151</v>
      </c>
      <c r="AU2058" s="218" t="s">
        <v>87</v>
      </c>
      <c r="AY2058" s="19" t="s">
        <v>137</v>
      </c>
      <c r="BE2058" s="219">
        <f>IF(N2058="základní",J2058,0)</f>
        <v>0</v>
      </c>
      <c r="BF2058" s="219">
        <f>IF(N2058="snížená",J2058,0)</f>
        <v>0</v>
      </c>
      <c r="BG2058" s="219">
        <f>IF(N2058="zákl. přenesená",J2058,0)</f>
        <v>0</v>
      </c>
      <c r="BH2058" s="219">
        <f>IF(N2058="sníž. přenesená",J2058,0)</f>
        <v>0</v>
      </c>
      <c r="BI2058" s="219">
        <f>IF(N2058="nulová",J2058,0)</f>
        <v>0</v>
      </c>
      <c r="BJ2058" s="19" t="s">
        <v>87</v>
      </c>
      <c r="BK2058" s="219">
        <f>ROUND(I2058*H2058,2)</f>
        <v>0</v>
      </c>
      <c r="BL2058" s="19" t="s">
        <v>145</v>
      </c>
      <c r="BM2058" s="218" t="s">
        <v>2450</v>
      </c>
    </row>
    <row r="2059" s="2" customFormat="1">
      <c r="A2059" s="41"/>
      <c r="B2059" s="42"/>
      <c r="C2059" s="43"/>
      <c r="D2059" s="220" t="s">
        <v>147</v>
      </c>
      <c r="E2059" s="43"/>
      <c r="F2059" s="221" t="s">
        <v>2449</v>
      </c>
      <c r="G2059" s="43"/>
      <c r="H2059" s="43"/>
      <c r="I2059" s="222"/>
      <c r="J2059" s="43"/>
      <c r="K2059" s="43"/>
      <c r="L2059" s="47"/>
      <c r="M2059" s="223"/>
      <c r="N2059" s="224"/>
      <c r="O2059" s="87"/>
      <c r="P2059" s="87"/>
      <c r="Q2059" s="87"/>
      <c r="R2059" s="87"/>
      <c r="S2059" s="87"/>
      <c r="T2059" s="88"/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T2059" s="19" t="s">
        <v>147</v>
      </c>
      <c r="AU2059" s="19" t="s">
        <v>87</v>
      </c>
    </row>
    <row r="2060" s="2" customFormat="1">
      <c r="A2060" s="41"/>
      <c r="B2060" s="42"/>
      <c r="C2060" s="43"/>
      <c r="D2060" s="220" t="s">
        <v>624</v>
      </c>
      <c r="E2060" s="43"/>
      <c r="F2060" s="273" t="s">
        <v>2451</v>
      </c>
      <c r="G2060" s="43"/>
      <c r="H2060" s="43"/>
      <c r="I2060" s="222"/>
      <c r="J2060" s="43"/>
      <c r="K2060" s="43"/>
      <c r="L2060" s="47"/>
      <c r="M2060" s="223"/>
      <c r="N2060" s="224"/>
      <c r="O2060" s="87"/>
      <c r="P2060" s="87"/>
      <c r="Q2060" s="87"/>
      <c r="R2060" s="87"/>
      <c r="S2060" s="87"/>
      <c r="T2060" s="88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T2060" s="19" t="s">
        <v>624</v>
      </c>
      <c r="AU2060" s="19" t="s">
        <v>87</v>
      </c>
    </row>
    <row r="2061" s="13" customFormat="1">
      <c r="A2061" s="13"/>
      <c r="B2061" s="241"/>
      <c r="C2061" s="242"/>
      <c r="D2061" s="220" t="s">
        <v>569</v>
      </c>
      <c r="E2061" s="243" t="s">
        <v>32</v>
      </c>
      <c r="F2061" s="244" t="s">
        <v>874</v>
      </c>
      <c r="G2061" s="242"/>
      <c r="H2061" s="245">
        <v>1.7330000000000001</v>
      </c>
      <c r="I2061" s="246"/>
      <c r="J2061" s="242"/>
      <c r="K2061" s="242"/>
      <c r="L2061" s="247"/>
      <c r="M2061" s="248"/>
      <c r="N2061" s="249"/>
      <c r="O2061" s="249"/>
      <c r="P2061" s="249"/>
      <c r="Q2061" s="249"/>
      <c r="R2061" s="249"/>
      <c r="S2061" s="249"/>
      <c r="T2061" s="250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1" t="s">
        <v>569</v>
      </c>
      <c r="AU2061" s="251" t="s">
        <v>87</v>
      </c>
      <c r="AV2061" s="13" t="s">
        <v>87</v>
      </c>
      <c r="AW2061" s="13" t="s">
        <v>39</v>
      </c>
      <c r="AX2061" s="13" t="s">
        <v>77</v>
      </c>
      <c r="AY2061" s="251" t="s">
        <v>137</v>
      </c>
    </row>
    <row r="2062" s="13" customFormat="1">
      <c r="A2062" s="13"/>
      <c r="B2062" s="241"/>
      <c r="C2062" s="242"/>
      <c r="D2062" s="220" t="s">
        <v>569</v>
      </c>
      <c r="E2062" s="243" t="s">
        <v>32</v>
      </c>
      <c r="F2062" s="244" t="s">
        <v>898</v>
      </c>
      <c r="G2062" s="242"/>
      <c r="H2062" s="245">
        <v>0.93500000000000005</v>
      </c>
      <c r="I2062" s="246"/>
      <c r="J2062" s="242"/>
      <c r="K2062" s="242"/>
      <c r="L2062" s="247"/>
      <c r="M2062" s="248"/>
      <c r="N2062" s="249"/>
      <c r="O2062" s="249"/>
      <c r="P2062" s="249"/>
      <c r="Q2062" s="249"/>
      <c r="R2062" s="249"/>
      <c r="S2062" s="249"/>
      <c r="T2062" s="250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1" t="s">
        <v>569</v>
      </c>
      <c r="AU2062" s="251" t="s">
        <v>87</v>
      </c>
      <c r="AV2062" s="13" t="s">
        <v>87</v>
      </c>
      <c r="AW2062" s="13" t="s">
        <v>39</v>
      </c>
      <c r="AX2062" s="13" t="s">
        <v>77</v>
      </c>
      <c r="AY2062" s="251" t="s">
        <v>137</v>
      </c>
    </row>
    <row r="2063" s="13" customFormat="1">
      <c r="A2063" s="13"/>
      <c r="B2063" s="241"/>
      <c r="C2063" s="242"/>
      <c r="D2063" s="220" t="s">
        <v>569</v>
      </c>
      <c r="E2063" s="243" t="s">
        <v>32</v>
      </c>
      <c r="F2063" s="244" t="s">
        <v>904</v>
      </c>
      <c r="G2063" s="242"/>
      <c r="H2063" s="245">
        <v>2.6800000000000002</v>
      </c>
      <c r="I2063" s="246"/>
      <c r="J2063" s="242"/>
      <c r="K2063" s="242"/>
      <c r="L2063" s="247"/>
      <c r="M2063" s="248"/>
      <c r="N2063" s="249"/>
      <c r="O2063" s="249"/>
      <c r="P2063" s="249"/>
      <c r="Q2063" s="249"/>
      <c r="R2063" s="249"/>
      <c r="S2063" s="249"/>
      <c r="T2063" s="250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1" t="s">
        <v>569</v>
      </c>
      <c r="AU2063" s="251" t="s">
        <v>87</v>
      </c>
      <c r="AV2063" s="13" t="s">
        <v>87</v>
      </c>
      <c r="AW2063" s="13" t="s">
        <v>39</v>
      </c>
      <c r="AX2063" s="13" t="s">
        <v>77</v>
      </c>
      <c r="AY2063" s="251" t="s">
        <v>137</v>
      </c>
    </row>
    <row r="2064" s="14" customFormat="1">
      <c r="A2064" s="14"/>
      <c r="B2064" s="252"/>
      <c r="C2064" s="253"/>
      <c r="D2064" s="220" t="s">
        <v>569</v>
      </c>
      <c r="E2064" s="254" t="s">
        <v>32</v>
      </c>
      <c r="F2064" s="255" t="s">
        <v>571</v>
      </c>
      <c r="G2064" s="253"/>
      <c r="H2064" s="256">
        <v>5.3480000000000008</v>
      </c>
      <c r="I2064" s="257"/>
      <c r="J2064" s="253"/>
      <c r="K2064" s="253"/>
      <c r="L2064" s="258"/>
      <c r="M2064" s="259"/>
      <c r="N2064" s="260"/>
      <c r="O2064" s="260"/>
      <c r="P2064" s="260"/>
      <c r="Q2064" s="260"/>
      <c r="R2064" s="260"/>
      <c r="S2064" s="260"/>
      <c r="T2064" s="261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2" t="s">
        <v>569</v>
      </c>
      <c r="AU2064" s="262" t="s">
        <v>87</v>
      </c>
      <c r="AV2064" s="14" t="s">
        <v>164</v>
      </c>
      <c r="AW2064" s="14" t="s">
        <v>39</v>
      </c>
      <c r="AX2064" s="14" t="s">
        <v>85</v>
      </c>
      <c r="AY2064" s="262" t="s">
        <v>137</v>
      </c>
    </row>
    <row r="2065" s="2" customFormat="1" ht="16.5" customHeight="1">
      <c r="A2065" s="41"/>
      <c r="B2065" s="42"/>
      <c r="C2065" s="207" t="s">
        <v>2452</v>
      </c>
      <c r="D2065" s="207" t="s">
        <v>140</v>
      </c>
      <c r="E2065" s="208" t="s">
        <v>2453</v>
      </c>
      <c r="F2065" s="209" t="s">
        <v>2454</v>
      </c>
      <c r="G2065" s="210" t="s">
        <v>565</v>
      </c>
      <c r="H2065" s="211">
        <v>22.239999999999998</v>
      </c>
      <c r="I2065" s="212"/>
      <c r="J2065" s="213">
        <f>ROUND(I2065*H2065,2)</f>
        <v>0</v>
      </c>
      <c r="K2065" s="209" t="s">
        <v>144</v>
      </c>
      <c r="L2065" s="47"/>
      <c r="M2065" s="214" t="s">
        <v>32</v>
      </c>
      <c r="N2065" s="215" t="s">
        <v>49</v>
      </c>
      <c r="O2065" s="87"/>
      <c r="P2065" s="216">
        <f>O2065*H2065</f>
        <v>0</v>
      </c>
      <c r="Q2065" s="216">
        <v>0.00025560010000000001</v>
      </c>
      <c r="R2065" s="216">
        <f>Q2065*H2065</f>
        <v>0.0056845462239999995</v>
      </c>
      <c r="S2065" s="216">
        <v>0</v>
      </c>
      <c r="T2065" s="217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18" t="s">
        <v>145</v>
      </c>
      <c r="AT2065" s="218" t="s">
        <v>140</v>
      </c>
      <c r="AU2065" s="218" t="s">
        <v>87</v>
      </c>
      <c r="AY2065" s="19" t="s">
        <v>137</v>
      </c>
      <c r="BE2065" s="219">
        <f>IF(N2065="základní",J2065,0)</f>
        <v>0</v>
      </c>
      <c r="BF2065" s="219">
        <f>IF(N2065="snížená",J2065,0)</f>
        <v>0</v>
      </c>
      <c r="BG2065" s="219">
        <f>IF(N2065="zákl. přenesená",J2065,0)</f>
        <v>0</v>
      </c>
      <c r="BH2065" s="219">
        <f>IF(N2065="sníž. přenesená",J2065,0)</f>
        <v>0</v>
      </c>
      <c r="BI2065" s="219">
        <f>IF(N2065="nulová",J2065,0)</f>
        <v>0</v>
      </c>
      <c r="BJ2065" s="19" t="s">
        <v>87</v>
      </c>
      <c r="BK2065" s="219">
        <f>ROUND(I2065*H2065,2)</f>
        <v>0</v>
      </c>
      <c r="BL2065" s="19" t="s">
        <v>145</v>
      </c>
      <c r="BM2065" s="218" t="s">
        <v>2455</v>
      </c>
    </row>
    <row r="2066" s="2" customFormat="1">
      <c r="A2066" s="41"/>
      <c r="B2066" s="42"/>
      <c r="C2066" s="43"/>
      <c r="D2066" s="220" t="s">
        <v>147</v>
      </c>
      <c r="E2066" s="43"/>
      <c r="F2066" s="221" t="s">
        <v>2456</v>
      </c>
      <c r="G2066" s="43"/>
      <c r="H2066" s="43"/>
      <c r="I2066" s="222"/>
      <c r="J2066" s="43"/>
      <c r="K2066" s="43"/>
      <c r="L2066" s="47"/>
      <c r="M2066" s="223"/>
      <c r="N2066" s="224"/>
      <c r="O2066" s="87"/>
      <c r="P2066" s="87"/>
      <c r="Q2066" s="87"/>
      <c r="R2066" s="87"/>
      <c r="S2066" s="87"/>
      <c r="T2066" s="88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T2066" s="19" t="s">
        <v>147</v>
      </c>
      <c r="AU2066" s="19" t="s">
        <v>87</v>
      </c>
    </row>
    <row r="2067" s="2" customFormat="1">
      <c r="A2067" s="41"/>
      <c r="B2067" s="42"/>
      <c r="C2067" s="43"/>
      <c r="D2067" s="225" t="s">
        <v>149</v>
      </c>
      <c r="E2067" s="43"/>
      <c r="F2067" s="226" t="s">
        <v>2457</v>
      </c>
      <c r="G2067" s="43"/>
      <c r="H2067" s="43"/>
      <c r="I2067" s="222"/>
      <c r="J2067" s="43"/>
      <c r="K2067" s="43"/>
      <c r="L2067" s="47"/>
      <c r="M2067" s="223"/>
      <c r="N2067" s="224"/>
      <c r="O2067" s="87"/>
      <c r="P2067" s="87"/>
      <c r="Q2067" s="87"/>
      <c r="R2067" s="87"/>
      <c r="S2067" s="87"/>
      <c r="T2067" s="88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T2067" s="19" t="s">
        <v>149</v>
      </c>
      <c r="AU2067" s="19" t="s">
        <v>87</v>
      </c>
    </row>
    <row r="2068" s="13" customFormat="1">
      <c r="A2068" s="13"/>
      <c r="B2068" s="241"/>
      <c r="C2068" s="242"/>
      <c r="D2068" s="220" t="s">
        <v>569</v>
      </c>
      <c r="E2068" s="243" t="s">
        <v>32</v>
      </c>
      <c r="F2068" s="244" t="s">
        <v>878</v>
      </c>
      <c r="G2068" s="242"/>
      <c r="H2068" s="245">
        <v>3.6000000000000001</v>
      </c>
      <c r="I2068" s="246"/>
      <c r="J2068" s="242"/>
      <c r="K2068" s="242"/>
      <c r="L2068" s="247"/>
      <c r="M2068" s="248"/>
      <c r="N2068" s="249"/>
      <c r="O2068" s="249"/>
      <c r="P2068" s="249"/>
      <c r="Q2068" s="249"/>
      <c r="R2068" s="249"/>
      <c r="S2068" s="249"/>
      <c r="T2068" s="250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1" t="s">
        <v>569</v>
      </c>
      <c r="AU2068" s="251" t="s">
        <v>87</v>
      </c>
      <c r="AV2068" s="13" t="s">
        <v>87</v>
      </c>
      <c r="AW2068" s="13" t="s">
        <v>39</v>
      </c>
      <c r="AX2068" s="13" t="s">
        <v>77</v>
      </c>
      <c r="AY2068" s="251" t="s">
        <v>137</v>
      </c>
    </row>
    <row r="2069" s="13" customFormat="1">
      <c r="A2069" s="13"/>
      <c r="B2069" s="241"/>
      <c r="C2069" s="242"/>
      <c r="D2069" s="220" t="s">
        <v>569</v>
      </c>
      <c r="E2069" s="243" t="s">
        <v>32</v>
      </c>
      <c r="F2069" s="244" t="s">
        <v>879</v>
      </c>
      <c r="G2069" s="242"/>
      <c r="H2069" s="245">
        <v>2.8799999999999999</v>
      </c>
      <c r="I2069" s="246"/>
      <c r="J2069" s="242"/>
      <c r="K2069" s="242"/>
      <c r="L2069" s="247"/>
      <c r="M2069" s="248"/>
      <c r="N2069" s="249"/>
      <c r="O2069" s="249"/>
      <c r="P2069" s="249"/>
      <c r="Q2069" s="249"/>
      <c r="R2069" s="249"/>
      <c r="S2069" s="249"/>
      <c r="T2069" s="250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1" t="s">
        <v>569</v>
      </c>
      <c r="AU2069" s="251" t="s">
        <v>87</v>
      </c>
      <c r="AV2069" s="13" t="s">
        <v>87</v>
      </c>
      <c r="AW2069" s="13" t="s">
        <v>39</v>
      </c>
      <c r="AX2069" s="13" t="s">
        <v>77</v>
      </c>
      <c r="AY2069" s="251" t="s">
        <v>137</v>
      </c>
    </row>
    <row r="2070" s="13" customFormat="1">
      <c r="A2070" s="13"/>
      <c r="B2070" s="241"/>
      <c r="C2070" s="242"/>
      <c r="D2070" s="220" t="s">
        <v>569</v>
      </c>
      <c r="E2070" s="243" t="s">
        <v>32</v>
      </c>
      <c r="F2070" s="244" t="s">
        <v>882</v>
      </c>
      <c r="G2070" s="242"/>
      <c r="H2070" s="245">
        <v>1.26</v>
      </c>
      <c r="I2070" s="246"/>
      <c r="J2070" s="242"/>
      <c r="K2070" s="242"/>
      <c r="L2070" s="247"/>
      <c r="M2070" s="248"/>
      <c r="N2070" s="249"/>
      <c r="O2070" s="249"/>
      <c r="P2070" s="249"/>
      <c r="Q2070" s="249"/>
      <c r="R2070" s="249"/>
      <c r="S2070" s="249"/>
      <c r="T2070" s="250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1" t="s">
        <v>569</v>
      </c>
      <c r="AU2070" s="251" t="s">
        <v>87</v>
      </c>
      <c r="AV2070" s="13" t="s">
        <v>87</v>
      </c>
      <c r="AW2070" s="13" t="s">
        <v>39</v>
      </c>
      <c r="AX2070" s="13" t="s">
        <v>77</v>
      </c>
      <c r="AY2070" s="251" t="s">
        <v>137</v>
      </c>
    </row>
    <row r="2071" s="13" customFormat="1">
      <c r="A2071" s="13"/>
      <c r="B2071" s="241"/>
      <c r="C2071" s="242"/>
      <c r="D2071" s="220" t="s">
        <v>569</v>
      </c>
      <c r="E2071" s="243" t="s">
        <v>32</v>
      </c>
      <c r="F2071" s="244" t="s">
        <v>899</v>
      </c>
      <c r="G2071" s="242"/>
      <c r="H2071" s="245">
        <v>1.6499999999999999</v>
      </c>
      <c r="I2071" s="246"/>
      <c r="J2071" s="242"/>
      <c r="K2071" s="242"/>
      <c r="L2071" s="247"/>
      <c r="M2071" s="248"/>
      <c r="N2071" s="249"/>
      <c r="O2071" s="249"/>
      <c r="P2071" s="249"/>
      <c r="Q2071" s="249"/>
      <c r="R2071" s="249"/>
      <c r="S2071" s="249"/>
      <c r="T2071" s="250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1" t="s">
        <v>569</v>
      </c>
      <c r="AU2071" s="251" t="s">
        <v>87</v>
      </c>
      <c r="AV2071" s="13" t="s">
        <v>87</v>
      </c>
      <c r="AW2071" s="13" t="s">
        <v>39</v>
      </c>
      <c r="AX2071" s="13" t="s">
        <v>77</v>
      </c>
      <c r="AY2071" s="251" t="s">
        <v>137</v>
      </c>
    </row>
    <row r="2072" s="13" customFormat="1">
      <c r="A2072" s="13"/>
      <c r="B2072" s="241"/>
      <c r="C2072" s="242"/>
      <c r="D2072" s="220" t="s">
        <v>569</v>
      </c>
      <c r="E2072" s="243" t="s">
        <v>32</v>
      </c>
      <c r="F2072" s="244" t="s">
        <v>903</v>
      </c>
      <c r="G2072" s="242"/>
      <c r="H2072" s="245">
        <v>11.199999999999999</v>
      </c>
      <c r="I2072" s="246"/>
      <c r="J2072" s="242"/>
      <c r="K2072" s="242"/>
      <c r="L2072" s="247"/>
      <c r="M2072" s="248"/>
      <c r="N2072" s="249"/>
      <c r="O2072" s="249"/>
      <c r="P2072" s="249"/>
      <c r="Q2072" s="249"/>
      <c r="R2072" s="249"/>
      <c r="S2072" s="249"/>
      <c r="T2072" s="250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1" t="s">
        <v>569</v>
      </c>
      <c r="AU2072" s="251" t="s">
        <v>87</v>
      </c>
      <c r="AV2072" s="13" t="s">
        <v>87</v>
      </c>
      <c r="AW2072" s="13" t="s">
        <v>39</v>
      </c>
      <c r="AX2072" s="13" t="s">
        <v>77</v>
      </c>
      <c r="AY2072" s="251" t="s">
        <v>137</v>
      </c>
    </row>
    <row r="2073" s="13" customFormat="1">
      <c r="A2073" s="13"/>
      <c r="B2073" s="241"/>
      <c r="C2073" s="242"/>
      <c r="D2073" s="220" t="s">
        <v>569</v>
      </c>
      <c r="E2073" s="243" t="s">
        <v>32</v>
      </c>
      <c r="F2073" s="244" t="s">
        <v>905</v>
      </c>
      <c r="G2073" s="242"/>
      <c r="H2073" s="245">
        <v>1.6499999999999999</v>
      </c>
      <c r="I2073" s="246"/>
      <c r="J2073" s="242"/>
      <c r="K2073" s="242"/>
      <c r="L2073" s="247"/>
      <c r="M2073" s="248"/>
      <c r="N2073" s="249"/>
      <c r="O2073" s="249"/>
      <c r="P2073" s="249"/>
      <c r="Q2073" s="249"/>
      <c r="R2073" s="249"/>
      <c r="S2073" s="249"/>
      <c r="T2073" s="250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1" t="s">
        <v>569</v>
      </c>
      <c r="AU2073" s="251" t="s">
        <v>87</v>
      </c>
      <c r="AV2073" s="13" t="s">
        <v>87</v>
      </c>
      <c r="AW2073" s="13" t="s">
        <v>39</v>
      </c>
      <c r="AX2073" s="13" t="s">
        <v>77</v>
      </c>
      <c r="AY2073" s="251" t="s">
        <v>137</v>
      </c>
    </row>
    <row r="2074" s="14" customFormat="1">
      <c r="A2074" s="14"/>
      <c r="B2074" s="252"/>
      <c r="C2074" s="253"/>
      <c r="D2074" s="220" t="s">
        <v>569</v>
      </c>
      <c r="E2074" s="254" t="s">
        <v>32</v>
      </c>
      <c r="F2074" s="255" t="s">
        <v>571</v>
      </c>
      <c r="G2074" s="253"/>
      <c r="H2074" s="256">
        <v>22.239999999999998</v>
      </c>
      <c r="I2074" s="257"/>
      <c r="J2074" s="253"/>
      <c r="K2074" s="253"/>
      <c r="L2074" s="258"/>
      <c r="M2074" s="259"/>
      <c r="N2074" s="260"/>
      <c r="O2074" s="260"/>
      <c r="P2074" s="260"/>
      <c r="Q2074" s="260"/>
      <c r="R2074" s="260"/>
      <c r="S2074" s="260"/>
      <c r="T2074" s="261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2" t="s">
        <v>569</v>
      </c>
      <c r="AU2074" s="262" t="s">
        <v>87</v>
      </c>
      <c r="AV2074" s="14" t="s">
        <v>164</v>
      </c>
      <c r="AW2074" s="14" t="s">
        <v>39</v>
      </c>
      <c r="AX2074" s="14" t="s">
        <v>85</v>
      </c>
      <c r="AY2074" s="262" t="s">
        <v>137</v>
      </c>
    </row>
    <row r="2075" s="2" customFormat="1" ht="16.5" customHeight="1">
      <c r="A2075" s="41"/>
      <c r="B2075" s="42"/>
      <c r="C2075" s="227" t="s">
        <v>2458</v>
      </c>
      <c r="D2075" s="227" t="s">
        <v>151</v>
      </c>
      <c r="E2075" s="228" t="s">
        <v>2459</v>
      </c>
      <c r="F2075" s="229" t="s">
        <v>2460</v>
      </c>
      <c r="G2075" s="230" t="s">
        <v>565</v>
      </c>
      <c r="H2075" s="231">
        <v>22.239999999999998</v>
      </c>
      <c r="I2075" s="232"/>
      <c r="J2075" s="233">
        <f>ROUND(I2075*H2075,2)</f>
        <v>0</v>
      </c>
      <c r="K2075" s="229" t="s">
        <v>144</v>
      </c>
      <c r="L2075" s="234"/>
      <c r="M2075" s="235" t="s">
        <v>32</v>
      </c>
      <c r="N2075" s="236" t="s">
        <v>49</v>
      </c>
      <c r="O2075" s="87"/>
      <c r="P2075" s="216">
        <f>O2075*H2075</f>
        <v>0</v>
      </c>
      <c r="Q2075" s="216">
        <v>0.036810000000000002</v>
      </c>
      <c r="R2075" s="216">
        <f>Q2075*H2075</f>
        <v>0.8186544</v>
      </c>
      <c r="S2075" s="216">
        <v>0</v>
      </c>
      <c r="T2075" s="217">
        <f>S2075*H2075</f>
        <v>0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18" t="s">
        <v>155</v>
      </c>
      <c r="AT2075" s="218" t="s">
        <v>151</v>
      </c>
      <c r="AU2075" s="218" t="s">
        <v>87</v>
      </c>
      <c r="AY2075" s="19" t="s">
        <v>137</v>
      </c>
      <c r="BE2075" s="219">
        <f>IF(N2075="základní",J2075,0)</f>
        <v>0</v>
      </c>
      <c r="BF2075" s="219">
        <f>IF(N2075="snížená",J2075,0)</f>
        <v>0</v>
      </c>
      <c r="BG2075" s="219">
        <f>IF(N2075="zákl. přenesená",J2075,0)</f>
        <v>0</v>
      </c>
      <c r="BH2075" s="219">
        <f>IF(N2075="sníž. přenesená",J2075,0)</f>
        <v>0</v>
      </c>
      <c r="BI2075" s="219">
        <f>IF(N2075="nulová",J2075,0)</f>
        <v>0</v>
      </c>
      <c r="BJ2075" s="19" t="s">
        <v>87</v>
      </c>
      <c r="BK2075" s="219">
        <f>ROUND(I2075*H2075,2)</f>
        <v>0</v>
      </c>
      <c r="BL2075" s="19" t="s">
        <v>145</v>
      </c>
      <c r="BM2075" s="218" t="s">
        <v>2461</v>
      </c>
    </row>
    <row r="2076" s="2" customFormat="1">
      <c r="A2076" s="41"/>
      <c r="B2076" s="42"/>
      <c r="C2076" s="43"/>
      <c r="D2076" s="220" t="s">
        <v>147</v>
      </c>
      <c r="E2076" s="43"/>
      <c r="F2076" s="221" t="s">
        <v>2460</v>
      </c>
      <c r="G2076" s="43"/>
      <c r="H2076" s="43"/>
      <c r="I2076" s="222"/>
      <c r="J2076" s="43"/>
      <c r="K2076" s="43"/>
      <c r="L2076" s="47"/>
      <c r="M2076" s="223"/>
      <c r="N2076" s="224"/>
      <c r="O2076" s="87"/>
      <c r="P2076" s="87"/>
      <c r="Q2076" s="87"/>
      <c r="R2076" s="87"/>
      <c r="S2076" s="87"/>
      <c r="T2076" s="88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T2076" s="19" t="s">
        <v>147</v>
      </c>
      <c r="AU2076" s="19" t="s">
        <v>87</v>
      </c>
    </row>
    <row r="2077" s="2" customFormat="1">
      <c r="A2077" s="41"/>
      <c r="B2077" s="42"/>
      <c r="C2077" s="43"/>
      <c r="D2077" s="220" t="s">
        <v>624</v>
      </c>
      <c r="E2077" s="43"/>
      <c r="F2077" s="273" t="s">
        <v>2451</v>
      </c>
      <c r="G2077" s="43"/>
      <c r="H2077" s="43"/>
      <c r="I2077" s="222"/>
      <c r="J2077" s="43"/>
      <c r="K2077" s="43"/>
      <c r="L2077" s="47"/>
      <c r="M2077" s="223"/>
      <c r="N2077" s="224"/>
      <c r="O2077" s="87"/>
      <c r="P2077" s="87"/>
      <c r="Q2077" s="87"/>
      <c r="R2077" s="87"/>
      <c r="S2077" s="87"/>
      <c r="T2077" s="88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T2077" s="19" t="s">
        <v>624</v>
      </c>
      <c r="AU2077" s="19" t="s">
        <v>87</v>
      </c>
    </row>
    <row r="2078" s="13" customFormat="1">
      <c r="A2078" s="13"/>
      <c r="B2078" s="241"/>
      <c r="C2078" s="242"/>
      <c r="D2078" s="220" t="s">
        <v>569</v>
      </c>
      <c r="E2078" s="243" t="s">
        <v>32</v>
      </c>
      <c r="F2078" s="244" t="s">
        <v>878</v>
      </c>
      <c r="G2078" s="242"/>
      <c r="H2078" s="245">
        <v>3.6000000000000001</v>
      </c>
      <c r="I2078" s="246"/>
      <c r="J2078" s="242"/>
      <c r="K2078" s="242"/>
      <c r="L2078" s="247"/>
      <c r="M2078" s="248"/>
      <c r="N2078" s="249"/>
      <c r="O2078" s="249"/>
      <c r="P2078" s="249"/>
      <c r="Q2078" s="249"/>
      <c r="R2078" s="249"/>
      <c r="S2078" s="249"/>
      <c r="T2078" s="250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1" t="s">
        <v>569</v>
      </c>
      <c r="AU2078" s="251" t="s">
        <v>87</v>
      </c>
      <c r="AV2078" s="13" t="s">
        <v>87</v>
      </c>
      <c r="AW2078" s="13" t="s">
        <v>39</v>
      </c>
      <c r="AX2078" s="13" t="s">
        <v>77</v>
      </c>
      <c r="AY2078" s="251" t="s">
        <v>137</v>
      </c>
    </row>
    <row r="2079" s="13" customFormat="1">
      <c r="A2079" s="13"/>
      <c r="B2079" s="241"/>
      <c r="C2079" s="242"/>
      <c r="D2079" s="220" t="s">
        <v>569</v>
      </c>
      <c r="E2079" s="243" t="s">
        <v>32</v>
      </c>
      <c r="F2079" s="244" t="s">
        <v>879</v>
      </c>
      <c r="G2079" s="242"/>
      <c r="H2079" s="245">
        <v>2.8799999999999999</v>
      </c>
      <c r="I2079" s="246"/>
      <c r="J2079" s="242"/>
      <c r="K2079" s="242"/>
      <c r="L2079" s="247"/>
      <c r="M2079" s="248"/>
      <c r="N2079" s="249"/>
      <c r="O2079" s="249"/>
      <c r="P2079" s="249"/>
      <c r="Q2079" s="249"/>
      <c r="R2079" s="249"/>
      <c r="S2079" s="249"/>
      <c r="T2079" s="250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1" t="s">
        <v>569</v>
      </c>
      <c r="AU2079" s="251" t="s">
        <v>87</v>
      </c>
      <c r="AV2079" s="13" t="s">
        <v>87</v>
      </c>
      <c r="AW2079" s="13" t="s">
        <v>39</v>
      </c>
      <c r="AX2079" s="13" t="s">
        <v>77</v>
      </c>
      <c r="AY2079" s="251" t="s">
        <v>137</v>
      </c>
    </row>
    <row r="2080" s="13" customFormat="1">
      <c r="A2080" s="13"/>
      <c r="B2080" s="241"/>
      <c r="C2080" s="242"/>
      <c r="D2080" s="220" t="s">
        <v>569</v>
      </c>
      <c r="E2080" s="243" t="s">
        <v>32</v>
      </c>
      <c r="F2080" s="244" t="s">
        <v>882</v>
      </c>
      <c r="G2080" s="242"/>
      <c r="H2080" s="245">
        <v>1.26</v>
      </c>
      <c r="I2080" s="246"/>
      <c r="J2080" s="242"/>
      <c r="K2080" s="242"/>
      <c r="L2080" s="247"/>
      <c r="M2080" s="248"/>
      <c r="N2080" s="249"/>
      <c r="O2080" s="249"/>
      <c r="P2080" s="249"/>
      <c r="Q2080" s="249"/>
      <c r="R2080" s="249"/>
      <c r="S2080" s="249"/>
      <c r="T2080" s="250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1" t="s">
        <v>569</v>
      </c>
      <c r="AU2080" s="251" t="s">
        <v>87</v>
      </c>
      <c r="AV2080" s="13" t="s">
        <v>87</v>
      </c>
      <c r="AW2080" s="13" t="s">
        <v>39</v>
      </c>
      <c r="AX2080" s="13" t="s">
        <v>77</v>
      </c>
      <c r="AY2080" s="251" t="s">
        <v>137</v>
      </c>
    </row>
    <row r="2081" s="13" customFormat="1">
      <c r="A2081" s="13"/>
      <c r="B2081" s="241"/>
      <c r="C2081" s="242"/>
      <c r="D2081" s="220" t="s">
        <v>569</v>
      </c>
      <c r="E2081" s="243" t="s">
        <v>32</v>
      </c>
      <c r="F2081" s="244" t="s">
        <v>899</v>
      </c>
      <c r="G2081" s="242"/>
      <c r="H2081" s="245">
        <v>1.6499999999999999</v>
      </c>
      <c r="I2081" s="246"/>
      <c r="J2081" s="242"/>
      <c r="K2081" s="242"/>
      <c r="L2081" s="247"/>
      <c r="M2081" s="248"/>
      <c r="N2081" s="249"/>
      <c r="O2081" s="249"/>
      <c r="P2081" s="249"/>
      <c r="Q2081" s="249"/>
      <c r="R2081" s="249"/>
      <c r="S2081" s="249"/>
      <c r="T2081" s="250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1" t="s">
        <v>569</v>
      </c>
      <c r="AU2081" s="251" t="s">
        <v>87</v>
      </c>
      <c r="AV2081" s="13" t="s">
        <v>87</v>
      </c>
      <c r="AW2081" s="13" t="s">
        <v>39</v>
      </c>
      <c r="AX2081" s="13" t="s">
        <v>77</v>
      </c>
      <c r="AY2081" s="251" t="s">
        <v>137</v>
      </c>
    </row>
    <row r="2082" s="13" customFormat="1">
      <c r="A2082" s="13"/>
      <c r="B2082" s="241"/>
      <c r="C2082" s="242"/>
      <c r="D2082" s="220" t="s">
        <v>569</v>
      </c>
      <c r="E2082" s="243" t="s">
        <v>32</v>
      </c>
      <c r="F2082" s="244" t="s">
        <v>903</v>
      </c>
      <c r="G2082" s="242"/>
      <c r="H2082" s="245">
        <v>11.199999999999999</v>
      </c>
      <c r="I2082" s="246"/>
      <c r="J2082" s="242"/>
      <c r="K2082" s="242"/>
      <c r="L2082" s="247"/>
      <c r="M2082" s="248"/>
      <c r="N2082" s="249"/>
      <c r="O2082" s="249"/>
      <c r="P2082" s="249"/>
      <c r="Q2082" s="249"/>
      <c r="R2082" s="249"/>
      <c r="S2082" s="249"/>
      <c r="T2082" s="250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1" t="s">
        <v>569</v>
      </c>
      <c r="AU2082" s="251" t="s">
        <v>87</v>
      </c>
      <c r="AV2082" s="13" t="s">
        <v>87</v>
      </c>
      <c r="AW2082" s="13" t="s">
        <v>39</v>
      </c>
      <c r="AX2082" s="13" t="s">
        <v>77</v>
      </c>
      <c r="AY2082" s="251" t="s">
        <v>137</v>
      </c>
    </row>
    <row r="2083" s="13" customFormat="1">
      <c r="A2083" s="13"/>
      <c r="B2083" s="241"/>
      <c r="C2083" s="242"/>
      <c r="D2083" s="220" t="s">
        <v>569</v>
      </c>
      <c r="E2083" s="243" t="s">
        <v>32</v>
      </c>
      <c r="F2083" s="244" t="s">
        <v>905</v>
      </c>
      <c r="G2083" s="242"/>
      <c r="H2083" s="245">
        <v>1.6499999999999999</v>
      </c>
      <c r="I2083" s="246"/>
      <c r="J2083" s="242"/>
      <c r="K2083" s="242"/>
      <c r="L2083" s="247"/>
      <c r="M2083" s="248"/>
      <c r="N2083" s="249"/>
      <c r="O2083" s="249"/>
      <c r="P2083" s="249"/>
      <c r="Q2083" s="249"/>
      <c r="R2083" s="249"/>
      <c r="S2083" s="249"/>
      <c r="T2083" s="250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1" t="s">
        <v>569</v>
      </c>
      <c r="AU2083" s="251" t="s">
        <v>87</v>
      </c>
      <c r="AV2083" s="13" t="s">
        <v>87</v>
      </c>
      <c r="AW2083" s="13" t="s">
        <v>39</v>
      </c>
      <c r="AX2083" s="13" t="s">
        <v>77</v>
      </c>
      <c r="AY2083" s="251" t="s">
        <v>137</v>
      </c>
    </row>
    <row r="2084" s="14" customFormat="1">
      <c r="A2084" s="14"/>
      <c r="B2084" s="252"/>
      <c r="C2084" s="253"/>
      <c r="D2084" s="220" t="s">
        <v>569</v>
      </c>
      <c r="E2084" s="254" t="s">
        <v>32</v>
      </c>
      <c r="F2084" s="255" t="s">
        <v>571</v>
      </c>
      <c r="G2084" s="253"/>
      <c r="H2084" s="256">
        <v>22.239999999999998</v>
      </c>
      <c r="I2084" s="257"/>
      <c r="J2084" s="253"/>
      <c r="K2084" s="253"/>
      <c r="L2084" s="258"/>
      <c r="M2084" s="259"/>
      <c r="N2084" s="260"/>
      <c r="O2084" s="260"/>
      <c r="P2084" s="260"/>
      <c r="Q2084" s="260"/>
      <c r="R2084" s="260"/>
      <c r="S2084" s="260"/>
      <c r="T2084" s="261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62" t="s">
        <v>569</v>
      </c>
      <c r="AU2084" s="262" t="s">
        <v>87</v>
      </c>
      <c r="AV2084" s="14" t="s">
        <v>164</v>
      </c>
      <c r="AW2084" s="14" t="s">
        <v>39</v>
      </c>
      <c r="AX2084" s="14" t="s">
        <v>85</v>
      </c>
      <c r="AY2084" s="262" t="s">
        <v>137</v>
      </c>
    </row>
    <row r="2085" s="2" customFormat="1" ht="16.5" customHeight="1">
      <c r="A2085" s="41"/>
      <c r="B2085" s="42"/>
      <c r="C2085" s="207" t="s">
        <v>2462</v>
      </c>
      <c r="D2085" s="207" t="s">
        <v>140</v>
      </c>
      <c r="E2085" s="208" t="s">
        <v>2463</v>
      </c>
      <c r="F2085" s="209" t="s">
        <v>2464</v>
      </c>
      <c r="G2085" s="210" t="s">
        <v>565</v>
      </c>
      <c r="H2085" s="211">
        <v>201.50800000000001</v>
      </c>
      <c r="I2085" s="212"/>
      <c r="J2085" s="213">
        <f>ROUND(I2085*H2085,2)</f>
        <v>0</v>
      </c>
      <c r="K2085" s="209" t="s">
        <v>144</v>
      </c>
      <c r="L2085" s="47"/>
      <c r="M2085" s="214" t="s">
        <v>32</v>
      </c>
      <c r="N2085" s="215" t="s">
        <v>49</v>
      </c>
      <c r="O2085" s="87"/>
      <c r="P2085" s="216">
        <f>O2085*H2085</f>
        <v>0</v>
      </c>
      <c r="Q2085" s="216">
        <v>0.00024792459999999999</v>
      </c>
      <c r="R2085" s="216">
        <f>Q2085*H2085</f>
        <v>0.049958790296800004</v>
      </c>
      <c r="S2085" s="216">
        <v>0</v>
      </c>
      <c r="T2085" s="217">
        <f>S2085*H2085</f>
        <v>0</v>
      </c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R2085" s="218" t="s">
        <v>145</v>
      </c>
      <c r="AT2085" s="218" t="s">
        <v>140</v>
      </c>
      <c r="AU2085" s="218" t="s">
        <v>87</v>
      </c>
      <c r="AY2085" s="19" t="s">
        <v>137</v>
      </c>
      <c r="BE2085" s="219">
        <f>IF(N2085="základní",J2085,0)</f>
        <v>0</v>
      </c>
      <c r="BF2085" s="219">
        <f>IF(N2085="snížená",J2085,0)</f>
        <v>0</v>
      </c>
      <c r="BG2085" s="219">
        <f>IF(N2085="zákl. přenesená",J2085,0)</f>
        <v>0</v>
      </c>
      <c r="BH2085" s="219">
        <f>IF(N2085="sníž. přenesená",J2085,0)</f>
        <v>0</v>
      </c>
      <c r="BI2085" s="219">
        <f>IF(N2085="nulová",J2085,0)</f>
        <v>0</v>
      </c>
      <c r="BJ2085" s="19" t="s">
        <v>87</v>
      </c>
      <c r="BK2085" s="219">
        <f>ROUND(I2085*H2085,2)</f>
        <v>0</v>
      </c>
      <c r="BL2085" s="19" t="s">
        <v>145</v>
      </c>
      <c r="BM2085" s="218" t="s">
        <v>2465</v>
      </c>
    </row>
    <row r="2086" s="2" customFormat="1">
      <c r="A2086" s="41"/>
      <c r="B2086" s="42"/>
      <c r="C2086" s="43"/>
      <c r="D2086" s="220" t="s">
        <v>147</v>
      </c>
      <c r="E2086" s="43"/>
      <c r="F2086" s="221" t="s">
        <v>2466</v>
      </c>
      <c r="G2086" s="43"/>
      <c r="H2086" s="43"/>
      <c r="I2086" s="222"/>
      <c r="J2086" s="43"/>
      <c r="K2086" s="43"/>
      <c r="L2086" s="47"/>
      <c r="M2086" s="223"/>
      <c r="N2086" s="224"/>
      <c r="O2086" s="87"/>
      <c r="P2086" s="87"/>
      <c r="Q2086" s="87"/>
      <c r="R2086" s="87"/>
      <c r="S2086" s="87"/>
      <c r="T2086" s="88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T2086" s="19" t="s">
        <v>147</v>
      </c>
      <c r="AU2086" s="19" t="s">
        <v>87</v>
      </c>
    </row>
    <row r="2087" s="2" customFormat="1">
      <c r="A2087" s="41"/>
      <c r="B2087" s="42"/>
      <c r="C2087" s="43"/>
      <c r="D2087" s="225" t="s">
        <v>149</v>
      </c>
      <c r="E2087" s="43"/>
      <c r="F2087" s="226" t="s">
        <v>2467</v>
      </c>
      <c r="G2087" s="43"/>
      <c r="H2087" s="43"/>
      <c r="I2087" s="222"/>
      <c r="J2087" s="43"/>
      <c r="K2087" s="43"/>
      <c r="L2087" s="47"/>
      <c r="M2087" s="223"/>
      <c r="N2087" s="224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19" t="s">
        <v>149</v>
      </c>
      <c r="AU2087" s="19" t="s">
        <v>87</v>
      </c>
    </row>
    <row r="2088" s="13" customFormat="1">
      <c r="A2088" s="13"/>
      <c r="B2088" s="241"/>
      <c r="C2088" s="242"/>
      <c r="D2088" s="220" t="s">
        <v>569</v>
      </c>
      <c r="E2088" s="243" t="s">
        <v>32</v>
      </c>
      <c r="F2088" s="244" t="s">
        <v>2468</v>
      </c>
      <c r="G2088" s="242"/>
      <c r="H2088" s="245">
        <v>2.6400000000000001</v>
      </c>
      <c r="I2088" s="246"/>
      <c r="J2088" s="242"/>
      <c r="K2088" s="242"/>
      <c r="L2088" s="247"/>
      <c r="M2088" s="248"/>
      <c r="N2088" s="249"/>
      <c r="O2088" s="249"/>
      <c r="P2088" s="249"/>
      <c r="Q2088" s="249"/>
      <c r="R2088" s="249"/>
      <c r="S2088" s="249"/>
      <c r="T2088" s="250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1" t="s">
        <v>569</v>
      </c>
      <c r="AU2088" s="251" t="s">
        <v>87</v>
      </c>
      <c r="AV2088" s="13" t="s">
        <v>87</v>
      </c>
      <c r="AW2088" s="13" t="s">
        <v>39</v>
      </c>
      <c r="AX2088" s="13" t="s">
        <v>77</v>
      </c>
      <c r="AY2088" s="251" t="s">
        <v>137</v>
      </c>
    </row>
    <row r="2089" s="13" customFormat="1">
      <c r="A2089" s="13"/>
      <c r="B2089" s="241"/>
      <c r="C2089" s="242"/>
      <c r="D2089" s="220" t="s">
        <v>569</v>
      </c>
      <c r="E2089" s="243" t="s">
        <v>32</v>
      </c>
      <c r="F2089" s="244" t="s">
        <v>2469</v>
      </c>
      <c r="G2089" s="242"/>
      <c r="H2089" s="245">
        <v>2.6400000000000001</v>
      </c>
      <c r="I2089" s="246"/>
      <c r="J2089" s="242"/>
      <c r="K2089" s="242"/>
      <c r="L2089" s="247"/>
      <c r="M2089" s="248"/>
      <c r="N2089" s="249"/>
      <c r="O2089" s="249"/>
      <c r="P2089" s="249"/>
      <c r="Q2089" s="249"/>
      <c r="R2089" s="249"/>
      <c r="S2089" s="249"/>
      <c r="T2089" s="250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1" t="s">
        <v>569</v>
      </c>
      <c r="AU2089" s="251" t="s">
        <v>87</v>
      </c>
      <c r="AV2089" s="13" t="s">
        <v>87</v>
      </c>
      <c r="AW2089" s="13" t="s">
        <v>39</v>
      </c>
      <c r="AX2089" s="13" t="s">
        <v>77</v>
      </c>
      <c r="AY2089" s="251" t="s">
        <v>137</v>
      </c>
    </row>
    <row r="2090" s="13" customFormat="1">
      <c r="A2090" s="13"/>
      <c r="B2090" s="241"/>
      <c r="C2090" s="242"/>
      <c r="D2090" s="220" t="s">
        <v>569</v>
      </c>
      <c r="E2090" s="243" t="s">
        <v>32</v>
      </c>
      <c r="F2090" s="244" t="s">
        <v>877</v>
      </c>
      <c r="G2090" s="242"/>
      <c r="H2090" s="245">
        <v>1.44</v>
      </c>
      <c r="I2090" s="246"/>
      <c r="J2090" s="242"/>
      <c r="K2090" s="242"/>
      <c r="L2090" s="247"/>
      <c r="M2090" s="248"/>
      <c r="N2090" s="249"/>
      <c r="O2090" s="249"/>
      <c r="P2090" s="249"/>
      <c r="Q2090" s="249"/>
      <c r="R2090" s="249"/>
      <c r="S2090" s="249"/>
      <c r="T2090" s="250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1" t="s">
        <v>569</v>
      </c>
      <c r="AU2090" s="251" t="s">
        <v>87</v>
      </c>
      <c r="AV2090" s="13" t="s">
        <v>87</v>
      </c>
      <c r="AW2090" s="13" t="s">
        <v>39</v>
      </c>
      <c r="AX2090" s="13" t="s">
        <v>77</v>
      </c>
      <c r="AY2090" s="251" t="s">
        <v>137</v>
      </c>
    </row>
    <row r="2091" s="13" customFormat="1">
      <c r="A2091" s="13"/>
      <c r="B2091" s="241"/>
      <c r="C2091" s="242"/>
      <c r="D2091" s="220" t="s">
        <v>569</v>
      </c>
      <c r="E2091" s="243" t="s">
        <v>32</v>
      </c>
      <c r="F2091" s="244" t="s">
        <v>880</v>
      </c>
      <c r="G2091" s="242"/>
      <c r="H2091" s="245">
        <v>4.5599999999999996</v>
      </c>
      <c r="I2091" s="246"/>
      <c r="J2091" s="242"/>
      <c r="K2091" s="242"/>
      <c r="L2091" s="247"/>
      <c r="M2091" s="248"/>
      <c r="N2091" s="249"/>
      <c r="O2091" s="249"/>
      <c r="P2091" s="249"/>
      <c r="Q2091" s="249"/>
      <c r="R2091" s="249"/>
      <c r="S2091" s="249"/>
      <c r="T2091" s="250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1" t="s">
        <v>569</v>
      </c>
      <c r="AU2091" s="251" t="s">
        <v>87</v>
      </c>
      <c r="AV2091" s="13" t="s">
        <v>87</v>
      </c>
      <c r="AW2091" s="13" t="s">
        <v>39</v>
      </c>
      <c r="AX2091" s="13" t="s">
        <v>77</v>
      </c>
      <c r="AY2091" s="251" t="s">
        <v>137</v>
      </c>
    </row>
    <row r="2092" s="13" customFormat="1">
      <c r="A2092" s="13"/>
      <c r="B2092" s="241"/>
      <c r="C2092" s="242"/>
      <c r="D2092" s="220" t="s">
        <v>569</v>
      </c>
      <c r="E2092" s="243" t="s">
        <v>32</v>
      </c>
      <c r="F2092" s="244" t="s">
        <v>881</v>
      </c>
      <c r="G2092" s="242"/>
      <c r="H2092" s="245">
        <v>2.6600000000000001</v>
      </c>
      <c r="I2092" s="246"/>
      <c r="J2092" s="242"/>
      <c r="K2092" s="242"/>
      <c r="L2092" s="247"/>
      <c r="M2092" s="248"/>
      <c r="N2092" s="249"/>
      <c r="O2092" s="249"/>
      <c r="P2092" s="249"/>
      <c r="Q2092" s="249"/>
      <c r="R2092" s="249"/>
      <c r="S2092" s="249"/>
      <c r="T2092" s="250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1" t="s">
        <v>569</v>
      </c>
      <c r="AU2092" s="251" t="s">
        <v>87</v>
      </c>
      <c r="AV2092" s="13" t="s">
        <v>87</v>
      </c>
      <c r="AW2092" s="13" t="s">
        <v>39</v>
      </c>
      <c r="AX2092" s="13" t="s">
        <v>77</v>
      </c>
      <c r="AY2092" s="251" t="s">
        <v>137</v>
      </c>
    </row>
    <row r="2093" s="13" customFormat="1">
      <c r="A2093" s="13"/>
      <c r="B2093" s="241"/>
      <c r="C2093" s="242"/>
      <c r="D2093" s="220" t="s">
        <v>569</v>
      </c>
      <c r="E2093" s="243" t="s">
        <v>32</v>
      </c>
      <c r="F2093" s="244" t="s">
        <v>883</v>
      </c>
      <c r="G2093" s="242"/>
      <c r="H2093" s="245">
        <v>3.7999999999999998</v>
      </c>
      <c r="I2093" s="246"/>
      <c r="J2093" s="242"/>
      <c r="K2093" s="242"/>
      <c r="L2093" s="247"/>
      <c r="M2093" s="248"/>
      <c r="N2093" s="249"/>
      <c r="O2093" s="249"/>
      <c r="P2093" s="249"/>
      <c r="Q2093" s="249"/>
      <c r="R2093" s="249"/>
      <c r="S2093" s="249"/>
      <c r="T2093" s="250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1" t="s">
        <v>569</v>
      </c>
      <c r="AU2093" s="251" t="s">
        <v>87</v>
      </c>
      <c r="AV2093" s="13" t="s">
        <v>87</v>
      </c>
      <c r="AW2093" s="13" t="s">
        <v>39</v>
      </c>
      <c r="AX2093" s="13" t="s">
        <v>77</v>
      </c>
      <c r="AY2093" s="251" t="s">
        <v>137</v>
      </c>
    </row>
    <row r="2094" s="13" customFormat="1">
      <c r="A2094" s="13"/>
      <c r="B2094" s="241"/>
      <c r="C2094" s="242"/>
      <c r="D2094" s="220" t="s">
        <v>569</v>
      </c>
      <c r="E2094" s="243" t="s">
        <v>32</v>
      </c>
      <c r="F2094" s="244" t="s">
        <v>884</v>
      </c>
      <c r="G2094" s="242"/>
      <c r="H2094" s="245">
        <v>1.8899999999999999</v>
      </c>
      <c r="I2094" s="246"/>
      <c r="J2094" s="242"/>
      <c r="K2094" s="242"/>
      <c r="L2094" s="247"/>
      <c r="M2094" s="248"/>
      <c r="N2094" s="249"/>
      <c r="O2094" s="249"/>
      <c r="P2094" s="249"/>
      <c r="Q2094" s="249"/>
      <c r="R2094" s="249"/>
      <c r="S2094" s="249"/>
      <c r="T2094" s="250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1" t="s">
        <v>569</v>
      </c>
      <c r="AU2094" s="251" t="s">
        <v>87</v>
      </c>
      <c r="AV2094" s="13" t="s">
        <v>87</v>
      </c>
      <c r="AW2094" s="13" t="s">
        <v>39</v>
      </c>
      <c r="AX2094" s="13" t="s">
        <v>77</v>
      </c>
      <c r="AY2094" s="251" t="s">
        <v>137</v>
      </c>
    </row>
    <row r="2095" s="13" customFormat="1">
      <c r="A2095" s="13"/>
      <c r="B2095" s="241"/>
      <c r="C2095" s="242"/>
      <c r="D2095" s="220" t="s">
        <v>569</v>
      </c>
      <c r="E2095" s="243" t="s">
        <v>32</v>
      </c>
      <c r="F2095" s="244" t="s">
        <v>2470</v>
      </c>
      <c r="G2095" s="242"/>
      <c r="H2095" s="245">
        <v>42.75</v>
      </c>
      <c r="I2095" s="246"/>
      <c r="J2095" s="242"/>
      <c r="K2095" s="242"/>
      <c r="L2095" s="247"/>
      <c r="M2095" s="248"/>
      <c r="N2095" s="249"/>
      <c r="O2095" s="249"/>
      <c r="P2095" s="249"/>
      <c r="Q2095" s="249"/>
      <c r="R2095" s="249"/>
      <c r="S2095" s="249"/>
      <c r="T2095" s="250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1" t="s">
        <v>569</v>
      </c>
      <c r="AU2095" s="251" t="s">
        <v>87</v>
      </c>
      <c r="AV2095" s="13" t="s">
        <v>87</v>
      </c>
      <c r="AW2095" s="13" t="s">
        <v>39</v>
      </c>
      <c r="AX2095" s="13" t="s">
        <v>77</v>
      </c>
      <c r="AY2095" s="251" t="s">
        <v>137</v>
      </c>
    </row>
    <row r="2096" s="13" customFormat="1">
      <c r="A2096" s="13"/>
      <c r="B2096" s="241"/>
      <c r="C2096" s="242"/>
      <c r="D2096" s="220" t="s">
        <v>569</v>
      </c>
      <c r="E2096" s="243" t="s">
        <v>32</v>
      </c>
      <c r="F2096" s="244" t="s">
        <v>2471</v>
      </c>
      <c r="G2096" s="242"/>
      <c r="H2096" s="245">
        <v>28.215</v>
      </c>
      <c r="I2096" s="246"/>
      <c r="J2096" s="242"/>
      <c r="K2096" s="242"/>
      <c r="L2096" s="247"/>
      <c r="M2096" s="248"/>
      <c r="N2096" s="249"/>
      <c r="O2096" s="249"/>
      <c r="P2096" s="249"/>
      <c r="Q2096" s="249"/>
      <c r="R2096" s="249"/>
      <c r="S2096" s="249"/>
      <c r="T2096" s="250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1" t="s">
        <v>569</v>
      </c>
      <c r="AU2096" s="251" t="s">
        <v>87</v>
      </c>
      <c r="AV2096" s="13" t="s">
        <v>87</v>
      </c>
      <c r="AW2096" s="13" t="s">
        <v>39</v>
      </c>
      <c r="AX2096" s="13" t="s">
        <v>77</v>
      </c>
      <c r="AY2096" s="251" t="s">
        <v>137</v>
      </c>
    </row>
    <row r="2097" s="13" customFormat="1">
      <c r="A2097" s="13"/>
      <c r="B2097" s="241"/>
      <c r="C2097" s="242"/>
      <c r="D2097" s="220" t="s">
        <v>569</v>
      </c>
      <c r="E2097" s="243" t="s">
        <v>32</v>
      </c>
      <c r="F2097" s="244" t="s">
        <v>2472</v>
      </c>
      <c r="G2097" s="242"/>
      <c r="H2097" s="245">
        <v>9.4049999999999994</v>
      </c>
      <c r="I2097" s="246"/>
      <c r="J2097" s="242"/>
      <c r="K2097" s="242"/>
      <c r="L2097" s="247"/>
      <c r="M2097" s="248"/>
      <c r="N2097" s="249"/>
      <c r="O2097" s="249"/>
      <c r="P2097" s="249"/>
      <c r="Q2097" s="249"/>
      <c r="R2097" s="249"/>
      <c r="S2097" s="249"/>
      <c r="T2097" s="250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1" t="s">
        <v>569</v>
      </c>
      <c r="AU2097" s="251" t="s">
        <v>87</v>
      </c>
      <c r="AV2097" s="13" t="s">
        <v>87</v>
      </c>
      <c r="AW2097" s="13" t="s">
        <v>39</v>
      </c>
      <c r="AX2097" s="13" t="s">
        <v>77</v>
      </c>
      <c r="AY2097" s="251" t="s">
        <v>137</v>
      </c>
    </row>
    <row r="2098" s="13" customFormat="1">
      <c r="A2098" s="13"/>
      <c r="B2098" s="241"/>
      <c r="C2098" s="242"/>
      <c r="D2098" s="220" t="s">
        <v>569</v>
      </c>
      <c r="E2098" s="243" t="s">
        <v>32</v>
      </c>
      <c r="F2098" s="244" t="s">
        <v>2473</v>
      </c>
      <c r="G2098" s="242"/>
      <c r="H2098" s="245">
        <v>18.809999999999999</v>
      </c>
      <c r="I2098" s="246"/>
      <c r="J2098" s="242"/>
      <c r="K2098" s="242"/>
      <c r="L2098" s="247"/>
      <c r="M2098" s="248"/>
      <c r="N2098" s="249"/>
      <c r="O2098" s="249"/>
      <c r="P2098" s="249"/>
      <c r="Q2098" s="249"/>
      <c r="R2098" s="249"/>
      <c r="S2098" s="249"/>
      <c r="T2098" s="250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1" t="s">
        <v>569</v>
      </c>
      <c r="AU2098" s="251" t="s">
        <v>87</v>
      </c>
      <c r="AV2098" s="13" t="s">
        <v>87</v>
      </c>
      <c r="AW2098" s="13" t="s">
        <v>39</v>
      </c>
      <c r="AX2098" s="13" t="s">
        <v>77</v>
      </c>
      <c r="AY2098" s="251" t="s">
        <v>137</v>
      </c>
    </row>
    <row r="2099" s="13" customFormat="1">
      <c r="A2099" s="13"/>
      <c r="B2099" s="241"/>
      <c r="C2099" s="242"/>
      <c r="D2099" s="220" t="s">
        <v>569</v>
      </c>
      <c r="E2099" s="243" t="s">
        <v>32</v>
      </c>
      <c r="F2099" s="244" t="s">
        <v>2474</v>
      </c>
      <c r="G2099" s="242"/>
      <c r="H2099" s="245">
        <v>3.1349999999999998</v>
      </c>
      <c r="I2099" s="246"/>
      <c r="J2099" s="242"/>
      <c r="K2099" s="242"/>
      <c r="L2099" s="247"/>
      <c r="M2099" s="248"/>
      <c r="N2099" s="249"/>
      <c r="O2099" s="249"/>
      <c r="P2099" s="249"/>
      <c r="Q2099" s="249"/>
      <c r="R2099" s="249"/>
      <c r="S2099" s="249"/>
      <c r="T2099" s="250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1" t="s">
        <v>569</v>
      </c>
      <c r="AU2099" s="251" t="s">
        <v>87</v>
      </c>
      <c r="AV2099" s="13" t="s">
        <v>87</v>
      </c>
      <c r="AW2099" s="13" t="s">
        <v>39</v>
      </c>
      <c r="AX2099" s="13" t="s">
        <v>77</v>
      </c>
      <c r="AY2099" s="251" t="s">
        <v>137</v>
      </c>
    </row>
    <row r="2100" s="13" customFormat="1">
      <c r="A2100" s="13"/>
      <c r="B2100" s="241"/>
      <c r="C2100" s="242"/>
      <c r="D2100" s="220" t="s">
        <v>569</v>
      </c>
      <c r="E2100" s="243" t="s">
        <v>32</v>
      </c>
      <c r="F2100" s="244" t="s">
        <v>890</v>
      </c>
      <c r="G2100" s="242"/>
      <c r="H2100" s="245">
        <v>3.96</v>
      </c>
      <c r="I2100" s="246"/>
      <c r="J2100" s="242"/>
      <c r="K2100" s="242"/>
      <c r="L2100" s="247"/>
      <c r="M2100" s="248"/>
      <c r="N2100" s="249"/>
      <c r="O2100" s="249"/>
      <c r="P2100" s="249"/>
      <c r="Q2100" s="249"/>
      <c r="R2100" s="249"/>
      <c r="S2100" s="249"/>
      <c r="T2100" s="250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1" t="s">
        <v>569</v>
      </c>
      <c r="AU2100" s="251" t="s">
        <v>87</v>
      </c>
      <c r="AV2100" s="13" t="s">
        <v>87</v>
      </c>
      <c r="AW2100" s="13" t="s">
        <v>39</v>
      </c>
      <c r="AX2100" s="13" t="s">
        <v>77</v>
      </c>
      <c r="AY2100" s="251" t="s">
        <v>137</v>
      </c>
    </row>
    <row r="2101" s="13" customFormat="1">
      <c r="A2101" s="13"/>
      <c r="B2101" s="241"/>
      <c r="C2101" s="242"/>
      <c r="D2101" s="220" t="s">
        <v>569</v>
      </c>
      <c r="E2101" s="243" t="s">
        <v>32</v>
      </c>
      <c r="F2101" s="244" t="s">
        <v>891</v>
      </c>
      <c r="G2101" s="242"/>
      <c r="H2101" s="245">
        <v>5.04</v>
      </c>
      <c r="I2101" s="246"/>
      <c r="J2101" s="242"/>
      <c r="K2101" s="242"/>
      <c r="L2101" s="247"/>
      <c r="M2101" s="248"/>
      <c r="N2101" s="249"/>
      <c r="O2101" s="249"/>
      <c r="P2101" s="249"/>
      <c r="Q2101" s="249"/>
      <c r="R2101" s="249"/>
      <c r="S2101" s="249"/>
      <c r="T2101" s="250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1" t="s">
        <v>569</v>
      </c>
      <c r="AU2101" s="251" t="s">
        <v>87</v>
      </c>
      <c r="AV2101" s="13" t="s">
        <v>87</v>
      </c>
      <c r="AW2101" s="13" t="s">
        <v>39</v>
      </c>
      <c r="AX2101" s="13" t="s">
        <v>77</v>
      </c>
      <c r="AY2101" s="251" t="s">
        <v>137</v>
      </c>
    </row>
    <row r="2102" s="13" customFormat="1">
      <c r="A2102" s="13"/>
      <c r="B2102" s="241"/>
      <c r="C2102" s="242"/>
      <c r="D2102" s="220" t="s">
        <v>569</v>
      </c>
      <c r="E2102" s="243" t="s">
        <v>32</v>
      </c>
      <c r="F2102" s="244" t="s">
        <v>892</v>
      </c>
      <c r="G2102" s="242"/>
      <c r="H2102" s="245">
        <v>3.2400000000000002</v>
      </c>
      <c r="I2102" s="246"/>
      <c r="J2102" s="242"/>
      <c r="K2102" s="242"/>
      <c r="L2102" s="247"/>
      <c r="M2102" s="248"/>
      <c r="N2102" s="249"/>
      <c r="O2102" s="249"/>
      <c r="P2102" s="249"/>
      <c r="Q2102" s="249"/>
      <c r="R2102" s="249"/>
      <c r="S2102" s="249"/>
      <c r="T2102" s="250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1" t="s">
        <v>569</v>
      </c>
      <c r="AU2102" s="251" t="s">
        <v>87</v>
      </c>
      <c r="AV2102" s="13" t="s">
        <v>87</v>
      </c>
      <c r="AW2102" s="13" t="s">
        <v>39</v>
      </c>
      <c r="AX2102" s="13" t="s">
        <v>77</v>
      </c>
      <c r="AY2102" s="251" t="s">
        <v>137</v>
      </c>
    </row>
    <row r="2103" s="13" customFormat="1">
      <c r="A2103" s="13"/>
      <c r="B2103" s="241"/>
      <c r="C2103" s="242"/>
      <c r="D2103" s="220" t="s">
        <v>569</v>
      </c>
      <c r="E2103" s="243" t="s">
        <v>32</v>
      </c>
      <c r="F2103" s="244" t="s">
        <v>2475</v>
      </c>
      <c r="G2103" s="242"/>
      <c r="H2103" s="245">
        <v>2.9700000000000002</v>
      </c>
      <c r="I2103" s="246"/>
      <c r="J2103" s="242"/>
      <c r="K2103" s="242"/>
      <c r="L2103" s="247"/>
      <c r="M2103" s="248"/>
      <c r="N2103" s="249"/>
      <c r="O2103" s="249"/>
      <c r="P2103" s="249"/>
      <c r="Q2103" s="249"/>
      <c r="R2103" s="249"/>
      <c r="S2103" s="249"/>
      <c r="T2103" s="250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1" t="s">
        <v>569</v>
      </c>
      <c r="AU2103" s="251" t="s">
        <v>87</v>
      </c>
      <c r="AV2103" s="13" t="s">
        <v>87</v>
      </c>
      <c r="AW2103" s="13" t="s">
        <v>39</v>
      </c>
      <c r="AX2103" s="13" t="s">
        <v>77</v>
      </c>
      <c r="AY2103" s="251" t="s">
        <v>137</v>
      </c>
    </row>
    <row r="2104" s="13" customFormat="1">
      <c r="A2104" s="13"/>
      <c r="B2104" s="241"/>
      <c r="C2104" s="242"/>
      <c r="D2104" s="220" t="s">
        <v>569</v>
      </c>
      <c r="E2104" s="243" t="s">
        <v>32</v>
      </c>
      <c r="F2104" s="244" t="s">
        <v>2476</v>
      </c>
      <c r="G2104" s="242"/>
      <c r="H2104" s="245">
        <v>2.5579999999999998</v>
      </c>
      <c r="I2104" s="246"/>
      <c r="J2104" s="242"/>
      <c r="K2104" s="242"/>
      <c r="L2104" s="247"/>
      <c r="M2104" s="248"/>
      <c r="N2104" s="249"/>
      <c r="O2104" s="249"/>
      <c r="P2104" s="249"/>
      <c r="Q2104" s="249"/>
      <c r="R2104" s="249"/>
      <c r="S2104" s="249"/>
      <c r="T2104" s="250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1" t="s">
        <v>569</v>
      </c>
      <c r="AU2104" s="251" t="s">
        <v>87</v>
      </c>
      <c r="AV2104" s="13" t="s">
        <v>87</v>
      </c>
      <c r="AW2104" s="13" t="s">
        <v>39</v>
      </c>
      <c r="AX2104" s="13" t="s">
        <v>77</v>
      </c>
      <c r="AY2104" s="251" t="s">
        <v>137</v>
      </c>
    </row>
    <row r="2105" s="13" customFormat="1">
      <c r="A2105" s="13"/>
      <c r="B2105" s="241"/>
      <c r="C2105" s="242"/>
      <c r="D2105" s="220" t="s">
        <v>569</v>
      </c>
      <c r="E2105" s="243" t="s">
        <v>32</v>
      </c>
      <c r="F2105" s="244" t="s">
        <v>2477</v>
      </c>
      <c r="G2105" s="242"/>
      <c r="H2105" s="245">
        <v>34</v>
      </c>
      <c r="I2105" s="246"/>
      <c r="J2105" s="242"/>
      <c r="K2105" s="242"/>
      <c r="L2105" s="247"/>
      <c r="M2105" s="248"/>
      <c r="N2105" s="249"/>
      <c r="O2105" s="249"/>
      <c r="P2105" s="249"/>
      <c r="Q2105" s="249"/>
      <c r="R2105" s="249"/>
      <c r="S2105" s="249"/>
      <c r="T2105" s="250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1" t="s">
        <v>569</v>
      </c>
      <c r="AU2105" s="251" t="s">
        <v>87</v>
      </c>
      <c r="AV2105" s="13" t="s">
        <v>87</v>
      </c>
      <c r="AW2105" s="13" t="s">
        <v>39</v>
      </c>
      <c r="AX2105" s="13" t="s">
        <v>77</v>
      </c>
      <c r="AY2105" s="251" t="s">
        <v>137</v>
      </c>
    </row>
    <row r="2106" s="13" customFormat="1">
      <c r="A2106" s="13"/>
      <c r="B2106" s="241"/>
      <c r="C2106" s="242"/>
      <c r="D2106" s="220" t="s">
        <v>569</v>
      </c>
      <c r="E2106" s="243" t="s">
        <v>32</v>
      </c>
      <c r="F2106" s="244" t="s">
        <v>2478</v>
      </c>
      <c r="G2106" s="242"/>
      <c r="H2106" s="245">
        <v>2.8050000000000002</v>
      </c>
      <c r="I2106" s="246"/>
      <c r="J2106" s="242"/>
      <c r="K2106" s="242"/>
      <c r="L2106" s="247"/>
      <c r="M2106" s="248"/>
      <c r="N2106" s="249"/>
      <c r="O2106" s="249"/>
      <c r="P2106" s="249"/>
      <c r="Q2106" s="249"/>
      <c r="R2106" s="249"/>
      <c r="S2106" s="249"/>
      <c r="T2106" s="250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1" t="s">
        <v>569</v>
      </c>
      <c r="AU2106" s="251" t="s">
        <v>87</v>
      </c>
      <c r="AV2106" s="13" t="s">
        <v>87</v>
      </c>
      <c r="AW2106" s="13" t="s">
        <v>39</v>
      </c>
      <c r="AX2106" s="13" t="s">
        <v>77</v>
      </c>
      <c r="AY2106" s="251" t="s">
        <v>137</v>
      </c>
    </row>
    <row r="2107" s="13" customFormat="1">
      <c r="A2107" s="13"/>
      <c r="B2107" s="241"/>
      <c r="C2107" s="242"/>
      <c r="D2107" s="220" t="s">
        <v>569</v>
      </c>
      <c r="E2107" s="243" t="s">
        <v>32</v>
      </c>
      <c r="F2107" s="244" t="s">
        <v>2479</v>
      </c>
      <c r="G2107" s="242"/>
      <c r="H2107" s="245">
        <v>13.09</v>
      </c>
      <c r="I2107" s="246"/>
      <c r="J2107" s="242"/>
      <c r="K2107" s="242"/>
      <c r="L2107" s="247"/>
      <c r="M2107" s="248"/>
      <c r="N2107" s="249"/>
      <c r="O2107" s="249"/>
      <c r="P2107" s="249"/>
      <c r="Q2107" s="249"/>
      <c r="R2107" s="249"/>
      <c r="S2107" s="249"/>
      <c r="T2107" s="250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1" t="s">
        <v>569</v>
      </c>
      <c r="AU2107" s="251" t="s">
        <v>87</v>
      </c>
      <c r="AV2107" s="13" t="s">
        <v>87</v>
      </c>
      <c r="AW2107" s="13" t="s">
        <v>39</v>
      </c>
      <c r="AX2107" s="13" t="s">
        <v>77</v>
      </c>
      <c r="AY2107" s="251" t="s">
        <v>137</v>
      </c>
    </row>
    <row r="2108" s="13" customFormat="1">
      <c r="A2108" s="13"/>
      <c r="B2108" s="241"/>
      <c r="C2108" s="242"/>
      <c r="D2108" s="220" t="s">
        <v>569</v>
      </c>
      <c r="E2108" s="243" t="s">
        <v>32</v>
      </c>
      <c r="F2108" s="244" t="s">
        <v>2480</v>
      </c>
      <c r="G2108" s="242"/>
      <c r="H2108" s="245">
        <v>7.4800000000000004</v>
      </c>
      <c r="I2108" s="246"/>
      <c r="J2108" s="242"/>
      <c r="K2108" s="242"/>
      <c r="L2108" s="247"/>
      <c r="M2108" s="248"/>
      <c r="N2108" s="249"/>
      <c r="O2108" s="249"/>
      <c r="P2108" s="249"/>
      <c r="Q2108" s="249"/>
      <c r="R2108" s="249"/>
      <c r="S2108" s="249"/>
      <c r="T2108" s="250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1" t="s">
        <v>569</v>
      </c>
      <c r="AU2108" s="251" t="s">
        <v>87</v>
      </c>
      <c r="AV2108" s="13" t="s">
        <v>87</v>
      </c>
      <c r="AW2108" s="13" t="s">
        <v>39</v>
      </c>
      <c r="AX2108" s="13" t="s">
        <v>77</v>
      </c>
      <c r="AY2108" s="251" t="s">
        <v>137</v>
      </c>
    </row>
    <row r="2109" s="13" customFormat="1">
      <c r="A2109" s="13"/>
      <c r="B2109" s="241"/>
      <c r="C2109" s="242"/>
      <c r="D2109" s="220" t="s">
        <v>569</v>
      </c>
      <c r="E2109" s="243" t="s">
        <v>32</v>
      </c>
      <c r="F2109" s="244" t="s">
        <v>901</v>
      </c>
      <c r="G2109" s="242"/>
      <c r="H2109" s="245">
        <v>2.3799999999999999</v>
      </c>
      <c r="I2109" s="246"/>
      <c r="J2109" s="242"/>
      <c r="K2109" s="242"/>
      <c r="L2109" s="247"/>
      <c r="M2109" s="248"/>
      <c r="N2109" s="249"/>
      <c r="O2109" s="249"/>
      <c r="P2109" s="249"/>
      <c r="Q2109" s="249"/>
      <c r="R2109" s="249"/>
      <c r="S2109" s="249"/>
      <c r="T2109" s="250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1" t="s">
        <v>569</v>
      </c>
      <c r="AU2109" s="251" t="s">
        <v>87</v>
      </c>
      <c r="AV2109" s="13" t="s">
        <v>87</v>
      </c>
      <c r="AW2109" s="13" t="s">
        <v>39</v>
      </c>
      <c r="AX2109" s="13" t="s">
        <v>77</v>
      </c>
      <c r="AY2109" s="251" t="s">
        <v>137</v>
      </c>
    </row>
    <row r="2110" s="13" customFormat="1">
      <c r="A2110" s="13"/>
      <c r="B2110" s="241"/>
      <c r="C2110" s="242"/>
      <c r="D2110" s="220" t="s">
        <v>569</v>
      </c>
      <c r="E2110" s="243" t="s">
        <v>32</v>
      </c>
      <c r="F2110" s="244" t="s">
        <v>902</v>
      </c>
      <c r="G2110" s="242"/>
      <c r="H2110" s="245">
        <v>2.04</v>
      </c>
      <c r="I2110" s="246"/>
      <c r="J2110" s="242"/>
      <c r="K2110" s="242"/>
      <c r="L2110" s="247"/>
      <c r="M2110" s="248"/>
      <c r="N2110" s="249"/>
      <c r="O2110" s="249"/>
      <c r="P2110" s="249"/>
      <c r="Q2110" s="249"/>
      <c r="R2110" s="249"/>
      <c r="S2110" s="249"/>
      <c r="T2110" s="250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1" t="s">
        <v>569</v>
      </c>
      <c r="AU2110" s="251" t="s">
        <v>87</v>
      </c>
      <c r="AV2110" s="13" t="s">
        <v>87</v>
      </c>
      <c r="AW2110" s="13" t="s">
        <v>39</v>
      </c>
      <c r="AX2110" s="13" t="s">
        <v>77</v>
      </c>
      <c r="AY2110" s="251" t="s">
        <v>137</v>
      </c>
    </row>
    <row r="2111" s="14" customFormat="1">
      <c r="A2111" s="14"/>
      <c r="B2111" s="252"/>
      <c r="C2111" s="253"/>
      <c r="D2111" s="220" t="s">
        <v>569</v>
      </c>
      <c r="E2111" s="254" t="s">
        <v>32</v>
      </c>
      <c r="F2111" s="255" t="s">
        <v>571</v>
      </c>
      <c r="G2111" s="253"/>
      <c r="H2111" s="256">
        <v>201.50799999999998</v>
      </c>
      <c r="I2111" s="257"/>
      <c r="J2111" s="253"/>
      <c r="K2111" s="253"/>
      <c r="L2111" s="258"/>
      <c r="M2111" s="259"/>
      <c r="N2111" s="260"/>
      <c r="O2111" s="260"/>
      <c r="P2111" s="260"/>
      <c r="Q2111" s="260"/>
      <c r="R2111" s="260"/>
      <c r="S2111" s="260"/>
      <c r="T2111" s="261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62" t="s">
        <v>569</v>
      </c>
      <c r="AU2111" s="262" t="s">
        <v>87</v>
      </c>
      <c r="AV2111" s="14" t="s">
        <v>164</v>
      </c>
      <c r="AW2111" s="14" t="s">
        <v>39</v>
      </c>
      <c r="AX2111" s="14" t="s">
        <v>85</v>
      </c>
      <c r="AY2111" s="262" t="s">
        <v>137</v>
      </c>
    </row>
    <row r="2112" s="2" customFormat="1" ht="16.5" customHeight="1">
      <c r="A2112" s="41"/>
      <c r="B2112" s="42"/>
      <c r="C2112" s="227" t="s">
        <v>2481</v>
      </c>
      <c r="D2112" s="227" t="s">
        <v>151</v>
      </c>
      <c r="E2112" s="228" t="s">
        <v>2482</v>
      </c>
      <c r="F2112" s="229" t="s">
        <v>2483</v>
      </c>
      <c r="G2112" s="230" t="s">
        <v>565</v>
      </c>
      <c r="H2112" s="231">
        <v>201.50800000000001</v>
      </c>
      <c r="I2112" s="232"/>
      <c r="J2112" s="233">
        <f>ROUND(I2112*H2112,2)</f>
        <v>0</v>
      </c>
      <c r="K2112" s="229" t="s">
        <v>144</v>
      </c>
      <c r="L2112" s="234"/>
      <c r="M2112" s="235" t="s">
        <v>32</v>
      </c>
      <c r="N2112" s="236" t="s">
        <v>49</v>
      </c>
      <c r="O2112" s="87"/>
      <c r="P2112" s="216">
        <f>O2112*H2112</f>
        <v>0</v>
      </c>
      <c r="Q2112" s="216">
        <v>0.036420000000000001</v>
      </c>
      <c r="R2112" s="216">
        <f>Q2112*H2112</f>
        <v>7.3389213600000005</v>
      </c>
      <c r="S2112" s="216">
        <v>0</v>
      </c>
      <c r="T2112" s="217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18" t="s">
        <v>155</v>
      </c>
      <c r="AT2112" s="218" t="s">
        <v>151</v>
      </c>
      <c r="AU2112" s="218" t="s">
        <v>87</v>
      </c>
      <c r="AY2112" s="19" t="s">
        <v>137</v>
      </c>
      <c r="BE2112" s="219">
        <f>IF(N2112="základní",J2112,0)</f>
        <v>0</v>
      </c>
      <c r="BF2112" s="219">
        <f>IF(N2112="snížená",J2112,0)</f>
        <v>0</v>
      </c>
      <c r="BG2112" s="219">
        <f>IF(N2112="zákl. přenesená",J2112,0)</f>
        <v>0</v>
      </c>
      <c r="BH2112" s="219">
        <f>IF(N2112="sníž. přenesená",J2112,0)</f>
        <v>0</v>
      </c>
      <c r="BI2112" s="219">
        <f>IF(N2112="nulová",J2112,0)</f>
        <v>0</v>
      </c>
      <c r="BJ2112" s="19" t="s">
        <v>87</v>
      </c>
      <c r="BK2112" s="219">
        <f>ROUND(I2112*H2112,2)</f>
        <v>0</v>
      </c>
      <c r="BL2112" s="19" t="s">
        <v>145</v>
      </c>
      <c r="BM2112" s="218" t="s">
        <v>2484</v>
      </c>
    </row>
    <row r="2113" s="2" customFormat="1">
      <c r="A2113" s="41"/>
      <c r="B2113" s="42"/>
      <c r="C2113" s="43"/>
      <c r="D2113" s="220" t="s">
        <v>147</v>
      </c>
      <c r="E2113" s="43"/>
      <c r="F2113" s="221" t="s">
        <v>2483</v>
      </c>
      <c r="G2113" s="43"/>
      <c r="H2113" s="43"/>
      <c r="I2113" s="222"/>
      <c r="J2113" s="43"/>
      <c r="K2113" s="43"/>
      <c r="L2113" s="47"/>
      <c r="M2113" s="223"/>
      <c r="N2113" s="224"/>
      <c r="O2113" s="87"/>
      <c r="P2113" s="87"/>
      <c r="Q2113" s="87"/>
      <c r="R2113" s="87"/>
      <c r="S2113" s="87"/>
      <c r="T2113" s="88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T2113" s="19" t="s">
        <v>147</v>
      </c>
      <c r="AU2113" s="19" t="s">
        <v>87</v>
      </c>
    </row>
    <row r="2114" s="2" customFormat="1">
      <c r="A2114" s="41"/>
      <c r="B2114" s="42"/>
      <c r="C2114" s="43"/>
      <c r="D2114" s="220" t="s">
        <v>624</v>
      </c>
      <c r="E2114" s="43"/>
      <c r="F2114" s="273" t="s">
        <v>2451</v>
      </c>
      <c r="G2114" s="43"/>
      <c r="H2114" s="43"/>
      <c r="I2114" s="222"/>
      <c r="J2114" s="43"/>
      <c r="K2114" s="43"/>
      <c r="L2114" s="47"/>
      <c r="M2114" s="223"/>
      <c r="N2114" s="224"/>
      <c r="O2114" s="87"/>
      <c r="P2114" s="87"/>
      <c r="Q2114" s="87"/>
      <c r="R2114" s="87"/>
      <c r="S2114" s="87"/>
      <c r="T2114" s="88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T2114" s="19" t="s">
        <v>624</v>
      </c>
      <c r="AU2114" s="19" t="s">
        <v>87</v>
      </c>
    </row>
    <row r="2115" s="13" customFormat="1">
      <c r="A2115" s="13"/>
      <c r="B2115" s="241"/>
      <c r="C2115" s="242"/>
      <c r="D2115" s="220" t="s">
        <v>569</v>
      </c>
      <c r="E2115" s="243" t="s">
        <v>32</v>
      </c>
      <c r="F2115" s="244" t="s">
        <v>2468</v>
      </c>
      <c r="G2115" s="242"/>
      <c r="H2115" s="245">
        <v>2.6400000000000001</v>
      </c>
      <c r="I2115" s="246"/>
      <c r="J2115" s="242"/>
      <c r="K2115" s="242"/>
      <c r="L2115" s="247"/>
      <c r="M2115" s="248"/>
      <c r="N2115" s="249"/>
      <c r="O2115" s="249"/>
      <c r="P2115" s="249"/>
      <c r="Q2115" s="249"/>
      <c r="R2115" s="249"/>
      <c r="S2115" s="249"/>
      <c r="T2115" s="250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1" t="s">
        <v>569</v>
      </c>
      <c r="AU2115" s="251" t="s">
        <v>87</v>
      </c>
      <c r="AV2115" s="13" t="s">
        <v>87</v>
      </c>
      <c r="AW2115" s="13" t="s">
        <v>39</v>
      </c>
      <c r="AX2115" s="13" t="s">
        <v>77</v>
      </c>
      <c r="AY2115" s="251" t="s">
        <v>137</v>
      </c>
    </row>
    <row r="2116" s="13" customFormat="1">
      <c r="A2116" s="13"/>
      <c r="B2116" s="241"/>
      <c r="C2116" s="242"/>
      <c r="D2116" s="220" t="s">
        <v>569</v>
      </c>
      <c r="E2116" s="243" t="s">
        <v>32</v>
      </c>
      <c r="F2116" s="244" t="s">
        <v>2469</v>
      </c>
      <c r="G2116" s="242"/>
      <c r="H2116" s="245">
        <v>2.6400000000000001</v>
      </c>
      <c r="I2116" s="246"/>
      <c r="J2116" s="242"/>
      <c r="K2116" s="242"/>
      <c r="L2116" s="247"/>
      <c r="M2116" s="248"/>
      <c r="N2116" s="249"/>
      <c r="O2116" s="249"/>
      <c r="P2116" s="249"/>
      <c r="Q2116" s="249"/>
      <c r="R2116" s="249"/>
      <c r="S2116" s="249"/>
      <c r="T2116" s="250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51" t="s">
        <v>569</v>
      </c>
      <c r="AU2116" s="251" t="s">
        <v>87</v>
      </c>
      <c r="AV2116" s="13" t="s">
        <v>87</v>
      </c>
      <c r="AW2116" s="13" t="s">
        <v>39</v>
      </c>
      <c r="AX2116" s="13" t="s">
        <v>77</v>
      </c>
      <c r="AY2116" s="251" t="s">
        <v>137</v>
      </c>
    </row>
    <row r="2117" s="13" customFormat="1">
      <c r="A2117" s="13"/>
      <c r="B2117" s="241"/>
      <c r="C2117" s="242"/>
      <c r="D2117" s="220" t="s">
        <v>569</v>
      </c>
      <c r="E2117" s="243" t="s">
        <v>32</v>
      </c>
      <c r="F2117" s="244" t="s">
        <v>877</v>
      </c>
      <c r="G2117" s="242"/>
      <c r="H2117" s="245">
        <v>1.44</v>
      </c>
      <c r="I2117" s="246"/>
      <c r="J2117" s="242"/>
      <c r="K2117" s="242"/>
      <c r="L2117" s="247"/>
      <c r="M2117" s="248"/>
      <c r="N2117" s="249"/>
      <c r="O2117" s="249"/>
      <c r="P2117" s="249"/>
      <c r="Q2117" s="249"/>
      <c r="R2117" s="249"/>
      <c r="S2117" s="249"/>
      <c r="T2117" s="250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1" t="s">
        <v>569</v>
      </c>
      <c r="AU2117" s="251" t="s">
        <v>87</v>
      </c>
      <c r="AV2117" s="13" t="s">
        <v>87</v>
      </c>
      <c r="AW2117" s="13" t="s">
        <v>39</v>
      </c>
      <c r="AX2117" s="13" t="s">
        <v>77</v>
      </c>
      <c r="AY2117" s="251" t="s">
        <v>137</v>
      </c>
    </row>
    <row r="2118" s="13" customFormat="1">
      <c r="A2118" s="13"/>
      <c r="B2118" s="241"/>
      <c r="C2118" s="242"/>
      <c r="D2118" s="220" t="s">
        <v>569</v>
      </c>
      <c r="E2118" s="243" t="s">
        <v>32</v>
      </c>
      <c r="F2118" s="244" t="s">
        <v>880</v>
      </c>
      <c r="G2118" s="242"/>
      <c r="H2118" s="245">
        <v>4.5599999999999996</v>
      </c>
      <c r="I2118" s="246"/>
      <c r="J2118" s="242"/>
      <c r="K2118" s="242"/>
      <c r="L2118" s="247"/>
      <c r="M2118" s="248"/>
      <c r="N2118" s="249"/>
      <c r="O2118" s="249"/>
      <c r="P2118" s="249"/>
      <c r="Q2118" s="249"/>
      <c r="R2118" s="249"/>
      <c r="S2118" s="249"/>
      <c r="T2118" s="250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1" t="s">
        <v>569</v>
      </c>
      <c r="AU2118" s="251" t="s">
        <v>87</v>
      </c>
      <c r="AV2118" s="13" t="s">
        <v>87</v>
      </c>
      <c r="AW2118" s="13" t="s">
        <v>39</v>
      </c>
      <c r="AX2118" s="13" t="s">
        <v>77</v>
      </c>
      <c r="AY2118" s="251" t="s">
        <v>137</v>
      </c>
    </row>
    <row r="2119" s="13" customFormat="1">
      <c r="A2119" s="13"/>
      <c r="B2119" s="241"/>
      <c r="C2119" s="242"/>
      <c r="D2119" s="220" t="s">
        <v>569</v>
      </c>
      <c r="E2119" s="243" t="s">
        <v>32</v>
      </c>
      <c r="F2119" s="244" t="s">
        <v>881</v>
      </c>
      <c r="G2119" s="242"/>
      <c r="H2119" s="245">
        <v>2.6600000000000001</v>
      </c>
      <c r="I2119" s="246"/>
      <c r="J2119" s="242"/>
      <c r="K2119" s="242"/>
      <c r="L2119" s="247"/>
      <c r="M2119" s="248"/>
      <c r="N2119" s="249"/>
      <c r="O2119" s="249"/>
      <c r="P2119" s="249"/>
      <c r="Q2119" s="249"/>
      <c r="R2119" s="249"/>
      <c r="S2119" s="249"/>
      <c r="T2119" s="250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1" t="s">
        <v>569</v>
      </c>
      <c r="AU2119" s="251" t="s">
        <v>87</v>
      </c>
      <c r="AV2119" s="13" t="s">
        <v>87</v>
      </c>
      <c r="AW2119" s="13" t="s">
        <v>39</v>
      </c>
      <c r="AX2119" s="13" t="s">
        <v>77</v>
      </c>
      <c r="AY2119" s="251" t="s">
        <v>137</v>
      </c>
    </row>
    <row r="2120" s="13" customFormat="1">
      <c r="A2120" s="13"/>
      <c r="B2120" s="241"/>
      <c r="C2120" s="242"/>
      <c r="D2120" s="220" t="s">
        <v>569</v>
      </c>
      <c r="E2120" s="243" t="s">
        <v>32</v>
      </c>
      <c r="F2120" s="244" t="s">
        <v>883</v>
      </c>
      <c r="G2120" s="242"/>
      <c r="H2120" s="245">
        <v>3.7999999999999998</v>
      </c>
      <c r="I2120" s="246"/>
      <c r="J2120" s="242"/>
      <c r="K2120" s="242"/>
      <c r="L2120" s="247"/>
      <c r="M2120" s="248"/>
      <c r="N2120" s="249"/>
      <c r="O2120" s="249"/>
      <c r="P2120" s="249"/>
      <c r="Q2120" s="249"/>
      <c r="R2120" s="249"/>
      <c r="S2120" s="249"/>
      <c r="T2120" s="250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1" t="s">
        <v>569</v>
      </c>
      <c r="AU2120" s="251" t="s">
        <v>87</v>
      </c>
      <c r="AV2120" s="13" t="s">
        <v>87</v>
      </c>
      <c r="AW2120" s="13" t="s">
        <v>39</v>
      </c>
      <c r="AX2120" s="13" t="s">
        <v>77</v>
      </c>
      <c r="AY2120" s="251" t="s">
        <v>137</v>
      </c>
    </row>
    <row r="2121" s="13" customFormat="1">
      <c r="A2121" s="13"/>
      <c r="B2121" s="241"/>
      <c r="C2121" s="242"/>
      <c r="D2121" s="220" t="s">
        <v>569</v>
      </c>
      <c r="E2121" s="243" t="s">
        <v>32</v>
      </c>
      <c r="F2121" s="244" t="s">
        <v>884</v>
      </c>
      <c r="G2121" s="242"/>
      <c r="H2121" s="245">
        <v>1.8899999999999999</v>
      </c>
      <c r="I2121" s="246"/>
      <c r="J2121" s="242"/>
      <c r="K2121" s="242"/>
      <c r="L2121" s="247"/>
      <c r="M2121" s="248"/>
      <c r="N2121" s="249"/>
      <c r="O2121" s="249"/>
      <c r="P2121" s="249"/>
      <c r="Q2121" s="249"/>
      <c r="R2121" s="249"/>
      <c r="S2121" s="249"/>
      <c r="T2121" s="250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1" t="s">
        <v>569</v>
      </c>
      <c r="AU2121" s="251" t="s">
        <v>87</v>
      </c>
      <c r="AV2121" s="13" t="s">
        <v>87</v>
      </c>
      <c r="AW2121" s="13" t="s">
        <v>39</v>
      </c>
      <c r="AX2121" s="13" t="s">
        <v>77</v>
      </c>
      <c r="AY2121" s="251" t="s">
        <v>137</v>
      </c>
    </row>
    <row r="2122" s="13" customFormat="1">
      <c r="A2122" s="13"/>
      <c r="B2122" s="241"/>
      <c r="C2122" s="242"/>
      <c r="D2122" s="220" t="s">
        <v>569</v>
      </c>
      <c r="E2122" s="243" t="s">
        <v>32</v>
      </c>
      <c r="F2122" s="244" t="s">
        <v>2470</v>
      </c>
      <c r="G2122" s="242"/>
      <c r="H2122" s="245">
        <v>42.75</v>
      </c>
      <c r="I2122" s="246"/>
      <c r="J2122" s="242"/>
      <c r="K2122" s="242"/>
      <c r="L2122" s="247"/>
      <c r="M2122" s="248"/>
      <c r="N2122" s="249"/>
      <c r="O2122" s="249"/>
      <c r="P2122" s="249"/>
      <c r="Q2122" s="249"/>
      <c r="R2122" s="249"/>
      <c r="S2122" s="249"/>
      <c r="T2122" s="250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1" t="s">
        <v>569</v>
      </c>
      <c r="AU2122" s="251" t="s">
        <v>87</v>
      </c>
      <c r="AV2122" s="13" t="s">
        <v>87</v>
      </c>
      <c r="AW2122" s="13" t="s">
        <v>39</v>
      </c>
      <c r="AX2122" s="13" t="s">
        <v>77</v>
      </c>
      <c r="AY2122" s="251" t="s">
        <v>137</v>
      </c>
    </row>
    <row r="2123" s="13" customFormat="1">
      <c r="A2123" s="13"/>
      <c r="B2123" s="241"/>
      <c r="C2123" s="242"/>
      <c r="D2123" s="220" t="s">
        <v>569</v>
      </c>
      <c r="E2123" s="243" t="s">
        <v>32</v>
      </c>
      <c r="F2123" s="244" t="s">
        <v>2471</v>
      </c>
      <c r="G2123" s="242"/>
      <c r="H2123" s="245">
        <v>28.215</v>
      </c>
      <c r="I2123" s="246"/>
      <c r="J2123" s="242"/>
      <c r="K2123" s="242"/>
      <c r="L2123" s="247"/>
      <c r="M2123" s="248"/>
      <c r="N2123" s="249"/>
      <c r="O2123" s="249"/>
      <c r="P2123" s="249"/>
      <c r="Q2123" s="249"/>
      <c r="R2123" s="249"/>
      <c r="S2123" s="249"/>
      <c r="T2123" s="250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1" t="s">
        <v>569</v>
      </c>
      <c r="AU2123" s="251" t="s">
        <v>87</v>
      </c>
      <c r="AV2123" s="13" t="s">
        <v>87</v>
      </c>
      <c r="AW2123" s="13" t="s">
        <v>39</v>
      </c>
      <c r="AX2123" s="13" t="s">
        <v>77</v>
      </c>
      <c r="AY2123" s="251" t="s">
        <v>137</v>
      </c>
    </row>
    <row r="2124" s="13" customFormat="1">
      <c r="A2124" s="13"/>
      <c r="B2124" s="241"/>
      <c r="C2124" s="242"/>
      <c r="D2124" s="220" t="s">
        <v>569</v>
      </c>
      <c r="E2124" s="243" t="s">
        <v>32</v>
      </c>
      <c r="F2124" s="244" t="s">
        <v>2472</v>
      </c>
      <c r="G2124" s="242"/>
      <c r="H2124" s="245">
        <v>9.4049999999999994</v>
      </c>
      <c r="I2124" s="246"/>
      <c r="J2124" s="242"/>
      <c r="K2124" s="242"/>
      <c r="L2124" s="247"/>
      <c r="M2124" s="248"/>
      <c r="N2124" s="249"/>
      <c r="O2124" s="249"/>
      <c r="P2124" s="249"/>
      <c r="Q2124" s="249"/>
      <c r="R2124" s="249"/>
      <c r="S2124" s="249"/>
      <c r="T2124" s="250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1" t="s">
        <v>569</v>
      </c>
      <c r="AU2124" s="251" t="s">
        <v>87</v>
      </c>
      <c r="AV2124" s="13" t="s">
        <v>87</v>
      </c>
      <c r="AW2124" s="13" t="s">
        <v>39</v>
      </c>
      <c r="AX2124" s="13" t="s">
        <v>77</v>
      </c>
      <c r="AY2124" s="251" t="s">
        <v>137</v>
      </c>
    </row>
    <row r="2125" s="13" customFormat="1">
      <c r="A2125" s="13"/>
      <c r="B2125" s="241"/>
      <c r="C2125" s="242"/>
      <c r="D2125" s="220" t="s">
        <v>569</v>
      </c>
      <c r="E2125" s="243" t="s">
        <v>32</v>
      </c>
      <c r="F2125" s="244" t="s">
        <v>2473</v>
      </c>
      <c r="G2125" s="242"/>
      <c r="H2125" s="245">
        <v>18.809999999999999</v>
      </c>
      <c r="I2125" s="246"/>
      <c r="J2125" s="242"/>
      <c r="K2125" s="242"/>
      <c r="L2125" s="247"/>
      <c r="M2125" s="248"/>
      <c r="N2125" s="249"/>
      <c r="O2125" s="249"/>
      <c r="P2125" s="249"/>
      <c r="Q2125" s="249"/>
      <c r="R2125" s="249"/>
      <c r="S2125" s="249"/>
      <c r="T2125" s="250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1" t="s">
        <v>569</v>
      </c>
      <c r="AU2125" s="251" t="s">
        <v>87</v>
      </c>
      <c r="AV2125" s="13" t="s">
        <v>87</v>
      </c>
      <c r="AW2125" s="13" t="s">
        <v>39</v>
      </c>
      <c r="AX2125" s="13" t="s">
        <v>77</v>
      </c>
      <c r="AY2125" s="251" t="s">
        <v>137</v>
      </c>
    </row>
    <row r="2126" s="13" customFormat="1">
      <c r="A2126" s="13"/>
      <c r="B2126" s="241"/>
      <c r="C2126" s="242"/>
      <c r="D2126" s="220" t="s">
        <v>569</v>
      </c>
      <c r="E2126" s="243" t="s">
        <v>32</v>
      </c>
      <c r="F2126" s="244" t="s">
        <v>2474</v>
      </c>
      <c r="G2126" s="242"/>
      <c r="H2126" s="245">
        <v>3.1349999999999998</v>
      </c>
      <c r="I2126" s="246"/>
      <c r="J2126" s="242"/>
      <c r="K2126" s="242"/>
      <c r="L2126" s="247"/>
      <c r="M2126" s="248"/>
      <c r="N2126" s="249"/>
      <c r="O2126" s="249"/>
      <c r="P2126" s="249"/>
      <c r="Q2126" s="249"/>
      <c r="R2126" s="249"/>
      <c r="S2126" s="249"/>
      <c r="T2126" s="250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51" t="s">
        <v>569</v>
      </c>
      <c r="AU2126" s="251" t="s">
        <v>87</v>
      </c>
      <c r="AV2126" s="13" t="s">
        <v>87</v>
      </c>
      <c r="AW2126" s="13" t="s">
        <v>39</v>
      </c>
      <c r="AX2126" s="13" t="s">
        <v>77</v>
      </c>
      <c r="AY2126" s="251" t="s">
        <v>137</v>
      </c>
    </row>
    <row r="2127" s="13" customFormat="1">
      <c r="A2127" s="13"/>
      <c r="B2127" s="241"/>
      <c r="C2127" s="242"/>
      <c r="D2127" s="220" t="s">
        <v>569</v>
      </c>
      <c r="E2127" s="243" t="s">
        <v>32</v>
      </c>
      <c r="F2127" s="244" t="s">
        <v>890</v>
      </c>
      <c r="G2127" s="242"/>
      <c r="H2127" s="245">
        <v>3.96</v>
      </c>
      <c r="I2127" s="246"/>
      <c r="J2127" s="242"/>
      <c r="K2127" s="242"/>
      <c r="L2127" s="247"/>
      <c r="M2127" s="248"/>
      <c r="N2127" s="249"/>
      <c r="O2127" s="249"/>
      <c r="P2127" s="249"/>
      <c r="Q2127" s="249"/>
      <c r="R2127" s="249"/>
      <c r="S2127" s="249"/>
      <c r="T2127" s="250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1" t="s">
        <v>569</v>
      </c>
      <c r="AU2127" s="251" t="s">
        <v>87</v>
      </c>
      <c r="AV2127" s="13" t="s">
        <v>87</v>
      </c>
      <c r="AW2127" s="13" t="s">
        <v>39</v>
      </c>
      <c r="AX2127" s="13" t="s">
        <v>77</v>
      </c>
      <c r="AY2127" s="251" t="s">
        <v>137</v>
      </c>
    </row>
    <row r="2128" s="13" customFormat="1">
      <c r="A2128" s="13"/>
      <c r="B2128" s="241"/>
      <c r="C2128" s="242"/>
      <c r="D2128" s="220" t="s">
        <v>569</v>
      </c>
      <c r="E2128" s="243" t="s">
        <v>32</v>
      </c>
      <c r="F2128" s="244" t="s">
        <v>891</v>
      </c>
      <c r="G2128" s="242"/>
      <c r="H2128" s="245">
        <v>5.04</v>
      </c>
      <c r="I2128" s="246"/>
      <c r="J2128" s="242"/>
      <c r="K2128" s="242"/>
      <c r="L2128" s="247"/>
      <c r="M2128" s="248"/>
      <c r="N2128" s="249"/>
      <c r="O2128" s="249"/>
      <c r="P2128" s="249"/>
      <c r="Q2128" s="249"/>
      <c r="R2128" s="249"/>
      <c r="S2128" s="249"/>
      <c r="T2128" s="250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51" t="s">
        <v>569</v>
      </c>
      <c r="AU2128" s="251" t="s">
        <v>87</v>
      </c>
      <c r="AV2128" s="13" t="s">
        <v>87</v>
      </c>
      <c r="AW2128" s="13" t="s">
        <v>39</v>
      </c>
      <c r="AX2128" s="13" t="s">
        <v>77</v>
      </c>
      <c r="AY2128" s="251" t="s">
        <v>137</v>
      </c>
    </row>
    <row r="2129" s="13" customFormat="1">
      <c r="A2129" s="13"/>
      <c r="B2129" s="241"/>
      <c r="C2129" s="242"/>
      <c r="D2129" s="220" t="s">
        <v>569</v>
      </c>
      <c r="E2129" s="243" t="s">
        <v>32</v>
      </c>
      <c r="F2129" s="244" t="s">
        <v>892</v>
      </c>
      <c r="G2129" s="242"/>
      <c r="H2129" s="245">
        <v>3.2400000000000002</v>
      </c>
      <c r="I2129" s="246"/>
      <c r="J2129" s="242"/>
      <c r="K2129" s="242"/>
      <c r="L2129" s="247"/>
      <c r="M2129" s="248"/>
      <c r="N2129" s="249"/>
      <c r="O2129" s="249"/>
      <c r="P2129" s="249"/>
      <c r="Q2129" s="249"/>
      <c r="R2129" s="249"/>
      <c r="S2129" s="249"/>
      <c r="T2129" s="250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51" t="s">
        <v>569</v>
      </c>
      <c r="AU2129" s="251" t="s">
        <v>87</v>
      </c>
      <c r="AV2129" s="13" t="s">
        <v>87</v>
      </c>
      <c r="AW2129" s="13" t="s">
        <v>39</v>
      </c>
      <c r="AX2129" s="13" t="s">
        <v>77</v>
      </c>
      <c r="AY2129" s="251" t="s">
        <v>137</v>
      </c>
    </row>
    <row r="2130" s="13" customFormat="1">
      <c r="A2130" s="13"/>
      <c r="B2130" s="241"/>
      <c r="C2130" s="242"/>
      <c r="D2130" s="220" t="s">
        <v>569</v>
      </c>
      <c r="E2130" s="243" t="s">
        <v>32</v>
      </c>
      <c r="F2130" s="244" t="s">
        <v>2475</v>
      </c>
      <c r="G2130" s="242"/>
      <c r="H2130" s="245">
        <v>2.9700000000000002</v>
      </c>
      <c r="I2130" s="246"/>
      <c r="J2130" s="242"/>
      <c r="K2130" s="242"/>
      <c r="L2130" s="247"/>
      <c r="M2130" s="248"/>
      <c r="N2130" s="249"/>
      <c r="O2130" s="249"/>
      <c r="P2130" s="249"/>
      <c r="Q2130" s="249"/>
      <c r="R2130" s="249"/>
      <c r="S2130" s="249"/>
      <c r="T2130" s="250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51" t="s">
        <v>569</v>
      </c>
      <c r="AU2130" s="251" t="s">
        <v>87</v>
      </c>
      <c r="AV2130" s="13" t="s">
        <v>87</v>
      </c>
      <c r="AW2130" s="13" t="s">
        <v>39</v>
      </c>
      <c r="AX2130" s="13" t="s">
        <v>77</v>
      </c>
      <c r="AY2130" s="251" t="s">
        <v>137</v>
      </c>
    </row>
    <row r="2131" s="13" customFormat="1">
      <c r="A2131" s="13"/>
      <c r="B2131" s="241"/>
      <c r="C2131" s="242"/>
      <c r="D2131" s="220" t="s">
        <v>569</v>
      </c>
      <c r="E2131" s="243" t="s">
        <v>32</v>
      </c>
      <c r="F2131" s="244" t="s">
        <v>2476</v>
      </c>
      <c r="G2131" s="242"/>
      <c r="H2131" s="245">
        <v>2.5579999999999998</v>
      </c>
      <c r="I2131" s="246"/>
      <c r="J2131" s="242"/>
      <c r="K2131" s="242"/>
      <c r="L2131" s="247"/>
      <c r="M2131" s="248"/>
      <c r="N2131" s="249"/>
      <c r="O2131" s="249"/>
      <c r="P2131" s="249"/>
      <c r="Q2131" s="249"/>
      <c r="R2131" s="249"/>
      <c r="S2131" s="249"/>
      <c r="T2131" s="250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1" t="s">
        <v>569</v>
      </c>
      <c r="AU2131" s="251" t="s">
        <v>87</v>
      </c>
      <c r="AV2131" s="13" t="s">
        <v>87</v>
      </c>
      <c r="AW2131" s="13" t="s">
        <v>39</v>
      </c>
      <c r="AX2131" s="13" t="s">
        <v>77</v>
      </c>
      <c r="AY2131" s="251" t="s">
        <v>137</v>
      </c>
    </row>
    <row r="2132" s="13" customFormat="1">
      <c r="A2132" s="13"/>
      <c r="B2132" s="241"/>
      <c r="C2132" s="242"/>
      <c r="D2132" s="220" t="s">
        <v>569</v>
      </c>
      <c r="E2132" s="243" t="s">
        <v>32</v>
      </c>
      <c r="F2132" s="244" t="s">
        <v>2477</v>
      </c>
      <c r="G2132" s="242"/>
      <c r="H2132" s="245">
        <v>34</v>
      </c>
      <c r="I2132" s="246"/>
      <c r="J2132" s="242"/>
      <c r="K2132" s="242"/>
      <c r="L2132" s="247"/>
      <c r="M2132" s="248"/>
      <c r="N2132" s="249"/>
      <c r="O2132" s="249"/>
      <c r="P2132" s="249"/>
      <c r="Q2132" s="249"/>
      <c r="R2132" s="249"/>
      <c r="S2132" s="249"/>
      <c r="T2132" s="250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1" t="s">
        <v>569</v>
      </c>
      <c r="AU2132" s="251" t="s">
        <v>87</v>
      </c>
      <c r="AV2132" s="13" t="s">
        <v>87</v>
      </c>
      <c r="AW2132" s="13" t="s">
        <v>39</v>
      </c>
      <c r="AX2132" s="13" t="s">
        <v>77</v>
      </c>
      <c r="AY2132" s="251" t="s">
        <v>137</v>
      </c>
    </row>
    <row r="2133" s="13" customFormat="1">
      <c r="A2133" s="13"/>
      <c r="B2133" s="241"/>
      <c r="C2133" s="242"/>
      <c r="D2133" s="220" t="s">
        <v>569</v>
      </c>
      <c r="E2133" s="243" t="s">
        <v>32</v>
      </c>
      <c r="F2133" s="244" t="s">
        <v>2478</v>
      </c>
      <c r="G2133" s="242"/>
      <c r="H2133" s="245">
        <v>2.8050000000000002</v>
      </c>
      <c r="I2133" s="246"/>
      <c r="J2133" s="242"/>
      <c r="K2133" s="242"/>
      <c r="L2133" s="247"/>
      <c r="M2133" s="248"/>
      <c r="N2133" s="249"/>
      <c r="O2133" s="249"/>
      <c r="P2133" s="249"/>
      <c r="Q2133" s="249"/>
      <c r="R2133" s="249"/>
      <c r="S2133" s="249"/>
      <c r="T2133" s="250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1" t="s">
        <v>569</v>
      </c>
      <c r="AU2133" s="251" t="s">
        <v>87</v>
      </c>
      <c r="AV2133" s="13" t="s">
        <v>87</v>
      </c>
      <c r="AW2133" s="13" t="s">
        <v>39</v>
      </c>
      <c r="AX2133" s="13" t="s">
        <v>77</v>
      </c>
      <c r="AY2133" s="251" t="s">
        <v>137</v>
      </c>
    </row>
    <row r="2134" s="13" customFormat="1">
      <c r="A2134" s="13"/>
      <c r="B2134" s="241"/>
      <c r="C2134" s="242"/>
      <c r="D2134" s="220" t="s">
        <v>569</v>
      </c>
      <c r="E2134" s="243" t="s">
        <v>32</v>
      </c>
      <c r="F2134" s="244" t="s">
        <v>2479</v>
      </c>
      <c r="G2134" s="242"/>
      <c r="H2134" s="245">
        <v>13.09</v>
      </c>
      <c r="I2134" s="246"/>
      <c r="J2134" s="242"/>
      <c r="K2134" s="242"/>
      <c r="L2134" s="247"/>
      <c r="M2134" s="248"/>
      <c r="N2134" s="249"/>
      <c r="O2134" s="249"/>
      <c r="P2134" s="249"/>
      <c r="Q2134" s="249"/>
      <c r="R2134" s="249"/>
      <c r="S2134" s="249"/>
      <c r="T2134" s="250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1" t="s">
        <v>569</v>
      </c>
      <c r="AU2134" s="251" t="s">
        <v>87</v>
      </c>
      <c r="AV2134" s="13" t="s">
        <v>87</v>
      </c>
      <c r="AW2134" s="13" t="s">
        <v>39</v>
      </c>
      <c r="AX2134" s="13" t="s">
        <v>77</v>
      </c>
      <c r="AY2134" s="251" t="s">
        <v>137</v>
      </c>
    </row>
    <row r="2135" s="13" customFormat="1">
      <c r="A2135" s="13"/>
      <c r="B2135" s="241"/>
      <c r="C2135" s="242"/>
      <c r="D2135" s="220" t="s">
        <v>569</v>
      </c>
      <c r="E2135" s="243" t="s">
        <v>32</v>
      </c>
      <c r="F2135" s="244" t="s">
        <v>2480</v>
      </c>
      <c r="G2135" s="242"/>
      <c r="H2135" s="245">
        <v>7.4800000000000004</v>
      </c>
      <c r="I2135" s="246"/>
      <c r="J2135" s="242"/>
      <c r="K2135" s="242"/>
      <c r="L2135" s="247"/>
      <c r="M2135" s="248"/>
      <c r="N2135" s="249"/>
      <c r="O2135" s="249"/>
      <c r="P2135" s="249"/>
      <c r="Q2135" s="249"/>
      <c r="R2135" s="249"/>
      <c r="S2135" s="249"/>
      <c r="T2135" s="250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1" t="s">
        <v>569</v>
      </c>
      <c r="AU2135" s="251" t="s">
        <v>87</v>
      </c>
      <c r="AV2135" s="13" t="s">
        <v>87</v>
      </c>
      <c r="AW2135" s="13" t="s">
        <v>39</v>
      </c>
      <c r="AX2135" s="13" t="s">
        <v>77</v>
      </c>
      <c r="AY2135" s="251" t="s">
        <v>137</v>
      </c>
    </row>
    <row r="2136" s="13" customFormat="1">
      <c r="A2136" s="13"/>
      <c r="B2136" s="241"/>
      <c r="C2136" s="242"/>
      <c r="D2136" s="220" t="s">
        <v>569</v>
      </c>
      <c r="E2136" s="243" t="s">
        <v>32</v>
      </c>
      <c r="F2136" s="244" t="s">
        <v>901</v>
      </c>
      <c r="G2136" s="242"/>
      <c r="H2136" s="245">
        <v>2.3799999999999999</v>
      </c>
      <c r="I2136" s="246"/>
      <c r="J2136" s="242"/>
      <c r="K2136" s="242"/>
      <c r="L2136" s="247"/>
      <c r="M2136" s="248"/>
      <c r="N2136" s="249"/>
      <c r="O2136" s="249"/>
      <c r="P2136" s="249"/>
      <c r="Q2136" s="249"/>
      <c r="R2136" s="249"/>
      <c r="S2136" s="249"/>
      <c r="T2136" s="250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1" t="s">
        <v>569</v>
      </c>
      <c r="AU2136" s="251" t="s">
        <v>87</v>
      </c>
      <c r="AV2136" s="13" t="s">
        <v>87</v>
      </c>
      <c r="AW2136" s="13" t="s">
        <v>39</v>
      </c>
      <c r="AX2136" s="13" t="s">
        <v>77</v>
      </c>
      <c r="AY2136" s="251" t="s">
        <v>137</v>
      </c>
    </row>
    <row r="2137" s="13" customFormat="1">
      <c r="A2137" s="13"/>
      <c r="B2137" s="241"/>
      <c r="C2137" s="242"/>
      <c r="D2137" s="220" t="s">
        <v>569</v>
      </c>
      <c r="E2137" s="243" t="s">
        <v>32</v>
      </c>
      <c r="F2137" s="244" t="s">
        <v>902</v>
      </c>
      <c r="G2137" s="242"/>
      <c r="H2137" s="245">
        <v>2.04</v>
      </c>
      <c r="I2137" s="246"/>
      <c r="J2137" s="242"/>
      <c r="K2137" s="242"/>
      <c r="L2137" s="247"/>
      <c r="M2137" s="248"/>
      <c r="N2137" s="249"/>
      <c r="O2137" s="249"/>
      <c r="P2137" s="249"/>
      <c r="Q2137" s="249"/>
      <c r="R2137" s="249"/>
      <c r="S2137" s="249"/>
      <c r="T2137" s="250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1" t="s">
        <v>569</v>
      </c>
      <c r="AU2137" s="251" t="s">
        <v>87</v>
      </c>
      <c r="AV2137" s="13" t="s">
        <v>87</v>
      </c>
      <c r="AW2137" s="13" t="s">
        <v>39</v>
      </c>
      <c r="AX2137" s="13" t="s">
        <v>77</v>
      </c>
      <c r="AY2137" s="251" t="s">
        <v>137</v>
      </c>
    </row>
    <row r="2138" s="14" customFormat="1">
      <c r="A2138" s="14"/>
      <c r="B2138" s="252"/>
      <c r="C2138" s="253"/>
      <c r="D2138" s="220" t="s">
        <v>569</v>
      </c>
      <c r="E2138" s="254" t="s">
        <v>32</v>
      </c>
      <c r="F2138" s="255" t="s">
        <v>571</v>
      </c>
      <c r="G2138" s="253"/>
      <c r="H2138" s="256">
        <v>201.50799999999998</v>
      </c>
      <c r="I2138" s="257"/>
      <c r="J2138" s="253"/>
      <c r="K2138" s="253"/>
      <c r="L2138" s="258"/>
      <c r="M2138" s="259"/>
      <c r="N2138" s="260"/>
      <c r="O2138" s="260"/>
      <c r="P2138" s="260"/>
      <c r="Q2138" s="260"/>
      <c r="R2138" s="260"/>
      <c r="S2138" s="260"/>
      <c r="T2138" s="261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2" t="s">
        <v>569</v>
      </c>
      <c r="AU2138" s="262" t="s">
        <v>87</v>
      </c>
      <c r="AV2138" s="14" t="s">
        <v>164</v>
      </c>
      <c r="AW2138" s="14" t="s">
        <v>39</v>
      </c>
      <c r="AX2138" s="14" t="s">
        <v>85</v>
      </c>
      <c r="AY2138" s="262" t="s">
        <v>137</v>
      </c>
    </row>
    <row r="2139" s="2" customFormat="1" ht="16.5" customHeight="1">
      <c r="A2139" s="41"/>
      <c r="B2139" s="42"/>
      <c r="C2139" s="207" t="s">
        <v>2485</v>
      </c>
      <c r="D2139" s="207" t="s">
        <v>140</v>
      </c>
      <c r="E2139" s="208" t="s">
        <v>2486</v>
      </c>
      <c r="F2139" s="209" t="s">
        <v>2487</v>
      </c>
      <c r="G2139" s="210" t="s">
        <v>143</v>
      </c>
      <c r="H2139" s="211">
        <v>111.05</v>
      </c>
      <c r="I2139" s="212"/>
      <c r="J2139" s="213">
        <f>ROUND(I2139*H2139,2)</f>
        <v>0</v>
      </c>
      <c r="K2139" s="209" t="s">
        <v>144</v>
      </c>
      <c r="L2139" s="47"/>
      <c r="M2139" s="214" t="s">
        <v>32</v>
      </c>
      <c r="N2139" s="215" t="s">
        <v>49</v>
      </c>
      <c r="O2139" s="87"/>
      <c r="P2139" s="216">
        <f>O2139*H2139</f>
        <v>0</v>
      </c>
      <c r="Q2139" s="216">
        <v>0</v>
      </c>
      <c r="R2139" s="216">
        <f>Q2139*H2139</f>
        <v>0</v>
      </c>
      <c r="S2139" s="216">
        <v>0</v>
      </c>
      <c r="T2139" s="217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18" t="s">
        <v>145</v>
      </c>
      <c r="AT2139" s="218" t="s">
        <v>140</v>
      </c>
      <c r="AU2139" s="218" t="s">
        <v>87</v>
      </c>
      <c r="AY2139" s="19" t="s">
        <v>137</v>
      </c>
      <c r="BE2139" s="219">
        <f>IF(N2139="základní",J2139,0)</f>
        <v>0</v>
      </c>
      <c r="BF2139" s="219">
        <f>IF(N2139="snížená",J2139,0)</f>
        <v>0</v>
      </c>
      <c r="BG2139" s="219">
        <f>IF(N2139="zákl. přenesená",J2139,0)</f>
        <v>0</v>
      </c>
      <c r="BH2139" s="219">
        <f>IF(N2139="sníž. přenesená",J2139,0)</f>
        <v>0</v>
      </c>
      <c r="BI2139" s="219">
        <f>IF(N2139="nulová",J2139,0)</f>
        <v>0</v>
      </c>
      <c r="BJ2139" s="19" t="s">
        <v>87</v>
      </c>
      <c r="BK2139" s="219">
        <f>ROUND(I2139*H2139,2)</f>
        <v>0</v>
      </c>
      <c r="BL2139" s="19" t="s">
        <v>145</v>
      </c>
      <c r="BM2139" s="218" t="s">
        <v>2488</v>
      </c>
    </row>
    <row r="2140" s="2" customFormat="1">
      <c r="A2140" s="41"/>
      <c r="B2140" s="42"/>
      <c r="C2140" s="43"/>
      <c r="D2140" s="220" t="s">
        <v>147</v>
      </c>
      <c r="E2140" s="43"/>
      <c r="F2140" s="221" t="s">
        <v>2489</v>
      </c>
      <c r="G2140" s="43"/>
      <c r="H2140" s="43"/>
      <c r="I2140" s="222"/>
      <c r="J2140" s="43"/>
      <c r="K2140" s="43"/>
      <c r="L2140" s="47"/>
      <c r="M2140" s="223"/>
      <c r="N2140" s="224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19" t="s">
        <v>147</v>
      </c>
      <c r="AU2140" s="19" t="s">
        <v>87</v>
      </c>
    </row>
    <row r="2141" s="2" customFormat="1">
      <c r="A2141" s="41"/>
      <c r="B2141" s="42"/>
      <c r="C2141" s="43"/>
      <c r="D2141" s="225" t="s">
        <v>149</v>
      </c>
      <c r="E2141" s="43"/>
      <c r="F2141" s="226" t="s">
        <v>2490</v>
      </c>
      <c r="G2141" s="43"/>
      <c r="H2141" s="43"/>
      <c r="I2141" s="222"/>
      <c r="J2141" s="43"/>
      <c r="K2141" s="43"/>
      <c r="L2141" s="47"/>
      <c r="M2141" s="223"/>
      <c r="N2141" s="224"/>
      <c r="O2141" s="87"/>
      <c r="P2141" s="87"/>
      <c r="Q2141" s="87"/>
      <c r="R2141" s="87"/>
      <c r="S2141" s="87"/>
      <c r="T2141" s="88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T2141" s="19" t="s">
        <v>149</v>
      </c>
      <c r="AU2141" s="19" t="s">
        <v>87</v>
      </c>
    </row>
    <row r="2142" s="13" customFormat="1">
      <c r="A2142" s="13"/>
      <c r="B2142" s="241"/>
      <c r="C2142" s="242"/>
      <c r="D2142" s="220" t="s">
        <v>569</v>
      </c>
      <c r="E2142" s="243" t="s">
        <v>32</v>
      </c>
      <c r="F2142" s="244" t="s">
        <v>2491</v>
      </c>
      <c r="G2142" s="242"/>
      <c r="H2142" s="245">
        <v>1.6000000000000001</v>
      </c>
      <c r="I2142" s="246"/>
      <c r="J2142" s="242"/>
      <c r="K2142" s="242"/>
      <c r="L2142" s="247"/>
      <c r="M2142" s="248"/>
      <c r="N2142" s="249"/>
      <c r="O2142" s="249"/>
      <c r="P2142" s="249"/>
      <c r="Q2142" s="249"/>
      <c r="R2142" s="249"/>
      <c r="S2142" s="249"/>
      <c r="T2142" s="250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1" t="s">
        <v>569</v>
      </c>
      <c r="AU2142" s="251" t="s">
        <v>87</v>
      </c>
      <c r="AV2142" s="13" t="s">
        <v>87</v>
      </c>
      <c r="AW2142" s="13" t="s">
        <v>39</v>
      </c>
      <c r="AX2142" s="13" t="s">
        <v>77</v>
      </c>
      <c r="AY2142" s="251" t="s">
        <v>137</v>
      </c>
    </row>
    <row r="2143" s="13" customFormat="1">
      <c r="A2143" s="13"/>
      <c r="B2143" s="241"/>
      <c r="C2143" s="242"/>
      <c r="D2143" s="220" t="s">
        <v>569</v>
      </c>
      <c r="E2143" s="243" t="s">
        <v>32</v>
      </c>
      <c r="F2143" s="244" t="s">
        <v>2492</v>
      </c>
      <c r="G2143" s="242"/>
      <c r="H2143" s="245">
        <v>1.6000000000000001</v>
      </c>
      <c r="I2143" s="246"/>
      <c r="J2143" s="242"/>
      <c r="K2143" s="242"/>
      <c r="L2143" s="247"/>
      <c r="M2143" s="248"/>
      <c r="N2143" s="249"/>
      <c r="O2143" s="249"/>
      <c r="P2143" s="249"/>
      <c r="Q2143" s="249"/>
      <c r="R2143" s="249"/>
      <c r="S2143" s="249"/>
      <c r="T2143" s="250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1" t="s">
        <v>569</v>
      </c>
      <c r="AU2143" s="251" t="s">
        <v>87</v>
      </c>
      <c r="AV2143" s="13" t="s">
        <v>87</v>
      </c>
      <c r="AW2143" s="13" t="s">
        <v>39</v>
      </c>
      <c r="AX2143" s="13" t="s">
        <v>77</v>
      </c>
      <c r="AY2143" s="251" t="s">
        <v>137</v>
      </c>
    </row>
    <row r="2144" s="13" customFormat="1">
      <c r="A2144" s="13"/>
      <c r="B2144" s="241"/>
      <c r="C2144" s="242"/>
      <c r="D2144" s="220" t="s">
        <v>569</v>
      </c>
      <c r="E2144" s="243" t="s">
        <v>32</v>
      </c>
      <c r="F2144" s="244" t="s">
        <v>2493</v>
      </c>
      <c r="G2144" s="242"/>
      <c r="H2144" s="245">
        <v>2.3999999999999999</v>
      </c>
      <c r="I2144" s="246"/>
      <c r="J2144" s="242"/>
      <c r="K2144" s="242"/>
      <c r="L2144" s="247"/>
      <c r="M2144" s="248"/>
      <c r="N2144" s="249"/>
      <c r="O2144" s="249"/>
      <c r="P2144" s="249"/>
      <c r="Q2144" s="249"/>
      <c r="R2144" s="249"/>
      <c r="S2144" s="249"/>
      <c r="T2144" s="250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1" t="s">
        <v>569</v>
      </c>
      <c r="AU2144" s="251" t="s">
        <v>87</v>
      </c>
      <c r="AV2144" s="13" t="s">
        <v>87</v>
      </c>
      <c r="AW2144" s="13" t="s">
        <v>39</v>
      </c>
      <c r="AX2144" s="13" t="s">
        <v>77</v>
      </c>
      <c r="AY2144" s="251" t="s">
        <v>137</v>
      </c>
    </row>
    <row r="2145" s="13" customFormat="1">
      <c r="A2145" s="13"/>
      <c r="B2145" s="241"/>
      <c r="C2145" s="242"/>
      <c r="D2145" s="220" t="s">
        <v>569</v>
      </c>
      <c r="E2145" s="243" t="s">
        <v>32</v>
      </c>
      <c r="F2145" s="244" t="s">
        <v>2494</v>
      </c>
      <c r="G2145" s="242"/>
      <c r="H2145" s="245">
        <v>2.3999999999999999</v>
      </c>
      <c r="I2145" s="246"/>
      <c r="J2145" s="242"/>
      <c r="K2145" s="242"/>
      <c r="L2145" s="247"/>
      <c r="M2145" s="248"/>
      <c r="N2145" s="249"/>
      <c r="O2145" s="249"/>
      <c r="P2145" s="249"/>
      <c r="Q2145" s="249"/>
      <c r="R2145" s="249"/>
      <c r="S2145" s="249"/>
      <c r="T2145" s="250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1" t="s">
        <v>569</v>
      </c>
      <c r="AU2145" s="251" t="s">
        <v>87</v>
      </c>
      <c r="AV2145" s="13" t="s">
        <v>87</v>
      </c>
      <c r="AW2145" s="13" t="s">
        <v>39</v>
      </c>
      <c r="AX2145" s="13" t="s">
        <v>77</v>
      </c>
      <c r="AY2145" s="251" t="s">
        <v>137</v>
      </c>
    </row>
    <row r="2146" s="13" customFormat="1">
      <c r="A2146" s="13"/>
      <c r="B2146" s="241"/>
      <c r="C2146" s="242"/>
      <c r="D2146" s="220" t="s">
        <v>569</v>
      </c>
      <c r="E2146" s="243" t="s">
        <v>32</v>
      </c>
      <c r="F2146" s="244" t="s">
        <v>2495</v>
      </c>
      <c r="G2146" s="242"/>
      <c r="H2146" s="245">
        <v>20</v>
      </c>
      <c r="I2146" s="246"/>
      <c r="J2146" s="242"/>
      <c r="K2146" s="242"/>
      <c r="L2146" s="247"/>
      <c r="M2146" s="248"/>
      <c r="N2146" s="249"/>
      <c r="O2146" s="249"/>
      <c r="P2146" s="249"/>
      <c r="Q2146" s="249"/>
      <c r="R2146" s="249"/>
      <c r="S2146" s="249"/>
      <c r="T2146" s="250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51" t="s">
        <v>569</v>
      </c>
      <c r="AU2146" s="251" t="s">
        <v>87</v>
      </c>
      <c r="AV2146" s="13" t="s">
        <v>87</v>
      </c>
      <c r="AW2146" s="13" t="s">
        <v>39</v>
      </c>
      <c r="AX2146" s="13" t="s">
        <v>77</v>
      </c>
      <c r="AY2146" s="251" t="s">
        <v>137</v>
      </c>
    </row>
    <row r="2147" s="13" customFormat="1">
      <c r="A2147" s="13"/>
      <c r="B2147" s="241"/>
      <c r="C2147" s="242"/>
      <c r="D2147" s="220" t="s">
        <v>569</v>
      </c>
      <c r="E2147" s="243" t="s">
        <v>32</v>
      </c>
      <c r="F2147" s="244" t="s">
        <v>2496</v>
      </c>
      <c r="G2147" s="242"/>
      <c r="H2147" s="245">
        <v>14.85</v>
      </c>
      <c r="I2147" s="246"/>
      <c r="J2147" s="242"/>
      <c r="K2147" s="242"/>
      <c r="L2147" s="247"/>
      <c r="M2147" s="248"/>
      <c r="N2147" s="249"/>
      <c r="O2147" s="249"/>
      <c r="P2147" s="249"/>
      <c r="Q2147" s="249"/>
      <c r="R2147" s="249"/>
      <c r="S2147" s="249"/>
      <c r="T2147" s="250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1" t="s">
        <v>569</v>
      </c>
      <c r="AU2147" s="251" t="s">
        <v>87</v>
      </c>
      <c r="AV2147" s="13" t="s">
        <v>87</v>
      </c>
      <c r="AW2147" s="13" t="s">
        <v>39</v>
      </c>
      <c r="AX2147" s="13" t="s">
        <v>77</v>
      </c>
      <c r="AY2147" s="251" t="s">
        <v>137</v>
      </c>
    </row>
    <row r="2148" s="13" customFormat="1">
      <c r="A2148" s="13"/>
      <c r="B2148" s="241"/>
      <c r="C2148" s="242"/>
      <c r="D2148" s="220" t="s">
        <v>569</v>
      </c>
      <c r="E2148" s="243" t="s">
        <v>32</v>
      </c>
      <c r="F2148" s="244" t="s">
        <v>2497</v>
      </c>
      <c r="G2148" s="242"/>
      <c r="H2148" s="245">
        <v>4.9500000000000002</v>
      </c>
      <c r="I2148" s="246"/>
      <c r="J2148" s="242"/>
      <c r="K2148" s="242"/>
      <c r="L2148" s="247"/>
      <c r="M2148" s="248"/>
      <c r="N2148" s="249"/>
      <c r="O2148" s="249"/>
      <c r="P2148" s="249"/>
      <c r="Q2148" s="249"/>
      <c r="R2148" s="249"/>
      <c r="S2148" s="249"/>
      <c r="T2148" s="250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1" t="s">
        <v>569</v>
      </c>
      <c r="AU2148" s="251" t="s">
        <v>87</v>
      </c>
      <c r="AV2148" s="13" t="s">
        <v>87</v>
      </c>
      <c r="AW2148" s="13" t="s">
        <v>39</v>
      </c>
      <c r="AX2148" s="13" t="s">
        <v>77</v>
      </c>
      <c r="AY2148" s="251" t="s">
        <v>137</v>
      </c>
    </row>
    <row r="2149" s="13" customFormat="1">
      <c r="A2149" s="13"/>
      <c r="B2149" s="241"/>
      <c r="C2149" s="242"/>
      <c r="D2149" s="220" t="s">
        <v>569</v>
      </c>
      <c r="E2149" s="243" t="s">
        <v>32</v>
      </c>
      <c r="F2149" s="244" t="s">
        <v>2240</v>
      </c>
      <c r="G2149" s="242"/>
      <c r="H2149" s="245">
        <v>9.9000000000000004</v>
      </c>
      <c r="I2149" s="246"/>
      <c r="J2149" s="242"/>
      <c r="K2149" s="242"/>
      <c r="L2149" s="247"/>
      <c r="M2149" s="248"/>
      <c r="N2149" s="249"/>
      <c r="O2149" s="249"/>
      <c r="P2149" s="249"/>
      <c r="Q2149" s="249"/>
      <c r="R2149" s="249"/>
      <c r="S2149" s="249"/>
      <c r="T2149" s="250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51" t="s">
        <v>569</v>
      </c>
      <c r="AU2149" s="251" t="s">
        <v>87</v>
      </c>
      <c r="AV2149" s="13" t="s">
        <v>87</v>
      </c>
      <c r="AW2149" s="13" t="s">
        <v>39</v>
      </c>
      <c r="AX2149" s="13" t="s">
        <v>77</v>
      </c>
      <c r="AY2149" s="251" t="s">
        <v>137</v>
      </c>
    </row>
    <row r="2150" s="13" customFormat="1">
      <c r="A2150" s="13"/>
      <c r="B2150" s="241"/>
      <c r="C2150" s="242"/>
      <c r="D2150" s="220" t="s">
        <v>569</v>
      </c>
      <c r="E2150" s="243" t="s">
        <v>32</v>
      </c>
      <c r="F2150" s="244" t="s">
        <v>2241</v>
      </c>
      <c r="G2150" s="242"/>
      <c r="H2150" s="245">
        <v>1.6499999999999999</v>
      </c>
      <c r="I2150" s="246"/>
      <c r="J2150" s="242"/>
      <c r="K2150" s="242"/>
      <c r="L2150" s="247"/>
      <c r="M2150" s="248"/>
      <c r="N2150" s="249"/>
      <c r="O2150" s="249"/>
      <c r="P2150" s="249"/>
      <c r="Q2150" s="249"/>
      <c r="R2150" s="249"/>
      <c r="S2150" s="249"/>
      <c r="T2150" s="250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51" t="s">
        <v>569</v>
      </c>
      <c r="AU2150" s="251" t="s">
        <v>87</v>
      </c>
      <c r="AV2150" s="13" t="s">
        <v>87</v>
      </c>
      <c r="AW2150" s="13" t="s">
        <v>39</v>
      </c>
      <c r="AX2150" s="13" t="s">
        <v>77</v>
      </c>
      <c r="AY2150" s="251" t="s">
        <v>137</v>
      </c>
    </row>
    <row r="2151" s="13" customFormat="1">
      <c r="A2151" s="13"/>
      <c r="B2151" s="241"/>
      <c r="C2151" s="242"/>
      <c r="D2151" s="220" t="s">
        <v>569</v>
      </c>
      <c r="E2151" s="243" t="s">
        <v>32</v>
      </c>
      <c r="F2151" s="244" t="s">
        <v>2498</v>
      </c>
      <c r="G2151" s="242"/>
      <c r="H2151" s="245">
        <v>1.6499999999999999</v>
      </c>
      <c r="I2151" s="246"/>
      <c r="J2151" s="242"/>
      <c r="K2151" s="242"/>
      <c r="L2151" s="247"/>
      <c r="M2151" s="248"/>
      <c r="N2151" s="249"/>
      <c r="O2151" s="249"/>
      <c r="P2151" s="249"/>
      <c r="Q2151" s="249"/>
      <c r="R2151" s="249"/>
      <c r="S2151" s="249"/>
      <c r="T2151" s="250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1" t="s">
        <v>569</v>
      </c>
      <c r="AU2151" s="251" t="s">
        <v>87</v>
      </c>
      <c r="AV2151" s="13" t="s">
        <v>87</v>
      </c>
      <c r="AW2151" s="13" t="s">
        <v>39</v>
      </c>
      <c r="AX2151" s="13" t="s">
        <v>77</v>
      </c>
      <c r="AY2151" s="251" t="s">
        <v>137</v>
      </c>
    </row>
    <row r="2152" s="13" customFormat="1">
      <c r="A2152" s="13"/>
      <c r="B2152" s="241"/>
      <c r="C2152" s="242"/>
      <c r="D2152" s="220" t="s">
        <v>569</v>
      </c>
      <c r="E2152" s="243" t="s">
        <v>32</v>
      </c>
      <c r="F2152" s="244" t="s">
        <v>2499</v>
      </c>
      <c r="G2152" s="242"/>
      <c r="H2152" s="245">
        <v>1.6499999999999999</v>
      </c>
      <c r="I2152" s="246"/>
      <c r="J2152" s="242"/>
      <c r="K2152" s="242"/>
      <c r="L2152" s="247"/>
      <c r="M2152" s="248"/>
      <c r="N2152" s="249"/>
      <c r="O2152" s="249"/>
      <c r="P2152" s="249"/>
      <c r="Q2152" s="249"/>
      <c r="R2152" s="249"/>
      <c r="S2152" s="249"/>
      <c r="T2152" s="250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1" t="s">
        <v>569</v>
      </c>
      <c r="AU2152" s="251" t="s">
        <v>87</v>
      </c>
      <c r="AV2152" s="13" t="s">
        <v>87</v>
      </c>
      <c r="AW2152" s="13" t="s">
        <v>39</v>
      </c>
      <c r="AX2152" s="13" t="s">
        <v>77</v>
      </c>
      <c r="AY2152" s="251" t="s">
        <v>137</v>
      </c>
    </row>
    <row r="2153" s="13" customFormat="1">
      <c r="A2153" s="13"/>
      <c r="B2153" s="241"/>
      <c r="C2153" s="242"/>
      <c r="D2153" s="220" t="s">
        <v>569</v>
      </c>
      <c r="E2153" s="243" t="s">
        <v>32</v>
      </c>
      <c r="F2153" s="244" t="s">
        <v>2500</v>
      </c>
      <c r="G2153" s="242"/>
      <c r="H2153" s="245">
        <v>20</v>
      </c>
      <c r="I2153" s="246"/>
      <c r="J2153" s="242"/>
      <c r="K2153" s="242"/>
      <c r="L2153" s="247"/>
      <c r="M2153" s="248"/>
      <c r="N2153" s="249"/>
      <c r="O2153" s="249"/>
      <c r="P2153" s="249"/>
      <c r="Q2153" s="249"/>
      <c r="R2153" s="249"/>
      <c r="S2153" s="249"/>
      <c r="T2153" s="250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1" t="s">
        <v>569</v>
      </c>
      <c r="AU2153" s="251" t="s">
        <v>87</v>
      </c>
      <c r="AV2153" s="13" t="s">
        <v>87</v>
      </c>
      <c r="AW2153" s="13" t="s">
        <v>39</v>
      </c>
      <c r="AX2153" s="13" t="s">
        <v>77</v>
      </c>
      <c r="AY2153" s="251" t="s">
        <v>137</v>
      </c>
    </row>
    <row r="2154" s="13" customFormat="1">
      <c r="A2154" s="13"/>
      <c r="B2154" s="241"/>
      <c r="C2154" s="242"/>
      <c r="D2154" s="220" t="s">
        <v>569</v>
      </c>
      <c r="E2154" s="243" t="s">
        <v>32</v>
      </c>
      <c r="F2154" s="244" t="s">
        <v>2501</v>
      </c>
      <c r="G2154" s="242"/>
      <c r="H2154" s="245">
        <v>1.6499999999999999</v>
      </c>
      <c r="I2154" s="246"/>
      <c r="J2154" s="242"/>
      <c r="K2154" s="242"/>
      <c r="L2154" s="247"/>
      <c r="M2154" s="248"/>
      <c r="N2154" s="249"/>
      <c r="O2154" s="249"/>
      <c r="P2154" s="249"/>
      <c r="Q2154" s="249"/>
      <c r="R2154" s="249"/>
      <c r="S2154" s="249"/>
      <c r="T2154" s="250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1" t="s">
        <v>569</v>
      </c>
      <c r="AU2154" s="251" t="s">
        <v>87</v>
      </c>
      <c r="AV2154" s="13" t="s">
        <v>87</v>
      </c>
      <c r="AW2154" s="13" t="s">
        <v>39</v>
      </c>
      <c r="AX2154" s="13" t="s">
        <v>77</v>
      </c>
      <c r="AY2154" s="251" t="s">
        <v>137</v>
      </c>
    </row>
    <row r="2155" s="13" customFormat="1">
      <c r="A2155" s="13"/>
      <c r="B2155" s="241"/>
      <c r="C2155" s="242"/>
      <c r="D2155" s="220" t="s">
        <v>569</v>
      </c>
      <c r="E2155" s="243" t="s">
        <v>32</v>
      </c>
      <c r="F2155" s="244" t="s">
        <v>2502</v>
      </c>
      <c r="G2155" s="242"/>
      <c r="H2155" s="245">
        <v>7.7000000000000002</v>
      </c>
      <c r="I2155" s="246"/>
      <c r="J2155" s="242"/>
      <c r="K2155" s="242"/>
      <c r="L2155" s="247"/>
      <c r="M2155" s="248"/>
      <c r="N2155" s="249"/>
      <c r="O2155" s="249"/>
      <c r="P2155" s="249"/>
      <c r="Q2155" s="249"/>
      <c r="R2155" s="249"/>
      <c r="S2155" s="249"/>
      <c r="T2155" s="250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51" t="s">
        <v>569</v>
      </c>
      <c r="AU2155" s="251" t="s">
        <v>87</v>
      </c>
      <c r="AV2155" s="13" t="s">
        <v>87</v>
      </c>
      <c r="AW2155" s="13" t="s">
        <v>39</v>
      </c>
      <c r="AX2155" s="13" t="s">
        <v>77</v>
      </c>
      <c r="AY2155" s="251" t="s">
        <v>137</v>
      </c>
    </row>
    <row r="2156" s="13" customFormat="1">
      <c r="A2156" s="13"/>
      <c r="B2156" s="241"/>
      <c r="C2156" s="242"/>
      <c r="D2156" s="220" t="s">
        <v>569</v>
      </c>
      <c r="E2156" s="243" t="s">
        <v>32</v>
      </c>
      <c r="F2156" s="244" t="s">
        <v>2250</v>
      </c>
      <c r="G2156" s="242"/>
      <c r="H2156" s="245">
        <v>1.1000000000000001</v>
      </c>
      <c r="I2156" s="246"/>
      <c r="J2156" s="242"/>
      <c r="K2156" s="242"/>
      <c r="L2156" s="247"/>
      <c r="M2156" s="248"/>
      <c r="N2156" s="249"/>
      <c r="O2156" s="249"/>
      <c r="P2156" s="249"/>
      <c r="Q2156" s="249"/>
      <c r="R2156" s="249"/>
      <c r="S2156" s="249"/>
      <c r="T2156" s="250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1" t="s">
        <v>569</v>
      </c>
      <c r="AU2156" s="251" t="s">
        <v>87</v>
      </c>
      <c r="AV2156" s="13" t="s">
        <v>87</v>
      </c>
      <c r="AW2156" s="13" t="s">
        <v>39</v>
      </c>
      <c r="AX2156" s="13" t="s">
        <v>77</v>
      </c>
      <c r="AY2156" s="251" t="s">
        <v>137</v>
      </c>
    </row>
    <row r="2157" s="13" customFormat="1">
      <c r="A2157" s="13"/>
      <c r="B2157" s="241"/>
      <c r="C2157" s="242"/>
      <c r="D2157" s="220" t="s">
        <v>569</v>
      </c>
      <c r="E2157" s="243" t="s">
        <v>32</v>
      </c>
      <c r="F2157" s="244" t="s">
        <v>2251</v>
      </c>
      <c r="G2157" s="242"/>
      <c r="H2157" s="245">
        <v>1.1000000000000001</v>
      </c>
      <c r="I2157" s="246"/>
      <c r="J2157" s="242"/>
      <c r="K2157" s="242"/>
      <c r="L2157" s="247"/>
      <c r="M2157" s="248"/>
      <c r="N2157" s="249"/>
      <c r="O2157" s="249"/>
      <c r="P2157" s="249"/>
      <c r="Q2157" s="249"/>
      <c r="R2157" s="249"/>
      <c r="S2157" s="249"/>
      <c r="T2157" s="250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1" t="s">
        <v>569</v>
      </c>
      <c r="AU2157" s="251" t="s">
        <v>87</v>
      </c>
      <c r="AV2157" s="13" t="s">
        <v>87</v>
      </c>
      <c r="AW2157" s="13" t="s">
        <v>39</v>
      </c>
      <c r="AX2157" s="13" t="s">
        <v>77</v>
      </c>
      <c r="AY2157" s="251" t="s">
        <v>137</v>
      </c>
    </row>
    <row r="2158" s="13" customFormat="1">
      <c r="A2158" s="13"/>
      <c r="B2158" s="241"/>
      <c r="C2158" s="242"/>
      <c r="D2158" s="220" t="s">
        <v>569</v>
      </c>
      <c r="E2158" s="243" t="s">
        <v>32</v>
      </c>
      <c r="F2158" s="244" t="s">
        <v>2255</v>
      </c>
      <c r="G2158" s="242"/>
      <c r="H2158" s="245">
        <v>11.199999999999999</v>
      </c>
      <c r="I2158" s="246"/>
      <c r="J2158" s="242"/>
      <c r="K2158" s="242"/>
      <c r="L2158" s="247"/>
      <c r="M2158" s="248"/>
      <c r="N2158" s="249"/>
      <c r="O2158" s="249"/>
      <c r="P2158" s="249"/>
      <c r="Q2158" s="249"/>
      <c r="R2158" s="249"/>
      <c r="S2158" s="249"/>
      <c r="T2158" s="250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1" t="s">
        <v>569</v>
      </c>
      <c r="AU2158" s="251" t="s">
        <v>87</v>
      </c>
      <c r="AV2158" s="13" t="s">
        <v>87</v>
      </c>
      <c r="AW2158" s="13" t="s">
        <v>39</v>
      </c>
      <c r="AX2158" s="13" t="s">
        <v>77</v>
      </c>
      <c r="AY2158" s="251" t="s">
        <v>137</v>
      </c>
    </row>
    <row r="2159" s="13" customFormat="1">
      <c r="A2159" s="13"/>
      <c r="B2159" s="241"/>
      <c r="C2159" s="242"/>
      <c r="D2159" s="220" t="s">
        <v>569</v>
      </c>
      <c r="E2159" s="243" t="s">
        <v>32</v>
      </c>
      <c r="F2159" s="244" t="s">
        <v>2256</v>
      </c>
      <c r="G2159" s="242"/>
      <c r="H2159" s="245">
        <v>4</v>
      </c>
      <c r="I2159" s="246"/>
      <c r="J2159" s="242"/>
      <c r="K2159" s="242"/>
      <c r="L2159" s="247"/>
      <c r="M2159" s="248"/>
      <c r="N2159" s="249"/>
      <c r="O2159" s="249"/>
      <c r="P2159" s="249"/>
      <c r="Q2159" s="249"/>
      <c r="R2159" s="249"/>
      <c r="S2159" s="249"/>
      <c r="T2159" s="250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1" t="s">
        <v>569</v>
      </c>
      <c r="AU2159" s="251" t="s">
        <v>87</v>
      </c>
      <c r="AV2159" s="13" t="s">
        <v>87</v>
      </c>
      <c r="AW2159" s="13" t="s">
        <v>39</v>
      </c>
      <c r="AX2159" s="13" t="s">
        <v>77</v>
      </c>
      <c r="AY2159" s="251" t="s">
        <v>137</v>
      </c>
    </row>
    <row r="2160" s="13" customFormat="1">
      <c r="A2160" s="13"/>
      <c r="B2160" s="241"/>
      <c r="C2160" s="242"/>
      <c r="D2160" s="220" t="s">
        <v>569</v>
      </c>
      <c r="E2160" s="243" t="s">
        <v>32</v>
      </c>
      <c r="F2160" s="244" t="s">
        <v>2257</v>
      </c>
      <c r="G2160" s="242"/>
      <c r="H2160" s="245">
        <v>1.6499999999999999</v>
      </c>
      <c r="I2160" s="246"/>
      <c r="J2160" s="242"/>
      <c r="K2160" s="242"/>
      <c r="L2160" s="247"/>
      <c r="M2160" s="248"/>
      <c r="N2160" s="249"/>
      <c r="O2160" s="249"/>
      <c r="P2160" s="249"/>
      <c r="Q2160" s="249"/>
      <c r="R2160" s="249"/>
      <c r="S2160" s="249"/>
      <c r="T2160" s="250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1" t="s">
        <v>569</v>
      </c>
      <c r="AU2160" s="251" t="s">
        <v>87</v>
      </c>
      <c r="AV2160" s="13" t="s">
        <v>87</v>
      </c>
      <c r="AW2160" s="13" t="s">
        <v>39</v>
      </c>
      <c r="AX2160" s="13" t="s">
        <v>77</v>
      </c>
      <c r="AY2160" s="251" t="s">
        <v>137</v>
      </c>
    </row>
    <row r="2161" s="14" customFormat="1">
      <c r="A2161" s="14"/>
      <c r="B2161" s="252"/>
      <c r="C2161" s="253"/>
      <c r="D2161" s="220" t="s">
        <v>569</v>
      </c>
      <c r="E2161" s="254" t="s">
        <v>32</v>
      </c>
      <c r="F2161" s="255" t="s">
        <v>571</v>
      </c>
      <c r="G2161" s="253"/>
      <c r="H2161" s="256">
        <v>111.05000000000001</v>
      </c>
      <c r="I2161" s="257"/>
      <c r="J2161" s="253"/>
      <c r="K2161" s="253"/>
      <c r="L2161" s="258"/>
      <c r="M2161" s="259"/>
      <c r="N2161" s="260"/>
      <c r="O2161" s="260"/>
      <c r="P2161" s="260"/>
      <c r="Q2161" s="260"/>
      <c r="R2161" s="260"/>
      <c r="S2161" s="260"/>
      <c r="T2161" s="261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2" t="s">
        <v>569</v>
      </c>
      <c r="AU2161" s="262" t="s">
        <v>87</v>
      </c>
      <c r="AV2161" s="14" t="s">
        <v>164</v>
      </c>
      <c r="AW2161" s="14" t="s">
        <v>39</v>
      </c>
      <c r="AX2161" s="14" t="s">
        <v>85</v>
      </c>
      <c r="AY2161" s="262" t="s">
        <v>137</v>
      </c>
    </row>
    <row r="2162" s="2" customFormat="1" ht="16.5" customHeight="1">
      <c r="A2162" s="41"/>
      <c r="B2162" s="42"/>
      <c r="C2162" s="227" t="s">
        <v>2503</v>
      </c>
      <c r="D2162" s="227" t="s">
        <v>151</v>
      </c>
      <c r="E2162" s="228" t="s">
        <v>2504</v>
      </c>
      <c r="F2162" s="229" t="s">
        <v>2505</v>
      </c>
      <c r="G2162" s="230" t="s">
        <v>143</v>
      </c>
      <c r="H2162" s="231">
        <v>32.649999999999999</v>
      </c>
      <c r="I2162" s="232"/>
      <c r="J2162" s="233">
        <f>ROUND(I2162*H2162,2)</f>
        <v>0</v>
      </c>
      <c r="K2162" s="229" t="s">
        <v>144</v>
      </c>
      <c r="L2162" s="234"/>
      <c r="M2162" s="235" t="s">
        <v>32</v>
      </c>
      <c r="N2162" s="236" t="s">
        <v>49</v>
      </c>
      <c r="O2162" s="87"/>
      <c r="P2162" s="216">
        <f>O2162*H2162</f>
        <v>0</v>
      </c>
      <c r="Q2162" s="216">
        <v>0.0030000000000000001</v>
      </c>
      <c r="R2162" s="216">
        <f>Q2162*H2162</f>
        <v>0.097949999999999995</v>
      </c>
      <c r="S2162" s="216">
        <v>0</v>
      </c>
      <c r="T2162" s="217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18" t="s">
        <v>155</v>
      </c>
      <c r="AT2162" s="218" t="s">
        <v>151</v>
      </c>
      <c r="AU2162" s="218" t="s">
        <v>87</v>
      </c>
      <c r="AY2162" s="19" t="s">
        <v>137</v>
      </c>
      <c r="BE2162" s="219">
        <f>IF(N2162="základní",J2162,0)</f>
        <v>0</v>
      </c>
      <c r="BF2162" s="219">
        <f>IF(N2162="snížená",J2162,0)</f>
        <v>0</v>
      </c>
      <c r="BG2162" s="219">
        <f>IF(N2162="zákl. přenesená",J2162,0)</f>
        <v>0</v>
      </c>
      <c r="BH2162" s="219">
        <f>IF(N2162="sníž. přenesená",J2162,0)</f>
        <v>0</v>
      </c>
      <c r="BI2162" s="219">
        <f>IF(N2162="nulová",J2162,0)</f>
        <v>0</v>
      </c>
      <c r="BJ2162" s="19" t="s">
        <v>87</v>
      </c>
      <c r="BK2162" s="219">
        <f>ROUND(I2162*H2162,2)</f>
        <v>0</v>
      </c>
      <c r="BL2162" s="19" t="s">
        <v>145</v>
      </c>
      <c r="BM2162" s="218" t="s">
        <v>2506</v>
      </c>
    </row>
    <row r="2163" s="2" customFormat="1">
      <c r="A2163" s="41"/>
      <c r="B2163" s="42"/>
      <c r="C2163" s="43"/>
      <c r="D2163" s="220" t="s">
        <v>147</v>
      </c>
      <c r="E2163" s="43"/>
      <c r="F2163" s="221" t="s">
        <v>2505</v>
      </c>
      <c r="G2163" s="43"/>
      <c r="H2163" s="43"/>
      <c r="I2163" s="222"/>
      <c r="J2163" s="43"/>
      <c r="K2163" s="43"/>
      <c r="L2163" s="47"/>
      <c r="M2163" s="223"/>
      <c r="N2163" s="224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19" t="s">
        <v>147</v>
      </c>
      <c r="AU2163" s="19" t="s">
        <v>87</v>
      </c>
    </row>
    <row r="2164" s="2" customFormat="1">
      <c r="A2164" s="41"/>
      <c r="B2164" s="42"/>
      <c r="C2164" s="43"/>
      <c r="D2164" s="220" t="s">
        <v>624</v>
      </c>
      <c r="E2164" s="43"/>
      <c r="F2164" s="273" t="s">
        <v>1397</v>
      </c>
      <c r="G2164" s="43"/>
      <c r="H2164" s="43"/>
      <c r="I2164" s="222"/>
      <c r="J2164" s="43"/>
      <c r="K2164" s="43"/>
      <c r="L2164" s="47"/>
      <c r="M2164" s="223"/>
      <c r="N2164" s="224"/>
      <c r="O2164" s="87"/>
      <c r="P2164" s="87"/>
      <c r="Q2164" s="87"/>
      <c r="R2164" s="87"/>
      <c r="S2164" s="87"/>
      <c r="T2164" s="88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T2164" s="19" t="s">
        <v>624</v>
      </c>
      <c r="AU2164" s="19" t="s">
        <v>87</v>
      </c>
    </row>
    <row r="2165" s="13" customFormat="1">
      <c r="A2165" s="13"/>
      <c r="B2165" s="241"/>
      <c r="C2165" s="242"/>
      <c r="D2165" s="220" t="s">
        <v>569</v>
      </c>
      <c r="E2165" s="243" t="s">
        <v>32</v>
      </c>
      <c r="F2165" s="244" t="s">
        <v>2240</v>
      </c>
      <c r="G2165" s="242"/>
      <c r="H2165" s="245">
        <v>9.9000000000000004</v>
      </c>
      <c r="I2165" s="246"/>
      <c r="J2165" s="242"/>
      <c r="K2165" s="242"/>
      <c r="L2165" s="247"/>
      <c r="M2165" s="248"/>
      <c r="N2165" s="249"/>
      <c r="O2165" s="249"/>
      <c r="P2165" s="249"/>
      <c r="Q2165" s="249"/>
      <c r="R2165" s="249"/>
      <c r="S2165" s="249"/>
      <c r="T2165" s="250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1" t="s">
        <v>569</v>
      </c>
      <c r="AU2165" s="251" t="s">
        <v>87</v>
      </c>
      <c r="AV2165" s="13" t="s">
        <v>87</v>
      </c>
      <c r="AW2165" s="13" t="s">
        <v>39</v>
      </c>
      <c r="AX2165" s="13" t="s">
        <v>77</v>
      </c>
      <c r="AY2165" s="251" t="s">
        <v>137</v>
      </c>
    </row>
    <row r="2166" s="13" customFormat="1">
      <c r="A2166" s="13"/>
      <c r="B2166" s="241"/>
      <c r="C2166" s="242"/>
      <c r="D2166" s="220" t="s">
        <v>569</v>
      </c>
      <c r="E2166" s="243" t="s">
        <v>32</v>
      </c>
      <c r="F2166" s="244" t="s">
        <v>2502</v>
      </c>
      <c r="G2166" s="242"/>
      <c r="H2166" s="245">
        <v>7.7000000000000002</v>
      </c>
      <c r="I2166" s="246"/>
      <c r="J2166" s="242"/>
      <c r="K2166" s="242"/>
      <c r="L2166" s="247"/>
      <c r="M2166" s="248"/>
      <c r="N2166" s="249"/>
      <c r="O2166" s="249"/>
      <c r="P2166" s="249"/>
      <c r="Q2166" s="249"/>
      <c r="R2166" s="249"/>
      <c r="S2166" s="249"/>
      <c r="T2166" s="250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51" t="s">
        <v>569</v>
      </c>
      <c r="AU2166" s="251" t="s">
        <v>87</v>
      </c>
      <c r="AV2166" s="13" t="s">
        <v>87</v>
      </c>
      <c r="AW2166" s="13" t="s">
        <v>39</v>
      </c>
      <c r="AX2166" s="13" t="s">
        <v>77</v>
      </c>
      <c r="AY2166" s="251" t="s">
        <v>137</v>
      </c>
    </row>
    <row r="2167" s="13" customFormat="1">
      <c r="A2167" s="13"/>
      <c r="B2167" s="241"/>
      <c r="C2167" s="242"/>
      <c r="D2167" s="220" t="s">
        <v>569</v>
      </c>
      <c r="E2167" s="243" t="s">
        <v>32</v>
      </c>
      <c r="F2167" s="244" t="s">
        <v>2250</v>
      </c>
      <c r="G2167" s="242"/>
      <c r="H2167" s="245">
        <v>1.1000000000000001</v>
      </c>
      <c r="I2167" s="246"/>
      <c r="J2167" s="242"/>
      <c r="K2167" s="242"/>
      <c r="L2167" s="247"/>
      <c r="M2167" s="248"/>
      <c r="N2167" s="249"/>
      <c r="O2167" s="249"/>
      <c r="P2167" s="249"/>
      <c r="Q2167" s="249"/>
      <c r="R2167" s="249"/>
      <c r="S2167" s="249"/>
      <c r="T2167" s="250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51" t="s">
        <v>569</v>
      </c>
      <c r="AU2167" s="251" t="s">
        <v>87</v>
      </c>
      <c r="AV2167" s="13" t="s">
        <v>87</v>
      </c>
      <c r="AW2167" s="13" t="s">
        <v>39</v>
      </c>
      <c r="AX2167" s="13" t="s">
        <v>77</v>
      </c>
      <c r="AY2167" s="251" t="s">
        <v>137</v>
      </c>
    </row>
    <row r="2168" s="13" customFormat="1">
      <c r="A2168" s="13"/>
      <c r="B2168" s="241"/>
      <c r="C2168" s="242"/>
      <c r="D2168" s="220" t="s">
        <v>569</v>
      </c>
      <c r="E2168" s="243" t="s">
        <v>32</v>
      </c>
      <c r="F2168" s="244" t="s">
        <v>2251</v>
      </c>
      <c r="G2168" s="242"/>
      <c r="H2168" s="245">
        <v>1.1000000000000001</v>
      </c>
      <c r="I2168" s="246"/>
      <c r="J2168" s="242"/>
      <c r="K2168" s="242"/>
      <c r="L2168" s="247"/>
      <c r="M2168" s="248"/>
      <c r="N2168" s="249"/>
      <c r="O2168" s="249"/>
      <c r="P2168" s="249"/>
      <c r="Q2168" s="249"/>
      <c r="R2168" s="249"/>
      <c r="S2168" s="249"/>
      <c r="T2168" s="250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1" t="s">
        <v>569</v>
      </c>
      <c r="AU2168" s="251" t="s">
        <v>87</v>
      </c>
      <c r="AV2168" s="13" t="s">
        <v>87</v>
      </c>
      <c r="AW2168" s="13" t="s">
        <v>39</v>
      </c>
      <c r="AX2168" s="13" t="s">
        <v>77</v>
      </c>
      <c r="AY2168" s="251" t="s">
        <v>137</v>
      </c>
    </row>
    <row r="2169" s="13" customFormat="1">
      <c r="A2169" s="13"/>
      <c r="B2169" s="241"/>
      <c r="C2169" s="242"/>
      <c r="D2169" s="220" t="s">
        <v>569</v>
      </c>
      <c r="E2169" s="243" t="s">
        <v>32</v>
      </c>
      <c r="F2169" s="244" t="s">
        <v>2255</v>
      </c>
      <c r="G2169" s="242"/>
      <c r="H2169" s="245">
        <v>11.199999999999999</v>
      </c>
      <c r="I2169" s="246"/>
      <c r="J2169" s="242"/>
      <c r="K2169" s="242"/>
      <c r="L2169" s="247"/>
      <c r="M2169" s="248"/>
      <c r="N2169" s="249"/>
      <c r="O2169" s="249"/>
      <c r="P2169" s="249"/>
      <c r="Q2169" s="249"/>
      <c r="R2169" s="249"/>
      <c r="S2169" s="249"/>
      <c r="T2169" s="250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1" t="s">
        <v>569</v>
      </c>
      <c r="AU2169" s="251" t="s">
        <v>87</v>
      </c>
      <c r="AV2169" s="13" t="s">
        <v>87</v>
      </c>
      <c r="AW2169" s="13" t="s">
        <v>39</v>
      </c>
      <c r="AX2169" s="13" t="s">
        <v>77</v>
      </c>
      <c r="AY2169" s="251" t="s">
        <v>137</v>
      </c>
    </row>
    <row r="2170" s="13" customFormat="1">
      <c r="A2170" s="13"/>
      <c r="B2170" s="241"/>
      <c r="C2170" s="242"/>
      <c r="D2170" s="220" t="s">
        <v>569</v>
      </c>
      <c r="E2170" s="243" t="s">
        <v>32</v>
      </c>
      <c r="F2170" s="244" t="s">
        <v>2257</v>
      </c>
      <c r="G2170" s="242"/>
      <c r="H2170" s="245">
        <v>1.6499999999999999</v>
      </c>
      <c r="I2170" s="246"/>
      <c r="J2170" s="242"/>
      <c r="K2170" s="242"/>
      <c r="L2170" s="247"/>
      <c r="M2170" s="248"/>
      <c r="N2170" s="249"/>
      <c r="O2170" s="249"/>
      <c r="P2170" s="249"/>
      <c r="Q2170" s="249"/>
      <c r="R2170" s="249"/>
      <c r="S2170" s="249"/>
      <c r="T2170" s="250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1" t="s">
        <v>569</v>
      </c>
      <c r="AU2170" s="251" t="s">
        <v>87</v>
      </c>
      <c r="AV2170" s="13" t="s">
        <v>87</v>
      </c>
      <c r="AW2170" s="13" t="s">
        <v>39</v>
      </c>
      <c r="AX2170" s="13" t="s">
        <v>77</v>
      </c>
      <c r="AY2170" s="251" t="s">
        <v>137</v>
      </c>
    </row>
    <row r="2171" s="14" customFormat="1">
      <c r="A2171" s="14"/>
      <c r="B2171" s="252"/>
      <c r="C2171" s="253"/>
      <c r="D2171" s="220" t="s">
        <v>569</v>
      </c>
      <c r="E2171" s="254" t="s">
        <v>32</v>
      </c>
      <c r="F2171" s="255" t="s">
        <v>571</v>
      </c>
      <c r="G2171" s="253"/>
      <c r="H2171" s="256">
        <v>32.650000000000006</v>
      </c>
      <c r="I2171" s="257"/>
      <c r="J2171" s="253"/>
      <c r="K2171" s="253"/>
      <c r="L2171" s="258"/>
      <c r="M2171" s="259"/>
      <c r="N2171" s="260"/>
      <c r="O2171" s="260"/>
      <c r="P2171" s="260"/>
      <c r="Q2171" s="260"/>
      <c r="R2171" s="260"/>
      <c r="S2171" s="260"/>
      <c r="T2171" s="261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62" t="s">
        <v>569</v>
      </c>
      <c r="AU2171" s="262" t="s">
        <v>87</v>
      </c>
      <c r="AV2171" s="14" t="s">
        <v>164</v>
      </c>
      <c r="AW2171" s="14" t="s">
        <v>39</v>
      </c>
      <c r="AX2171" s="14" t="s">
        <v>85</v>
      </c>
      <c r="AY2171" s="262" t="s">
        <v>137</v>
      </c>
    </row>
    <row r="2172" s="2" customFormat="1" ht="16.5" customHeight="1">
      <c r="A2172" s="41"/>
      <c r="B2172" s="42"/>
      <c r="C2172" s="227" t="s">
        <v>2507</v>
      </c>
      <c r="D2172" s="227" t="s">
        <v>151</v>
      </c>
      <c r="E2172" s="228" t="s">
        <v>2508</v>
      </c>
      <c r="F2172" s="229" t="s">
        <v>2509</v>
      </c>
      <c r="G2172" s="230" t="s">
        <v>143</v>
      </c>
      <c r="H2172" s="231">
        <v>3.2000000000000002</v>
      </c>
      <c r="I2172" s="232"/>
      <c r="J2172" s="233">
        <f>ROUND(I2172*H2172,2)</f>
        <v>0</v>
      </c>
      <c r="K2172" s="229" t="s">
        <v>144</v>
      </c>
      <c r="L2172" s="234"/>
      <c r="M2172" s="235" t="s">
        <v>32</v>
      </c>
      <c r="N2172" s="236" t="s">
        <v>49</v>
      </c>
      <c r="O2172" s="87"/>
      <c r="P2172" s="216">
        <f>O2172*H2172</f>
        <v>0</v>
      </c>
      <c r="Q2172" s="216">
        <v>0.0040000000000000001</v>
      </c>
      <c r="R2172" s="216">
        <f>Q2172*H2172</f>
        <v>0.012800000000000001</v>
      </c>
      <c r="S2172" s="216">
        <v>0</v>
      </c>
      <c r="T2172" s="217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18" t="s">
        <v>155</v>
      </c>
      <c r="AT2172" s="218" t="s">
        <v>151</v>
      </c>
      <c r="AU2172" s="218" t="s">
        <v>87</v>
      </c>
      <c r="AY2172" s="19" t="s">
        <v>137</v>
      </c>
      <c r="BE2172" s="219">
        <f>IF(N2172="základní",J2172,0)</f>
        <v>0</v>
      </c>
      <c r="BF2172" s="219">
        <f>IF(N2172="snížená",J2172,0)</f>
        <v>0</v>
      </c>
      <c r="BG2172" s="219">
        <f>IF(N2172="zákl. přenesená",J2172,0)</f>
        <v>0</v>
      </c>
      <c r="BH2172" s="219">
        <f>IF(N2172="sníž. přenesená",J2172,0)</f>
        <v>0</v>
      </c>
      <c r="BI2172" s="219">
        <f>IF(N2172="nulová",J2172,0)</f>
        <v>0</v>
      </c>
      <c r="BJ2172" s="19" t="s">
        <v>87</v>
      </c>
      <c r="BK2172" s="219">
        <f>ROUND(I2172*H2172,2)</f>
        <v>0</v>
      </c>
      <c r="BL2172" s="19" t="s">
        <v>145</v>
      </c>
      <c r="BM2172" s="218" t="s">
        <v>2510</v>
      </c>
    </row>
    <row r="2173" s="2" customFormat="1">
      <c r="A2173" s="41"/>
      <c r="B2173" s="42"/>
      <c r="C2173" s="43"/>
      <c r="D2173" s="220" t="s">
        <v>147</v>
      </c>
      <c r="E2173" s="43"/>
      <c r="F2173" s="221" t="s">
        <v>2509</v>
      </c>
      <c r="G2173" s="43"/>
      <c r="H2173" s="43"/>
      <c r="I2173" s="222"/>
      <c r="J2173" s="43"/>
      <c r="K2173" s="43"/>
      <c r="L2173" s="47"/>
      <c r="M2173" s="223"/>
      <c r="N2173" s="224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19" t="s">
        <v>147</v>
      </c>
      <c r="AU2173" s="19" t="s">
        <v>87</v>
      </c>
    </row>
    <row r="2174" s="13" customFormat="1">
      <c r="A2174" s="13"/>
      <c r="B2174" s="241"/>
      <c r="C2174" s="242"/>
      <c r="D2174" s="220" t="s">
        <v>569</v>
      </c>
      <c r="E2174" s="243" t="s">
        <v>32</v>
      </c>
      <c r="F2174" s="244" t="s">
        <v>2491</v>
      </c>
      <c r="G2174" s="242"/>
      <c r="H2174" s="245">
        <v>1.6000000000000001</v>
      </c>
      <c r="I2174" s="246"/>
      <c r="J2174" s="242"/>
      <c r="K2174" s="242"/>
      <c r="L2174" s="247"/>
      <c r="M2174" s="248"/>
      <c r="N2174" s="249"/>
      <c r="O2174" s="249"/>
      <c r="P2174" s="249"/>
      <c r="Q2174" s="249"/>
      <c r="R2174" s="249"/>
      <c r="S2174" s="249"/>
      <c r="T2174" s="250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1" t="s">
        <v>569</v>
      </c>
      <c r="AU2174" s="251" t="s">
        <v>87</v>
      </c>
      <c r="AV2174" s="13" t="s">
        <v>87</v>
      </c>
      <c r="AW2174" s="13" t="s">
        <v>39</v>
      </c>
      <c r="AX2174" s="13" t="s">
        <v>77</v>
      </c>
      <c r="AY2174" s="251" t="s">
        <v>137</v>
      </c>
    </row>
    <row r="2175" s="13" customFormat="1">
      <c r="A2175" s="13"/>
      <c r="B2175" s="241"/>
      <c r="C2175" s="242"/>
      <c r="D2175" s="220" t="s">
        <v>569</v>
      </c>
      <c r="E2175" s="243" t="s">
        <v>32</v>
      </c>
      <c r="F2175" s="244" t="s">
        <v>2492</v>
      </c>
      <c r="G2175" s="242"/>
      <c r="H2175" s="245">
        <v>1.6000000000000001</v>
      </c>
      <c r="I2175" s="246"/>
      <c r="J2175" s="242"/>
      <c r="K2175" s="242"/>
      <c r="L2175" s="247"/>
      <c r="M2175" s="248"/>
      <c r="N2175" s="249"/>
      <c r="O2175" s="249"/>
      <c r="P2175" s="249"/>
      <c r="Q2175" s="249"/>
      <c r="R2175" s="249"/>
      <c r="S2175" s="249"/>
      <c r="T2175" s="250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1" t="s">
        <v>569</v>
      </c>
      <c r="AU2175" s="251" t="s">
        <v>87</v>
      </c>
      <c r="AV2175" s="13" t="s">
        <v>87</v>
      </c>
      <c r="AW2175" s="13" t="s">
        <v>39</v>
      </c>
      <c r="AX2175" s="13" t="s">
        <v>77</v>
      </c>
      <c r="AY2175" s="251" t="s">
        <v>137</v>
      </c>
    </row>
    <row r="2176" s="14" customFormat="1">
      <c r="A2176" s="14"/>
      <c r="B2176" s="252"/>
      <c r="C2176" s="253"/>
      <c r="D2176" s="220" t="s">
        <v>569</v>
      </c>
      <c r="E2176" s="254" t="s">
        <v>32</v>
      </c>
      <c r="F2176" s="255" t="s">
        <v>571</v>
      </c>
      <c r="G2176" s="253"/>
      <c r="H2176" s="256">
        <v>3.2000000000000002</v>
      </c>
      <c r="I2176" s="257"/>
      <c r="J2176" s="253"/>
      <c r="K2176" s="253"/>
      <c r="L2176" s="258"/>
      <c r="M2176" s="259"/>
      <c r="N2176" s="260"/>
      <c r="O2176" s="260"/>
      <c r="P2176" s="260"/>
      <c r="Q2176" s="260"/>
      <c r="R2176" s="260"/>
      <c r="S2176" s="260"/>
      <c r="T2176" s="261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2" t="s">
        <v>569</v>
      </c>
      <c r="AU2176" s="262" t="s">
        <v>87</v>
      </c>
      <c r="AV2176" s="14" t="s">
        <v>164</v>
      </c>
      <c r="AW2176" s="14" t="s">
        <v>39</v>
      </c>
      <c r="AX2176" s="14" t="s">
        <v>85</v>
      </c>
      <c r="AY2176" s="262" t="s">
        <v>137</v>
      </c>
    </row>
    <row r="2177" s="2" customFormat="1" ht="16.5" customHeight="1">
      <c r="A2177" s="41"/>
      <c r="B2177" s="42"/>
      <c r="C2177" s="227" t="s">
        <v>2511</v>
      </c>
      <c r="D2177" s="227" t="s">
        <v>151</v>
      </c>
      <c r="E2177" s="228" t="s">
        <v>2512</v>
      </c>
      <c r="F2177" s="229" t="s">
        <v>2513</v>
      </c>
      <c r="G2177" s="230" t="s">
        <v>143</v>
      </c>
      <c r="H2177" s="231">
        <v>75.200000000000003</v>
      </c>
      <c r="I2177" s="232"/>
      <c r="J2177" s="233">
        <f>ROUND(I2177*H2177,2)</f>
        <v>0</v>
      </c>
      <c r="K2177" s="229" t="s">
        <v>144</v>
      </c>
      <c r="L2177" s="234"/>
      <c r="M2177" s="235" t="s">
        <v>32</v>
      </c>
      <c r="N2177" s="236" t="s">
        <v>49</v>
      </c>
      <c r="O2177" s="87"/>
      <c r="P2177" s="216">
        <f>O2177*H2177</f>
        <v>0</v>
      </c>
      <c r="Q2177" s="216">
        <v>0.0050000000000000001</v>
      </c>
      <c r="R2177" s="216">
        <f>Q2177*H2177</f>
        <v>0.376</v>
      </c>
      <c r="S2177" s="216">
        <v>0</v>
      </c>
      <c r="T2177" s="217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18" t="s">
        <v>155</v>
      </c>
      <c r="AT2177" s="218" t="s">
        <v>151</v>
      </c>
      <c r="AU2177" s="218" t="s">
        <v>87</v>
      </c>
      <c r="AY2177" s="19" t="s">
        <v>137</v>
      </c>
      <c r="BE2177" s="219">
        <f>IF(N2177="základní",J2177,0)</f>
        <v>0</v>
      </c>
      <c r="BF2177" s="219">
        <f>IF(N2177="snížená",J2177,0)</f>
        <v>0</v>
      </c>
      <c r="BG2177" s="219">
        <f>IF(N2177="zákl. přenesená",J2177,0)</f>
        <v>0</v>
      </c>
      <c r="BH2177" s="219">
        <f>IF(N2177="sníž. přenesená",J2177,0)</f>
        <v>0</v>
      </c>
      <c r="BI2177" s="219">
        <f>IF(N2177="nulová",J2177,0)</f>
        <v>0</v>
      </c>
      <c r="BJ2177" s="19" t="s">
        <v>87</v>
      </c>
      <c r="BK2177" s="219">
        <f>ROUND(I2177*H2177,2)</f>
        <v>0</v>
      </c>
      <c r="BL2177" s="19" t="s">
        <v>145</v>
      </c>
      <c r="BM2177" s="218" t="s">
        <v>2514</v>
      </c>
    </row>
    <row r="2178" s="2" customFormat="1">
      <c r="A2178" s="41"/>
      <c r="B2178" s="42"/>
      <c r="C2178" s="43"/>
      <c r="D2178" s="220" t="s">
        <v>147</v>
      </c>
      <c r="E2178" s="43"/>
      <c r="F2178" s="221" t="s">
        <v>2513</v>
      </c>
      <c r="G2178" s="43"/>
      <c r="H2178" s="43"/>
      <c r="I2178" s="222"/>
      <c r="J2178" s="43"/>
      <c r="K2178" s="43"/>
      <c r="L2178" s="47"/>
      <c r="M2178" s="223"/>
      <c r="N2178" s="224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19" t="s">
        <v>147</v>
      </c>
      <c r="AU2178" s="19" t="s">
        <v>87</v>
      </c>
    </row>
    <row r="2179" s="2" customFormat="1">
      <c r="A2179" s="41"/>
      <c r="B2179" s="42"/>
      <c r="C2179" s="43"/>
      <c r="D2179" s="220" t="s">
        <v>624</v>
      </c>
      <c r="E2179" s="43"/>
      <c r="F2179" s="273" t="s">
        <v>1397</v>
      </c>
      <c r="G2179" s="43"/>
      <c r="H2179" s="43"/>
      <c r="I2179" s="222"/>
      <c r="J2179" s="43"/>
      <c r="K2179" s="43"/>
      <c r="L2179" s="47"/>
      <c r="M2179" s="223"/>
      <c r="N2179" s="224"/>
      <c r="O2179" s="87"/>
      <c r="P2179" s="87"/>
      <c r="Q2179" s="87"/>
      <c r="R2179" s="87"/>
      <c r="S2179" s="87"/>
      <c r="T2179" s="88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T2179" s="19" t="s">
        <v>624</v>
      </c>
      <c r="AU2179" s="19" t="s">
        <v>87</v>
      </c>
    </row>
    <row r="2180" s="13" customFormat="1">
      <c r="A2180" s="13"/>
      <c r="B2180" s="241"/>
      <c r="C2180" s="242"/>
      <c r="D2180" s="220" t="s">
        <v>569</v>
      </c>
      <c r="E2180" s="243" t="s">
        <v>32</v>
      </c>
      <c r="F2180" s="244" t="s">
        <v>2493</v>
      </c>
      <c r="G2180" s="242"/>
      <c r="H2180" s="245">
        <v>2.3999999999999999</v>
      </c>
      <c r="I2180" s="246"/>
      <c r="J2180" s="242"/>
      <c r="K2180" s="242"/>
      <c r="L2180" s="247"/>
      <c r="M2180" s="248"/>
      <c r="N2180" s="249"/>
      <c r="O2180" s="249"/>
      <c r="P2180" s="249"/>
      <c r="Q2180" s="249"/>
      <c r="R2180" s="249"/>
      <c r="S2180" s="249"/>
      <c r="T2180" s="250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51" t="s">
        <v>569</v>
      </c>
      <c r="AU2180" s="251" t="s">
        <v>87</v>
      </c>
      <c r="AV2180" s="13" t="s">
        <v>87</v>
      </c>
      <c r="AW2180" s="13" t="s">
        <v>39</v>
      </c>
      <c r="AX2180" s="13" t="s">
        <v>77</v>
      </c>
      <c r="AY2180" s="251" t="s">
        <v>137</v>
      </c>
    </row>
    <row r="2181" s="13" customFormat="1">
      <c r="A2181" s="13"/>
      <c r="B2181" s="241"/>
      <c r="C2181" s="242"/>
      <c r="D2181" s="220" t="s">
        <v>569</v>
      </c>
      <c r="E2181" s="243" t="s">
        <v>32</v>
      </c>
      <c r="F2181" s="244" t="s">
        <v>2494</v>
      </c>
      <c r="G2181" s="242"/>
      <c r="H2181" s="245">
        <v>2.3999999999999999</v>
      </c>
      <c r="I2181" s="246"/>
      <c r="J2181" s="242"/>
      <c r="K2181" s="242"/>
      <c r="L2181" s="247"/>
      <c r="M2181" s="248"/>
      <c r="N2181" s="249"/>
      <c r="O2181" s="249"/>
      <c r="P2181" s="249"/>
      <c r="Q2181" s="249"/>
      <c r="R2181" s="249"/>
      <c r="S2181" s="249"/>
      <c r="T2181" s="250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1" t="s">
        <v>569</v>
      </c>
      <c r="AU2181" s="251" t="s">
        <v>87</v>
      </c>
      <c r="AV2181" s="13" t="s">
        <v>87</v>
      </c>
      <c r="AW2181" s="13" t="s">
        <v>39</v>
      </c>
      <c r="AX2181" s="13" t="s">
        <v>77</v>
      </c>
      <c r="AY2181" s="251" t="s">
        <v>137</v>
      </c>
    </row>
    <row r="2182" s="13" customFormat="1">
      <c r="A2182" s="13"/>
      <c r="B2182" s="241"/>
      <c r="C2182" s="242"/>
      <c r="D2182" s="220" t="s">
        <v>569</v>
      </c>
      <c r="E2182" s="243" t="s">
        <v>32</v>
      </c>
      <c r="F2182" s="244" t="s">
        <v>2495</v>
      </c>
      <c r="G2182" s="242"/>
      <c r="H2182" s="245">
        <v>20</v>
      </c>
      <c r="I2182" s="246"/>
      <c r="J2182" s="242"/>
      <c r="K2182" s="242"/>
      <c r="L2182" s="247"/>
      <c r="M2182" s="248"/>
      <c r="N2182" s="249"/>
      <c r="O2182" s="249"/>
      <c r="P2182" s="249"/>
      <c r="Q2182" s="249"/>
      <c r="R2182" s="249"/>
      <c r="S2182" s="249"/>
      <c r="T2182" s="250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1" t="s">
        <v>569</v>
      </c>
      <c r="AU2182" s="251" t="s">
        <v>87</v>
      </c>
      <c r="AV2182" s="13" t="s">
        <v>87</v>
      </c>
      <c r="AW2182" s="13" t="s">
        <v>39</v>
      </c>
      <c r="AX2182" s="13" t="s">
        <v>77</v>
      </c>
      <c r="AY2182" s="251" t="s">
        <v>137</v>
      </c>
    </row>
    <row r="2183" s="13" customFormat="1">
      <c r="A2183" s="13"/>
      <c r="B2183" s="241"/>
      <c r="C2183" s="242"/>
      <c r="D2183" s="220" t="s">
        <v>569</v>
      </c>
      <c r="E2183" s="243" t="s">
        <v>32</v>
      </c>
      <c r="F2183" s="244" t="s">
        <v>2496</v>
      </c>
      <c r="G2183" s="242"/>
      <c r="H2183" s="245">
        <v>14.85</v>
      </c>
      <c r="I2183" s="246"/>
      <c r="J2183" s="242"/>
      <c r="K2183" s="242"/>
      <c r="L2183" s="247"/>
      <c r="M2183" s="248"/>
      <c r="N2183" s="249"/>
      <c r="O2183" s="249"/>
      <c r="P2183" s="249"/>
      <c r="Q2183" s="249"/>
      <c r="R2183" s="249"/>
      <c r="S2183" s="249"/>
      <c r="T2183" s="250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1" t="s">
        <v>569</v>
      </c>
      <c r="AU2183" s="251" t="s">
        <v>87</v>
      </c>
      <c r="AV2183" s="13" t="s">
        <v>87</v>
      </c>
      <c r="AW2183" s="13" t="s">
        <v>39</v>
      </c>
      <c r="AX2183" s="13" t="s">
        <v>77</v>
      </c>
      <c r="AY2183" s="251" t="s">
        <v>137</v>
      </c>
    </row>
    <row r="2184" s="13" customFormat="1">
      <c r="A2184" s="13"/>
      <c r="B2184" s="241"/>
      <c r="C2184" s="242"/>
      <c r="D2184" s="220" t="s">
        <v>569</v>
      </c>
      <c r="E2184" s="243" t="s">
        <v>32</v>
      </c>
      <c r="F2184" s="244" t="s">
        <v>2497</v>
      </c>
      <c r="G2184" s="242"/>
      <c r="H2184" s="245">
        <v>4.9500000000000002</v>
      </c>
      <c r="I2184" s="246"/>
      <c r="J2184" s="242"/>
      <c r="K2184" s="242"/>
      <c r="L2184" s="247"/>
      <c r="M2184" s="248"/>
      <c r="N2184" s="249"/>
      <c r="O2184" s="249"/>
      <c r="P2184" s="249"/>
      <c r="Q2184" s="249"/>
      <c r="R2184" s="249"/>
      <c r="S2184" s="249"/>
      <c r="T2184" s="250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1" t="s">
        <v>569</v>
      </c>
      <c r="AU2184" s="251" t="s">
        <v>87</v>
      </c>
      <c r="AV2184" s="13" t="s">
        <v>87</v>
      </c>
      <c r="AW2184" s="13" t="s">
        <v>39</v>
      </c>
      <c r="AX2184" s="13" t="s">
        <v>77</v>
      </c>
      <c r="AY2184" s="251" t="s">
        <v>137</v>
      </c>
    </row>
    <row r="2185" s="13" customFormat="1">
      <c r="A2185" s="13"/>
      <c r="B2185" s="241"/>
      <c r="C2185" s="242"/>
      <c r="D2185" s="220" t="s">
        <v>569</v>
      </c>
      <c r="E2185" s="243" t="s">
        <v>32</v>
      </c>
      <c r="F2185" s="244" t="s">
        <v>2241</v>
      </c>
      <c r="G2185" s="242"/>
      <c r="H2185" s="245">
        <v>1.6499999999999999</v>
      </c>
      <c r="I2185" s="246"/>
      <c r="J2185" s="242"/>
      <c r="K2185" s="242"/>
      <c r="L2185" s="247"/>
      <c r="M2185" s="248"/>
      <c r="N2185" s="249"/>
      <c r="O2185" s="249"/>
      <c r="P2185" s="249"/>
      <c r="Q2185" s="249"/>
      <c r="R2185" s="249"/>
      <c r="S2185" s="249"/>
      <c r="T2185" s="250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1" t="s">
        <v>569</v>
      </c>
      <c r="AU2185" s="251" t="s">
        <v>87</v>
      </c>
      <c r="AV2185" s="13" t="s">
        <v>87</v>
      </c>
      <c r="AW2185" s="13" t="s">
        <v>39</v>
      </c>
      <c r="AX2185" s="13" t="s">
        <v>77</v>
      </c>
      <c r="AY2185" s="251" t="s">
        <v>137</v>
      </c>
    </row>
    <row r="2186" s="13" customFormat="1">
      <c r="A2186" s="13"/>
      <c r="B2186" s="241"/>
      <c r="C2186" s="242"/>
      <c r="D2186" s="220" t="s">
        <v>569</v>
      </c>
      <c r="E2186" s="243" t="s">
        <v>32</v>
      </c>
      <c r="F2186" s="244" t="s">
        <v>2498</v>
      </c>
      <c r="G2186" s="242"/>
      <c r="H2186" s="245">
        <v>1.6499999999999999</v>
      </c>
      <c r="I2186" s="246"/>
      <c r="J2186" s="242"/>
      <c r="K2186" s="242"/>
      <c r="L2186" s="247"/>
      <c r="M2186" s="248"/>
      <c r="N2186" s="249"/>
      <c r="O2186" s="249"/>
      <c r="P2186" s="249"/>
      <c r="Q2186" s="249"/>
      <c r="R2186" s="249"/>
      <c r="S2186" s="249"/>
      <c r="T2186" s="250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51" t="s">
        <v>569</v>
      </c>
      <c r="AU2186" s="251" t="s">
        <v>87</v>
      </c>
      <c r="AV2186" s="13" t="s">
        <v>87</v>
      </c>
      <c r="AW2186" s="13" t="s">
        <v>39</v>
      </c>
      <c r="AX2186" s="13" t="s">
        <v>77</v>
      </c>
      <c r="AY2186" s="251" t="s">
        <v>137</v>
      </c>
    </row>
    <row r="2187" s="13" customFormat="1">
      <c r="A2187" s="13"/>
      <c r="B2187" s="241"/>
      <c r="C2187" s="242"/>
      <c r="D2187" s="220" t="s">
        <v>569</v>
      </c>
      <c r="E2187" s="243" t="s">
        <v>32</v>
      </c>
      <c r="F2187" s="244" t="s">
        <v>2499</v>
      </c>
      <c r="G2187" s="242"/>
      <c r="H2187" s="245">
        <v>1.6499999999999999</v>
      </c>
      <c r="I2187" s="246"/>
      <c r="J2187" s="242"/>
      <c r="K2187" s="242"/>
      <c r="L2187" s="247"/>
      <c r="M2187" s="248"/>
      <c r="N2187" s="249"/>
      <c r="O2187" s="249"/>
      <c r="P2187" s="249"/>
      <c r="Q2187" s="249"/>
      <c r="R2187" s="249"/>
      <c r="S2187" s="249"/>
      <c r="T2187" s="250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1" t="s">
        <v>569</v>
      </c>
      <c r="AU2187" s="251" t="s">
        <v>87</v>
      </c>
      <c r="AV2187" s="13" t="s">
        <v>87</v>
      </c>
      <c r="AW2187" s="13" t="s">
        <v>39</v>
      </c>
      <c r="AX2187" s="13" t="s">
        <v>77</v>
      </c>
      <c r="AY2187" s="251" t="s">
        <v>137</v>
      </c>
    </row>
    <row r="2188" s="13" customFormat="1">
      <c r="A2188" s="13"/>
      <c r="B2188" s="241"/>
      <c r="C2188" s="242"/>
      <c r="D2188" s="220" t="s">
        <v>569</v>
      </c>
      <c r="E2188" s="243" t="s">
        <v>32</v>
      </c>
      <c r="F2188" s="244" t="s">
        <v>2500</v>
      </c>
      <c r="G2188" s="242"/>
      <c r="H2188" s="245">
        <v>20</v>
      </c>
      <c r="I2188" s="246"/>
      <c r="J2188" s="242"/>
      <c r="K2188" s="242"/>
      <c r="L2188" s="247"/>
      <c r="M2188" s="248"/>
      <c r="N2188" s="249"/>
      <c r="O2188" s="249"/>
      <c r="P2188" s="249"/>
      <c r="Q2188" s="249"/>
      <c r="R2188" s="249"/>
      <c r="S2188" s="249"/>
      <c r="T2188" s="250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1" t="s">
        <v>569</v>
      </c>
      <c r="AU2188" s="251" t="s">
        <v>87</v>
      </c>
      <c r="AV2188" s="13" t="s">
        <v>87</v>
      </c>
      <c r="AW2188" s="13" t="s">
        <v>39</v>
      </c>
      <c r="AX2188" s="13" t="s">
        <v>77</v>
      </c>
      <c r="AY2188" s="251" t="s">
        <v>137</v>
      </c>
    </row>
    <row r="2189" s="13" customFormat="1">
      <c r="A2189" s="13"/>
      <c r="B2189" s="241"/>
      <c r="C2189" s="242"/>
      <c r="D2189" s="220" t="s">
        <v>569</v>
      </c>
      <c r="E2189" s="243" t="s">
        <v>32</v>
      </c>
      <c r="F2189" s="244" t="s">
        <v>2501</v>
      </c>
      <c r="G2189" s="242"/>
      <c r="H2189" s="245">
        <v>1.6499999999999999</v>
      </c>
      <c r="I2189" s="246"/>
      <c r="J2189" s="242"/>
      <c r="K2189" s="242"/>
      <c r="L2189" s="247"/>
      <c r="M2189" s="248"/>
      <c r="N2189" s="249"/>
      <c r="O2189" s="249"/>
      <c r="P2189" s="249"/>
      <c r="Q2189" s="249"/>
      <c r="R2189" s="249"/>
      <c r="S2189" s="249"/>
      <c r="T2189" s="250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1" t="s">
        <v>569</v>
      </c>
      <c r="AU2189" s="251" t="s">
        <v>87</v>
      </c>
      <c r="AV2189" s="13" t="s">
        <v>87</v>
      </c>
      <c r="AW2189" s="13" t="s">
        <v>39</v>
      </c>
      <c r="AX2189" s="13" t="s">
        <v>77</v>
      </c>
      <c r="AY2189" s="251" t="s">
        <v>137</v>
      </c>
    </row>
    <row r="2190" s="13" customFormat="1">
      <c r="A2190" s="13"/>
      <c r="B2190" s="241"/>
      <c r="C2190" s="242"/>
      <c r="D2190" s="220" t="s">
        <v>569</v>
      </c>
      <c r="E2190" s="243" t="s">
        <v>32</v>
      </c>
      <c r="F2190" s="244" t="s">
        <v>2256</v>
      </c>
      <c r="G2190" s="242"/>
      <c r="H2190" s="245">
        <v>4</v>
      </c>
      <c r="I2190" s="246"/>
      <c r="J2190" s="242"/>
      <c r="K2190" s="242"/>
      <c r="L2190" s="247"/>
      <c r="M2190" s="248"/>
      <c r="N2190" s="249"/>
      <c r="O2190" s="249"/>
      <c r="P2190" s="249"/>
      <c r="Q2190" s="249"/>
      <c r="R2190" s="249"/>
      <c r="S2190" s="249"/>
      <c r="T2190" s="250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51" t="s">
        <v>569</v>
      </c>
      <c r="AU2190" s="251" t="s">
        <v>87</v>
      </c>
      <c r="AV2190" s="13" t="s">
        <v>87</v>
      </c>
      <c r="AW2190" s="13" t="s">
        <v>39</v>
      </c>
      <c r="AX2190" s="13" t="s">
        <v>77</v>
      </c>
      <c r="AY2190" s="251" t="s">
        <v>137</v>
      </c>
    </row>
    <row r="2191" s="14" customFormat="1">
      <c r="A2191" s="14"/>
      <c r="B2191" s="252"/>
      <c r="C2191" s="253"/>
      <c r="D2191" s="220" t="s">
        <v>569</v>
      </c>
      <c r="E2191" s="254" t="s">
        <v>32</v>
      </c>
      <c r="F2191" s="255" t="s">
        <v>571</v>
      </c>
      <c r="G2191" s="253"/>
      <c r="H2191" s="256">
        <v>75.200000000000003</v>
      </c>
      <c r="I2191" s="257"/>
      <c r="J2191" s="253"/>
      <c r="K2191" s="253"/>
      <c r="L2191" s="258"/>
      <c r="M2191" s="259"/>
      <c r="N2191" s="260"/>
      <c r="O2191" s="260"/>
      <c r="P2191" s="260"/>
      <c r="Q2191" s="260"/>
      <c r="R2191" s="260"/>
      <c r="S2191" s="260"/>
      <c r="T2191" s="261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62" t="s">
        <v>569</v>
      </c>
      <c r="AU2191" s="262" t="s">
        <v>87</v>
      </c>
      <c r="AV2191" s="14" t="s">
        <v>164</v>
      </c>
      <c r="AW2191" s="14" t="s">
        <v>39</v>
      </c>
      <c r="AX2191" s="14" t="s">
        <v>85</v>
      </c>
      <c r="AY2191" s="262" t="s">
        <v>137</v>
      </c>
    </row>
    <row r="2192" s="2" customFormat="1" ht="16.5" customHeight="1">
      <c r="A2192" s="41"/>
      <c r="B2192" s="42"/>
      <c r="C2192" s="207" t="s">
        <v>2515</v>
      </c>
      <c r="D2192" s="207" t="s">
        <v>140</v>
      </c>
      <c r="E2192" s="208" t="s">
        <v>2516</v>
      </c>
      <c r="F2192" s="209" t="s">
        <v>2517</v>
      </c>
      <c r="G2192" s="210" t="s">
        <v>143</v>
      </c>
      <c r="H2192" s="211">
        <v>28.699999999999999</v>
      </c>
      <c r="I2192" s="212"/>
      <c r="J2192" s="213">
        <f>ROUND(I2192*H2192,2)</f>
        <v>0</v>
      </c>
      <c r="K2192" s="209" t="s">
        <v>144</v>
      </c>
      <c r="L2192" s="47"/>
      <c r="M2192" s="214" t="s">
        <v>32</v>
      </c>
      <c r="N2192" s="215" t="s">
        <v>49</v>
      </c>
      <c r="O2192" s="87"/>
      <c r="P2192" s="216">
        <f>O2192*H2192</f>
        <v>0</v>
      </c>
      <c r="Q2192" s="216">
        <v>0</v>
      </c>
      <c r="R2192" s="216">
        <f>Q2192*H2192</f>
        <v>0</v>
      </c>
      <c r="S2192" s="216">
        <v>0</v>
      </c>
      <c r="T2192" s="217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18" t="s">
        <v>145</v>
      </c>
      <c r="AT2192" s="218" t="s">
        <v>140</v>
      </c>
      <c r="AU2192" s="218" t="s">
        <v>87</v>
      </c>
      <c r="AY2192" s="19" t="s">
        <v>137</v>
      </c>
      <c r="BE2192" s="219">
        <f>IF(N2192="základní",J2192,0)</f>
        <v>0</v>
      </c>
      <c r="BF2192" s="219">
        <f>IF(N2192="snížená",J2192,0)</f>
        <v>0</v>
      </c>
      <c r="BG2192" s="219">
        <f>IF(N2192="zákl. přenesená",J2192,0)</f>
        <v>0</v>
      </c>
      <c r="BH2192" s="219">
        <f>IF(N2192="sníž. přenesená",J2192,0)</f>
        <v>0</v>
      </c>
      <c r="BI2192" s="219">
        <f>IF(N2192="nulová",J2192,0)</f>
        <v>0</v>
      </c>
      <c r="BJ2192" s="19" t="s">
        <v>87</v>
      </c>
      <c r="BK2192" s="219">
        <f>ROUND(I2192*H2192,2)</f>
        <v>0</v>
      </c>
      <c r="BL2192" s="19" t="s">
        <v>145</v>
      </c>
      <c r="BM2192" s="218" t="s">
        <v>2518</v>
      </c>
    </row>
    <row r="2193" s="2" customFormat="1">
      <c r="A2193" s="41"/>
      <c r="B2193" s="42"/>
      <c r="C2193" s="43"/>
      <c r="D2193" s="220" t="s">
        <v>147</v>
      </c>
      <c r="E2193" s="43"/>
      <c r="F2193" s="221" t="s">
        <v>2519</v>
      </c>
      <c r="G2193" s="43"/>
      <c r="H2193" s="43"/>
      <c r="I2193" s="222"/>
      <c r="J2193" s="43"/>
      <c r="K2193" s="43"/>
      <c r="L2193" s="47"/>
      <c r="M2193" s="223"/>
      <c r="N2193" s="224"/>
      <c r="O2193" s="87"/>
      <c r="P2193" s="87"/>
      <c r="Q2193" s="87"/>
      <c r="R2193" s="87"/>
      <c r="S2193" s="87"/>
      <c r="T2193" s="88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T2193" s="19" t="s">
        <v>147</v>
      </c>
      <c r="AU2193" s="19" t="s">
        <v>87</v>
      </c>
    </row>
    <row r="2194" s="2" customFormat="1">
      <c r="A2194" s="41"/>
      <c r="B2194" s="42"/>
      <c r="C2194" s="43"/>
      <c r="D2194" s="225" t="s">
        <v>149</v>
      </c>
      <c r="E2194" s="43"/>
      <c r="F2194" s="226" t="s">
        <v>2520</v>
      </c>
      <c r="G2194" s="43"/>
      <c r="H2194" s="43"/>
      <c r="I2194" s="222"/>
      <c r="J2194" s="43"/>
      <c r="K2194" s="43"/>
      <c r="L2194" s="47"/>
      <c r="M2194" s="223"/>
      <c r="N2194" s="224"/>
      <c r="O2194" s="87"/>
      <c r="P2194" s="87"/>
      <c r="Q2194" s="87"/>
      <c r="R2194" s="87"/>
      <c r="S2194" s="87"/>
      <c r="T2194" s="88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T2194" s="19" t="s">
        <v>149</v>
      </c>
      <c r="AU2194" s="19" t="s">
        <v>87</v>
      </c>
    </row>
    <row r="2195" s="13" customFormat="1">
      <c r="A2195" s="13"/>
      <c r="B2195" s="241"/>
      <c r="C2195" s="242"/>
      <c r="D2195" s="220" t="s">
        <v>569</v>
      </c>
      <c r="E2195" s="243" t="s">
        <v>32</v>
      </c>
      <c r="F2195" s="244" t="s">
        <v>2226</v>
      </c>
      <c r="G2195" s="242"/>
      <c r="H2195" s="245">
        <v>3.1499999999999999</v>
      </c>
      <c r="I2195" s="246"/>
      <c r="J2195" s="242"/>
      <c r="K2195" s="242"/>
      <c r="L2195" s="247"/>
      <c r="M2195" s="248"/>
      <c r="N2195" s="249"/>
      <c r="O2195" s="249"/>
      <c r="P2195" s="249"/>
      <c r="Q2195" s="249"/>
      <c r="R2195" s="249"/>
      <c r="S2195" s="249"/>
      <c r="T2195" s="250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51" t="s">
        <v>569</v>
      </c>
      <c r="AU2195" s="251" t="s">
        <v>87</v>
      </c>
      <c r="AV2195" s="13" t="s">
        <v>87</v>
      </c>
      <c r="AW2195" s="13" t="s">
        <v>39</v>
      </c>
      <c r="AX2195" s="13" t="s">
        <v>77</v>
      </c>
      <c r="AY2195" s="251" t="s">
        <v>137</v>
      </c>
    </row>
    <row r="2196" s="13" customFormat="1">
      <c r="A2196" s="13"/>
      <c r="B2196" s="241"/>
      <c r="C2196" s="242"/>
      <c r="D2196" s="220" t="s">
        <v>569</v>
      </c>
      <c r="E2196" s="243" t="s">
        <v>32</v>
      </c>
      <c r="F2196" s="244" t="s">
        <v>2521</v>
      </c>
      <c r="G2196" s="242"/>
      <c r="H2196" s="245">
        <v>0.80000000000000004</v>
      </c>
      <c r="I2196" s="246"/>
      <c r="J2196" s="242"/>
      <c r="K2196" s="242"/>
      <c r="L2196" s="247"/>
      <c r="M2196" s="248"/>
      <c r="N2196" s="249"/>
      <c r="O2196" s="249"/>
      <c r="P2196" s="249"/>
      <c r="Q2196" s="249"/>
      <c r="R2196" s="249"/>
      <c r="S2196" s="249"/>
      <c r="T2196" s="250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51" t="s">
        <v>569</v>
      </c>
      <c r="AU2196" s="251" t="s">
        <v>87</v>
      </c>
      <c r="AV2196" s="13" t="s">
        <v>87</v>
      </c>
      <c r="AW2196" s="13" t="s">
        <v>39</v>
      </c>
      <c r="AX2196" s="13" t="s">
        <v>77</v>
      </c>
      <c r="AY2196" s="251" t="s">
        <v>137</v>
      </c>
    </row>
    <row r="2197" s="13" customFormat="1">
      <c r="A2197" s="13"/>
      <c r="B2197" s="241"/>
      <c r="C2197" s="242"/>
      <c r="D2197" s="220" t="s">
        <v>569</v>
      </c>
      <c r="E2197" s="243" t="s">
        <v>32</v>
      </c>
      <c r="F2197" s="244" t="s">
        <v>2522</v>
      </c>
      <c r="G2197" s="242"/>
      <c r="H2197" s="245">
        <v>4.2000000000000002</v>
      </c>
      <c r="I2197" s="246"/>
      <c r="J2197" s="242"/>
      <c r="K2197" s="242"/>
      <c r="L2197" s="247"/>
      <c r="M2197" s="248"/>
      <c r="N2197" s="249"/>
      <c r="O2197" s="249"/>
      <c r="P2197" s="249"/>
      <c r="Q2197" s="249"/>
      <c r="R2197" s="249"/>
      <c r="S2197" s="249"/>
      <c r="T2197" s="250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1" t="s">
        <v>569</v>
      </c>
      <c r="AU2197" s="251" t="s">
        <v>87</v>
      </c>
      <c r="AV2197" s="13" t="s">
        <v>87</v>
      </c>
      <c r="AW2197" s="13" t="s">
        <v>39</v>
      </c>
      <c r="AX2197" s="13" t="s">
        <v>77</v>
      </c>
      <c r="AY2197" s="251" t="s">
        <v>137</v>
      </c>
    </row>
    <row r="2198" s="13" customFormat="1">
      <c r="A2198" s="13"/>
      <c r="B2198" s="241"/>
      <c r="C2198" s="242"/>
      <c r="D2198" s="220" t="s">
        <v>569</v>
      </c>
      <c r="E2198" s="243" t="s">
        <v>32</v>
      </c>
      <c r="F2198" s="244" t="s">
        <v>2234</v>
      </c>
      <c r="G2198" s="242"/>
      <c r="H2198" s="245">
        <v>1.2</v>
      </c>
      <c r="I2198" s="246"/>
      <c r="J2198" s="242"/>
      <c r="K2198" s="242"/>
      <c r="L2198" s="247"/>
      <c r="M2198" s="248"/>
      <c r="N2198" s="249"/>
      <c r="O2198" s="249"/>
      <c r="P2198" s="249"/>
      <c r="Q2198" s="249"/>
      <c r="R2198" s="249"/>
      <c r="S2198" s="249"/>
      <c r="T2198" s="250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1" t="s">
        <v>569</v>
      </c>
      <c r="AU2198" s="251" t="s">
        <v>87</v>
      </c>
      <c r="AV2198" s="13" t="s">
        <v>87</v>
      </c>
      <c r="AW2198" s="13" t="s">
        <v>39</v>
      </c>
      <c r="AX2198" s="13" t="s">
        <v>77</v>
      </c>
      <c r="AY2198" s="251" t="s">
        <v>137</v>
      </c>
    </row>
    <row r="2199" s="13" customFormat="1">
      <c r="A2199" s="13"/>
      <c r="B2199" s="241"/>
      <c r="C2199" s="242"/>
      <c r="D2199" s="220" t="s">
        <v>569</v>
      </c>
      <c r="E2199" s="243" t="s">
        <v>32</v>
      </c>
      <c r="F2199" s="244" t="s">
        <v>2235</v>
      </c>
      <c r="G2199" s="242"/>
      <c r="H2199" s="245">
        <v>2</v>
      </c>
      <c r="I2199" s="246"/>
      <c r="J2199" s="242"/>
      <c r="K2199" s="242"/>
      <c r="L2199" s="247"/>
      <c r="M2199" s="248"/>
      <c r="N2199" s="249"/>
      <c r="O2199" s="249"/>
      <c r="P2199" s="249"/>
      <c r="Q2199" s="249"/>
      <c r="R2199" s="249"/>
      <c r="S2199" s="249"/>
      <c r="T2199" s="250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1" t="s">
        <v>569</v>
      </c>
      <c r="AU2199" s="251" t="s">
        <v>87</v>
      </c>
      <c r="AV2199" s="13" t="s">
        <v>87</v>
      </c>
      <c r="AW2199" s="13" t="s">
        <v>39</v>
      </c>
      <c r="AX2199" s="13" t="s">
        <v>77</v>
      </c>
      <c r="AY2199" s="251" t="s">
        <v>137</v>
      </c>
    </row>
    <row r="2200" s="13" customFormat="1">
      <c r="A2200" s="13"/>
      <c r="B2200" s="241"/>
      <c r="C2200" s="242"/>
      <c r="D2200" s="220" t="s">
        <v>569</v>
      </c>
      <c r="E2200" s="243" t="s">
        <v>32</v>
      </c>
      <c r="F2200" s="244" t="s">
        <v>2236</v>
      </c>
      <c r="G2200" s="242"/>
      <c r="H2200" s="245">
        <v>1.05</v>
      </c>
      <c r="I2200" s="246"/>
      <c r="J2200" s="242"/>
      <c r="K2200" s="242"/>
      <c r="L2200" s="247"/>
      <c r="M2200" s="248"/>
      <c r="N2200" s="249"/>
      <c r="O2200" s="249"/>
      <c r="P2200" s="249"/>
      <c r="Q2200" s="249"/>
      <c r="R2200" s="249"/>
      <c r="S2200" s="249"/>
      <c r="T2200" s="250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1" t="s">
        <v>569</v>
      </c>
      <c r="AU2200" s="251" t="s">
        <v>87</v>
      </c>
      <c r="AV2200" s="13" t="s">
        <v>87</v>
      </c>
      <c r="AW2200" s="13" t="s">
        <v>39</v>
      </c>
      <c r="AX2200" s="13" t="s">
        <v>77</v>
      </c>
      <c r="AY2200" s="251" t="s">
        <v>137</v>
      </c>
    </row>
    <row r="2201" s="13" customFormat="1">
      <c r="A2201" s="13"/>
      <c r="B2201" s="241"/>
      <c r="C2201" s="242"/>
      <c r="D2201" s="220" t="s">
        <v>569</v>
      </c>
      <c r="E2201" s="243" t="s">
        <v>32</v>
      </c>
      <c r="F2201" s="244" t="s">
        <v>2523</v>
      </c>
      <c r="G2201" s="242"/>
      <c r="H2201" s="245">
        <v>2.5</v>
      </c>
      <c r="I2201" s="246"/>
      <c r="J2201" s="242"/>
      <c r="K2201" s="242"/>
      <c r="L2201" s="247"/>
      <c r="M2201" s="248"/>
      <c r="N2201" s="249"/>
      <c r="O2201" s="249"/>
      <c r="P2201" s="249"/>
      <c r="Q2201" s="249"/>
      <c r="R2201" s="249"/>
      <c r="S2201" s="249"/>
      <c r="T2201" s="250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1" t="s">
        <v>569</v>
      </c>
      <c r="AU2201" s="251" t="s">
        <v>87</v>
      </c>
      <c r="AV2201" s="13" t="s">
        <v>87</v>
      </c>
      <c r="AW2201" s="13" t="s">
        <v>39</v>
      </c>
      <c r="AX2201" s="13" t="s">
        <v>77</v>
      </c>
      <c r="AY2201" s="251" t="s">
        <v>137</v>
      </c>
    </row>
    <row r="2202" s="13" customFormat="1">
      <c r="A2202" s="13"/>
      <c r="B2202" s="241"/>
      <c r="C2202" s="242"/>
      <c r="D2202" s="220" t="s">
        <v>569</v>
      </c>
      <c r="E2202" s="243" t="s">
        <v>32</v>
      </c>
      <c r="F2202" s="244" t="s">
        <v>2242</v>
      </c>
      <c r="G2202" s="242"/>
      <c r="H2202" s="245">
        <v>2.2000000000000002</v>
      </c>
      <c r="I2202" s="246"/>
      <c r="J2202" s="242"/>
      <c r="K2202" s="242"/>
      <c r="L2202" s="247"/>
      <c r="M2202" s="248"/>
      <c r="N2202" s="249"/>
      <c r="O2202" s="249"/>
      <c r="P2202" s="249"/>
      <c r="Q2202" s="249"/>
      <c r="R2202" s="249"/>
      <c r="S2202" s="249"/>
      <c r="T2202" s="250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1" t="s">
        <v>569</v>
      </c>
      <c r="AU2202" s="251" t="s">
        <v>87</v>
      </c>
      <c r="AV2202" s="13" t="s">
        <v>87</v>
      </c>
      <c r="AW2202" s="13" t="s">
        <v>39</v>
      </c>
      <c r="AX2202" s="13" t="s">
        <v>77</v>
      </c>
      <c r="AY2202" s="251" t="s">
        <v>137</v>
      </c>
    </row>
    <row r="2203" s="13" customFormat="1">
      <c r="A2203" s="13"/>
      <c r="B2203" s="241"/>
      <c r="C2203" s="242"/>
      <c r="D2203" s="220" t="s">
        <v>569</v>
      </c>
      <c r="E2203" s="243" t="s">
        <v>32</v>
      </c>
      <c r="F2203" s="244" t="s">
        <v>2243</v>
      </c>
      <c r="G2203" s="242"/>
      <c r="H2203" s="245">
        <v>2.7999999999999998</v>
      </c>
      <c r="I2203" s="246"/>
      <c r="J2203" s="242"/>
      <c r="K2203" s="242"/>
      <c r="L2203" s="247"/>
      <c r="M2203" s="248"/>
      <c r="N2203" s="249"/>
      <c r="O2203" s="249"/>
      <c r="P2203" s="249"/>
      <c r="Q2203" s="249"/>
      <c r="R2203" s="249"/>
      <c r="S2203" s="249"/>
      <c r="T2203" s="250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51" t="s">
        <v>569</v>
      </c>
      <c r="AU2203" s="251" t="s">
        <v>87</v>
      </c>
      <c r="AV2203" s="13" t="s">
        <v>87</v>
      </c>
      <c r="AW2203" s="13" t="s">
        <v>39</v>
      </c>
      <c r="AX2203" s="13" t="s">
        <v>77</v>
      </c>
      <c r="AY2203" s="251" t="s">
        <v>137</v>
      </c>
    </row>
    <row r="2204" s="13" customFormat="1">
      <c r="A2204" s="13"/>
      <c r="B2204" s="241"/>
      <c r="C2204" s="242"/>
      <c r="D2204" s="220" t="s">
        <v>569</v>
      </c>
      <c r="E2204" s="243" t="s">
        <v>32</v>
      </c>
      <c r="F2204" s="244" t="s">
        <v>2244</v>
      </c>
      <c r="G2204" s="242"/>
      <c r="H2204" s="245">
        <v>1.8</v>
      </c>
      <c r="I2204" s="246"/>
      <c r="J2204" s="242"/>
      <c r="K2204" s="242"/>
      <c r="L2204" s="247"/>
      <c r="M2204" s="248"/>
      <c r="N2204" s="249"/>
      <c r="O2204" s="249"/>
      <c r="P2204" s="249"/>
      <c r="Q2204" s="249"/>
      <c r="R2204" s="249"/>
      <c r="S2204" s="249"/>
      <c r="T2204" s="250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51" t="s">
        <v>569</v>
      </c>
      <c r="AU2204" s="251" t="s">
        <v>87</v>
      </c>
      <c r="AV2204" s="13" t="s">
        <v>87</v>
      </c>
      <c r="AW2204" s="13" t="s">
        <v>39</v>
      </c>
      <c r="AX2204" s="13" t="s">
        <v>77</v>
      </c>
      <c r="AY2204" s="251" t="s">
        <v>137</v>
      </c>
    </row>
    <row r="2205" s="13" customFormat="1">
      <c r="A2205" s="13"/>
      <c r="B2205" s="241"/>
      <c r="C2205" s="242"/>
      <c r="D2205" s="220" t="s">
        <v>569</v>
      </c>
      <c r="E2205" s="243" t="s">
        <v>32</v>
      </c>
      <c r="F2205" s="244" t="s">
        <v>2524</v>
      </c>
      <c r="G2205" s="242"/>
      <c r="H2205" s="245">
        <v>4.4000000000000004</v>
      </c>
      <c r="I2205" s="246"/>
      <c r="J2205" s="242"/>
      <c r="K2205" s="242"/>
      <c r="L2205" s="247"/>
      <c r="M2205" s="248"/>
      <c r="N2205" s="249"/>
      <c r="O2205" s="249"/>
      <c r="P2205" s="249"/>
      <c r="Q2205" s="249"/>
      <c r="R2205" s="249"/>
      <c r="S2205" s="249"/>
      <c r="T2205" s="250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1" t="s">
        <v>569</v>
      </c>
      <c r="AU2205" s="251" t="s">
        <v>87</v>
      </c>
      <c r="AV2205" s="13" t="s">
        <v>87</v>
      </c>
      <c r="AW2205" s="13" t="s">
        <v>39</v>
      </c>
      <c r="AX2205" s="13" t="s">
        <v>77</v>
      </c>
      <c r="AY2205" s="251" t="s">
        <v>137</v>
      </c>
    </row>
    <row r="2206" s="13" customFormat="1">
      <c r="A2206" s="13"/>
      <c r="B2206" s="241"/>
      <c r="C2206" s="242"/>
      <c r="D2206" s="220" t="s">
        <v>569</v>
      </c>
      <c r="E2206" s="243" t="s">
        <v>32</v>
      </c>
      <c r="F2206" s="244" t="s">
        <v>2253</v>
      </c>
      <c r="G2206" s="242"/>
      <c r="H2206" s="245">
        <v>1.3999999999999999</v>
      </c>
      <c r="I2206" s="246"/>
      <c r="J2206" s="242"/>
      <c r="K2206" s="242"/>
      <c r="L2206" s="247"/>
      <c r="M2206" s="248"/>
      <c r="N2206" s="249"/>
      <c r="O2206" s="249"/>
      <c r="P2206" s="249"/>
      <c r="Q2206" s="249"/>
      <c r="R2206" s="249"/>
      <c r="S2206" s="249"/>
      <c r="T2206" s="250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1" t="s">
        <v>569</v>
      </c>
      <c r="AU2206" s="251" t="s">
        <v>87</v>
      </c>
      <c r="AV2206" s="13" t="s">
        <v>87</v>
      </c>
      <c r="AW2206" s="13" t="s">
        <v>39</v>
      </c>
      <c r="AX2206" s="13" t="s">
        <v>77</v>
      </c>
      <c r="AY2206" s="251" t="s">
        <v>137</v>
      </c>
    </row>
    <row r="2207" s="13" customFormat="1">
      <c r="A2207" s="13"/>
      <c r="B2207" s="241"/>
      <c r="C2207" s="242"/>
      <c r="D2207" s="220" t="s">
        <v>569</v>
      </c>
      <c r="E2207" s="243" t="s">
        <v>32</v>
      </c>
      <c r="F2207" s="244" t="s">
        <v>2254</v>
      </c>
      <c r="G2207" s="242"/>
      <c r="H2207" s="245">
        <v>1.2</v>
      </c>
      <c r="I2207" s="246"/>
      <c r="J2207" s="242"/>
      <c r="K2207" s="242"/>
      <c r="L2207" s="247"/>
      <c r="M2207" s="248"/>
      <c r="N2207" s="249"/>
      <c r="O2207" s="249"/>
      <c r="P2207" s="249"/>
      <c r="Q2207" s="249"/>
      <c r="R2207" s="249"/>
      <c r="S2207" s="249"/>
      <c r="T2207" s="250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51" t="s">
        <v>569</v>
      </c>
      <c r="AU2207" s="251" t="s">
        <v>87</v>
      </c>
      <c r="AV2207" s="13" t="s">
        <v>87</v>
      </c>
      <c r="AW2207" s="13" t="s">
        <v>39</v>
      </c>
      <c r="AX2207" s="13" t="s">
        <v>77</v>
      </c>
      <c r="AY2207" s="251" t="s">
        <v>137</v>
      </c>
    </row>
    <row r="2208" s="14" customFormat="1">
      <c r="A2208" s="14"/>
      <c r="B2208" s="252"/>
      <c r="C2208" s="253"/>
      <c r="D2208" s="220" t="s">
        <v>569</v>
      </c>
      <c r="E2208" s="254" t="s">
        <v>32</v>
      </c>
      <c r="F2208" s="255" t="s">
        <v>571</v>
      </c>
      <c r="G2208" s="253"/>
      <c r="H2208" s="256">
        <v>28.699999999999999</v>
      </c>
      <c r="I2208" s="257"/>
      <c r="J2208" s="253"/>
      <c r="K2208" s="253"/>
      <c r="L2208" s="258"/>
      <c r="M2208" s="259"/>
      <c r="N2208" s="260"/>
      <c r="O2208" s="260"/>
      <c r="P2208" s="260"/>
      <c r="Q2208" s="260"/>
      <c r="R2208" s="260"/>
      <c r="S2208" s="260"/>
      <c r="T2208" s="261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2" t="s">
        <v>569</v>
      </c>
      <c r="AU2208" s="262" t="s">
        <v>87</v>
      </c>
      <c r="AV2208" s="14" t="s">
        <v>164</v>
      </c>
      <c r="AW2208" s="14" t="s">
        <v>39</v>
      </c>
      <c r="AX2208" s="14" t="s">
        <v>85</v>
      </c>
      <c r="AY2208" s="262" t="s">
        <v>137</v>
      </c>
    </row>
    <row r="2209" s="2" customFormat="1" ht="16.5" customHeight="1">
      <c r="A2209" s="41"/>
      <c r="B2209" s="42"/>
      <c r="C2209" s="227" t="s">
        <v>2525</v>
      </c>
      <c r="D2209" s="227" t="s">
        <v>151</v>
      </c>
      <c r="E2209" s="228" t="s">
        <v>2526</v>
      </c>
      <c r="F2209" s="229" t="s">
        <v>2527</v>
      </c>
      <c r="G2209" s="230" t="s">
        <v>143</v>
      </c>
      <c r="H2209" s="231">
        <v>24.350000000000001</v>
      </c>
      <c r="I2209" s="232"/>
      <c r="J2209" s="233">
        <f>ROUND(I2209*H2209,2)</f>
        <v>0</v>
      </c>
      <c r="K2209" s="229" t="s">
        <v>144</v>
      </c>
      <c r="L2209" s="234"/>
      <c r="M2209" s="235" t="s">
        <v>32</v>
      </c>
      <c r="N2209" s="236" t="s">
        <v>49</v>
      </c>
      <c r="O2209" s="87"/>
      <c r="P2209" s="216">
        <f>O2209*H2209</f>
        <v>0</v>
      </c>
      <c r="Q2209" s="216">
        <v>0.0070000000000000001</v>
      </c>
      <c r="R2209" s="216">
        <f>Q2209*H2209</f>
        <v>0.17045000000000002</v>
      </c>
      <c r="S2209" s="216">
        <v>0</v>
      </c>
      <c r="T2209" s="217">
        <f>S2209*H2209</f>
        <v>0</v>
      </c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R2209" s="218" t="s">
        <v>155</v>
      </c>
      <c r="AT2209" s="218" t="s">
        <v>151</v>
      </c>
      <c r="AU2209" s="218" t="s">
        <v>87</v>
      </c>
      <c r="AY2209" s="19" t="s">
        <v>137</v>
      </c>
      <c r="BE2209" s="219">
        <f>IF(N2209="základní",J2209,0)</f>
        <v>0</v>
      </c>
      <c r="BF2209" s="219">
        <f>IF(N2209="snížená",J2209,0)</f>
        <v>0</v>
      </c>
      <c r="BG2209" s="219">
        <f>IF(N2209="zákl. přenesená",J2209,0)</f>
        <v>0</v>
      </c>
      <c r="BH2209" s="219">
        <f>IF(N2209="sníž. přenesená",J2209,0)</f>
        <v>0</v>
      </c>
      <c r="BI2209" s="219">
        <f>IF(N2209="nulová",J2209,0)</f>
        <v>0</v>
      </c>
      <c r="BJ2209" s="19" t="s">
        <v>87</v>
      </c>
      <c r="BK2209" s="219">
        <f>ROUND(I2209*H2209,2)</f>
        <v>0</v>
      </c>
      <c r="BL2209" s="19" t="s">
        <v>145</v>
      </c>
      <c r="BM2209" s="218" t="s">
        <v>2528</v>
      </c>
    </row>
    <row r="2210" s="2" customFormat="1">
      <c r="A2210" s="41"/>
      <c r="B2210" s="42"/>
      <c r="C2210" s="43"/>
      <c r="D2210" s="220" t="s">
        <v>147</v>
      </c>
      <c r="E2210" s="43"/>
      <c r="F2210" s="221" t="s">
        <v>2527</v>
      </c>
      <c r="G2210" s="43"/>
      <c r="H2210" s="43"/>
      <c r="I2210" s="222"/>
      <c r="J2210" s="43"/>
      <c r="K2210" s="43"/>
      <c r="L2210" s="47"/>
      <c r="M2210" s="223"/>
      <c r="N2210" s="224"/>
      <c r="O2210" s="87"/>
      <c r="P2210" s="87"/>
      <c r="Q2210" s="87"/>
      <c r="R2210" s="87"/>
      <c r="S2210" s="87"/>
      <c r="T2210" s="88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T2210" s="19" t="s">
        <v>147</v>
      </c>
      <c r="AU2210" s="19" t="s">
        <v>87</v>
      </c>
    </row>
    <row r="2211" s="2" customFormat="1">
      <c r="A2211" s="41"/>
      <c r="B2211" s="42"/>
      <c r="C2211" s="43"/>
      <c r="D2211" s="220" t="s">
        <v>624</v>
      </c>
      <c r="E2211" s="43"/>
      <c r="F2211" s="273" t="s">
        <v>1397</v>
      </c>
      <c r="G2211" s="43"/>
      <c r="H2211" s="43"/>
      <c r="I2211" s="222"/>
      <c r="J2211" s="43"/>
      <c r="K2211" s="43"/>
      <c r="L2211" s="47"/>
      <c r="M2211" s="223"/>
      <c r="N2211" s="224"/>
      <c r="O2211" s="87"/>
      <c r="P2211" s="87"/>
      <c r="Q2211" s="87"/>
      <c r="R2211" s="87"/>
      <c r="S2211" s="87"/>
      <c r="T2211" s="88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T2211" s="19" t="s">
        <v>624</v>
      </c>
      <c r="AU2211" s="19" t="s">
        <v>87</v>
      </c>
    </row>
    <row r="2212" s="13" customFormat="1">
      <c r="A2212" s="13"/>
      <c r="B2212" s="241"/>
      <c r="C2212" s="242"/>
      <c r="D2212" s="220" t="s">
        <v>569</v>
      </c>
      <c r="E2212" s="243" t="s">
        <v>32</v>
      </c>
      <c r="F2212" s="244" t="s">
        <v>2521</v>
      </c>
      <c r="G2212" s="242"/>
      <c r="H2212" s="245">
        <v>0.80000000000000004</v>
      </c>
      <c r="I2212" s="246"/>
      <c r="J2212" s="242"/>
      <c r="K2212" s="242"/>
      <c r="L2212" s="247"/>
      <c r="M2212" s="248"/>
      <c r="N2212" s="249"/>
      <c r="O2212" s="249"/>
      <c r="P2212" s="249"/>
      <c r="Q2212" s="249"/>
      <c r="R2212" s="249"/>
      <c r="S2212" s="249"/>
      <c r="T2212" s="250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51" t="s">
        <v>569</v>
      </c>
      <c r="AU2212" s="251" t="s">
        <v>87</v>
      </c>
      <c r="AV2212" s="13" t="s">
        <v>87</v>
      </c>
      <c r="AW2212" s="13" t="s">
        <v>39</v>
      </c>
      <c r="AX2212" s="13" t="s">
        <v>77</v>
      </c>
      <c r="AY2212" s="251" t="s">
        <v>137</v>
      </c>
    </row>
    <row r="2213" s="13" customFormat="1">
      <c r="A2213" s="13"/>
      <c r="B2213" s="241"/>
      <c r="C2213" s="242"/>
      <c r="D2213" s="220" t="s">
        <v>569</v>
      </c>
      <c r="E2213" s="243" t="s">
        <v>32</v>
      </c>
      <c r="F2213" s="244" t="s">
        <v>2522</v>
      </c>
      <c r="G2213" s="242"/>
      <c r="H2213" s="245">
        <v>4.2000000000000002</v>
      </c>
      <c r="I2213" s="246"/>
      <c r="J2213" s="242"/>
      <c r="K2213" s="242"/>
      <c r="L2213" s="247"/>
      <c r="M2213" s="248"/>
      <c r="N2213" s="249"/>
      <c r="O2213" s="249"/>
      <c r="P2213" s="249"/>
      <c r="Q2213" s="249"/>
      <c r="R2213" s="249"/>
      <c r="S2213" s="249"/>
      <c r="T2213" s="250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1" t="s">
        <v>569</v>
      </c>
      <c r="AU2213" s="251" t="s">
        <v>87</v>
      </c>
      <c r="AV2213" s="13" t="s">
        <v>87</v>
      </c>
      <c r="AW2213" s="13" t="s">
        <v>39</v>
      </c>
      <c r="AX2213" s="13" t="s">
        <v>77</v>
      </c>
      <c r="AY2213" s="251" t="s">
        <v>137</v>
      </c>
    </row>
    <row r="2214" s="13" customFormat="1">
      <c r="A2214" s="13"/>
      <c r="B2214" s="241"/>
      <c r="C2214" s="242"/>
      <c r="D2214" s="220" t="s">
        <v>569</v>
      </c>
      <c r="E2214" s="243" t="s">
        <v>32</v>
      </c>
      <c r="F2214" s="244" t="s">
        <v>2235</v>
      </c>
      <c r="G2214" s="242"/>
      <c r="H2214" s="245">
        <v>2</v>
      </c>
      <c r="I2214" s="246"/>
      <c r="J2214" s="242"/>
      <c r="K2214" s="242"/>
      <c r="L2214" s="247"/>
      <c r="M2214" s="248"/>
      <c r="N2214" s="249"/>
      <c r="O2214" s="249"/>
      <c r="P2214" s="249"/>
      <c r="Q2214" s="249"/>
      <c r="R2214" s="249"/>
      <c r="S2214" s="249"/>
      <c r="T2214" s="250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1" t="s">
        <v>569</v>
      </c>
      <c r="AU2214" s="251" t="s">
        <v>87</v>
      </c>
      <c r="AV2214" s="13" t="s">
        <v>87</v>
      </c>
      <c r="AW2214" s="13" t="s">
        <v>39</v>
      </c>
      <c r="AX2214" s="13" t="s">
        <v>77</v>
      </c>
      <c r="AY2214" s="251" t="s">
        <v>137</v>
      </c>
    </row>
    <row r="2215" s="13" customFormat="1">
      <c r="A2215" s="13"/>
      <c r="B2215" s="241"/>
      <c r="C2215" s="242"/>
      <c r="D2215" s="220" t="s">
        <v>569</v>
      </c>
      <c r="E2215" s="243" t="s">
        <v>32</v>
      </c>
      <c r="F2215" s="244" t="s">
        <v>2236</v>
      </c>
      <c r="G2215" s="242"/>
      <c r="H2215" s="245">
        <v>1.05</v>
      </c>
      <c r="I2215" s="246"/>
      <c r="J2215" s="242"/>
      <c r="K2215" s="242"/>
      <c r="L2215" s="247"/>
      <c r="M2215" s="248"/>
      <c r="N2215" s="249"/>
      <c r="O2215" s="249"/>
      <c r="P2215" s="249"/>
      <c r="Q2215" s="249"/>
      <c r="R2215" s="249"/>
      <c r="S2215" s="249"/>
      <c r="T2215" s="250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1" t="s">
        <v>569</v>
      </c>
      <c r="AU2215" s="251" t="s">
        <v>87</v>
      </c>
      <c r="AV2215" s="13" t="s">
        <v>87</v>
      </c>
      <c r="AW2215" s="13" t="s">
        <v>39</v>
      </c>
      <c r="AX2215" s="13" t="s">
        <v>77</v>
      </c>
      <c r="AY2215" s="251" t="s">
        <v>137</v>
      </c>
    </row>
    <row r="2216" s="13" customFormat="1">
      <c r="A2216" s="13"/>
      <c r="B2216" s="241"/>
      <c r="C2216" s="242"/>
      <c r="D2216" s="220" t="s">
        <v>569</v>
      </c>
      <c r="E2216" s="243" t="s">
        <v>32</v>
      </c>
      <c r="F2216" s="244" t="s">
        <v>2523</v>
      </c>
      <c r="G2216" s="242"/>
      <c r="H2216" s="245">
        <v>2.5</v>
      </c>
      <c r="I2216" s="246"/>
      <c r="J2216" s="242"/>
      <c r="K2216" s="242"/>
      <c r="L2216" s="247"/>
      <c r="M2216" s="248"/>
      <c r="N2216" s="249"/>
      <c r="O2216" s="249"/>
      <c r="P2216" s="249"/>
      <c r="Q2216" s="249"/>
      <c r="R2216" s="249"/>
      <c r="S2216" s="249"/>
      <c r="T2216" s="250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1" t="s">
        <v>569</v>
      </c>
      <c r="AU2216" s="251" t="s">
        <v>87</v>
      </c>
      <c r="AV2216" s="13" t="s">
        <v>87</v>
      </c>
      <c r="AW2216" s="13" t="s">
        <v>39</v>
      </c>
      <c r="AX2216" s="13" t="s">
        <v>77</v>
      </c>
      <c r="AY2216" s="251" t="s">
        <v>137</v>
      </c>
    </row>
    <row r="2217" s="13" customFormat="1">
      <c r="A2217" s="13"/>
      <c r="B2217" s="241"/>
      <c r="C2217" s="242"/>
      <c r="D2217" s="220" t="s">
        <v>569</v>
      </c>
      <c r="E2217" s="243" t="s">
        <v>32</v>
      </c>
      <c r="F2217" s="244" t="s">
        <v>2242</v>
      </c>
      <c r="G2217" s="242"/>
      <c r="H2217" s="245">
        <v>2.2000000000000002</v>
      </c>
      <c r="I2217" s="246"/>
      <c r="J2217" s="242"/>
      <c r="K2217" s="242"/>
      <c r="L2217" s="247"/>
      <c r="M2217" s="248"/>
      <c r="N2217" s="249"/>
      <c r="O2217" s="249"/>
      <c r="P2217" s="249"/>
      <c r="Q2217" s="249"/>
      <c r="R2217" s="249"/>
      <c r="S2217" s="249"/>
      <c r="T2217" s="250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1" t="s">
        <v>569</v>
      </c>
      <c r="AU2217" s="251" t="s">
        <v>87</v>
      </c>
      <c r="AV2217" s="13" t="s">
        <v>87</v>
      </c>
      <c r="AW2217" s="13" t="s">
        <v>39</v>
      </c>
      <c r="AX2217" s="13" t="s">
        <v>77</v>
      </c>
      <c r="AY2217" s="251" t="s">
        <v>137</v>
      </c>
    </row>
    <row r="2218" s="13" customFormat="1">
      <c r="A2218" s="13"/>
      <c r="B2218" s="241"/>
      <c r="C2218" s="242"/>
      <c r="D2218" s="220" t="s">
        <v>569</v>
      </c>
      <c r="E2218" s="243" t="s">
        <v>32</v>
      </c>
      <c r="F2218" s="244" t="s">
        <v>2243</v>
      </c>
      <c r="G2218" s="242"/>
      <c r="H2218" s="245">
        <v>2.7999999999999998</v>
      </c>
      <c r="I2218" s="246"/>
      <c r="J2218" s="242"/>
      <c r="K2218" s="242"/>
      <c r="L2218" s="247"/>
      <c r="M2218" s="248"/>
      <c r="N2218" s="249"/>
      <c r="O2218" s="249"/>
      <c r="P2218" s="249"/>
      <c r="Q2218" s="249"/>
      <c r="R2218" s="249"/>
      <c r="S2218" s="249"/>
      <c r="T2218" s="250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51" t="s">
        <v>569</v>
      </c>
      <c r="AU2218" s="251" t="s">
        <v>87</v>
      </c>
      <c r="AV2218" s="13" t="s">
        <v>87</v>
      </c>
      <c r="AW2218" s="13" t="s">
        <v>39</v>
      </c>
      <c r="AX2218" s="13" t="s">
        <v>77</v>
      </c>
      <c r="AY2218" s="251" t="s">
        <v>137</v>
      </c>
    </row>
    <row r="2219" s="13" customFormat="1">
      <c r="A2219" s="13"/>
      <c r="B2219" s="241"/>
      <c r="C2219" s="242"/>
      <c r="D2219" s="220" t="s">
        <v>569</v>
      </c>
      <c r="E2219" s="243" t="s">
        <v>32</v>
      </c>
      <c r="F2219" s="244" t="s">
        <v>2244</v>
      </c>
      <c r="G2219" s="242"/>
      <c r="H2219" s="245">
        <v>1.8</v>
      </c>
      <c r="I2219" s="246"/>
      <c r="J2219" s="242"/>
      <c r="K2219" s="242"/>
      <c r="L2219" s="247"/>
      <c r="M2219" s="248"/>
      <c r="N2219" s="249"/>
      <c r="O2219" s="249"/>
      <c r="P2219" s="249"/>
      <c r="Q2219" s="249"/>
      <c r="R2219" s="249"/>
      <c r="S2219" s="249"/>
      <c r="T2219" s="250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1" t="s">
        <v>569</v>
      </c>
      <c r="AU2219" s="251" t="s">
        <v>87</v>
      </c>
      <c r="AV2219" s="13" t="s">
        <v>87</v>
      </c>
      <c r="AW2219" s="13" t="s">
        <v>39</v>
      </c>
      <c r="AX2219" s="13" t="s">
        <v>77</v>
      </c>
      <c r="AY2219" s="251" t="s">
        <v>137</v>
      </c>
    </row>
    <row r="2220" s="13" customFormat="1">
      <c r="A2220" s="13"/>
      <c r="B2220" s="241"/>
      <c r="C2220" s="242"/>
      <c r="D2220" s="220" t="s">
        <v>569</v>
      </c>
      <c r="E2220" s="243" t="s">
        <v>32</v>
      </c>
      <c r="F2220" s="244" t="s">
        <v>2524</v>
      </c>
      <c r="G2220" s="242"/>
      <c r="H2220" s="245">
        <v>4.4000000000000004</v>
      </c>
      <c r="I2220" s="246"/>
      <c r="J2220" s="242"/>
      <c r="K2220" s="242"/>
      <c r="L2220" s="247"/>
      <c r="M2220" s="248"/>
      <c r="N2220" s="249"/>
      <c r="O2220" s="249"/>
      <c r="P2220" s="249"/>
      <c r="Q2220" s="249"/>
      <c r="R2220" s="249"/>
      <c r="S2220" s="249"/>
      <c r="T2220" s="250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51" t="s">
        <v>569</v>
      </c>
      <c r="AU2220" s="251" t="s">
        <v>87</v>
      </c>
      <c r="AV2220" s="13" t="s">
        <v>87</v>
      </c>
      <c r="AW2220" s="13" t="s">
        <v>39</v>
      </c>
      <c r="AX2220" s="13" t="s">
        <v>77</v>
      </c>
      <c r="AY2220" s="251" t="s">
        <v>137</v>
      </c>
    </row>
    <row r="2221" s="13" customFormat="1">
      <c r="A2221" s="13"/>
      <c r="B2221" s="241"/>
      <c r="C2221" s="242"/>
      <c r="D2221" s="220" t="s">
        <v>569</v>
      </c>
      <c r="E2221" s="243" t="s">
        <v>32</v>
      </c>
      <c r="F2221" s="244" t="s">
        <v>2253</v>
      </c>
      <c r="G2221" s="242"/>
      <c r="H2221" s="245">
        <v>1.3999999999999999</v>
      </c>
      <c r="I2221" s="246"/>
      <c r="J2221" s="242"/>
      <c r="K2221" s="242"/>
      <c r="L2221" s="247"/>
      <c r="M2221" s="248"/>
      <c r="N2221" s="249"/>
      <c r="O2221" s="249"/>
      <c r="P2221" s="249"/>
      <c r="Q2221" s="249"/>
      <c r="R2221" s="249"/>
      <c r="S2221" s="249"/>
      <c r="T2221" s="250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1" t="s">
        <v>569</v>
      </c>
      <c r="AU2221" s="251" t="s">
        <v>87</v>
      </c>
      <c r="AV2221" s="13" t="s">
        <v>87</v>
      </c>
      <c r="AW2221" s="13" t="s">
        <v>39</v>
      </c>
      <c r="AX2221" s="13" t="s">
        <v>77</v>
      </c>
      <c r="AY2221" s="251" t="s">
        <v>137</v>
      </c>
    </row>
    <row r="2222" s="13" customFormat="1">
      <c r="A2222" s="13"/>
      <c r="B2222" s="241"/>
      <c r="C2222" s="242"/>
      <c r="D2222" s="220" t="s">
        <v>569</v>
      </c>
      <c r="E2222" s="243" t="s">
        <v>32</v>
      </c>
      <c r="F2222" s="244" t="s">
        <v>2254</v>
      </c>
      <c r="G2222" s="242"/>
      <c r="H2222" s="245">
        <v>1.2</v>
      </c>
      <c r="I2222" s="246"/>
      <c r="J2222" s="242"/>
      <c r="K2222" s="242"/>
      <c r="L2222" s="247"/>
      <c r="M2222" s="248"/>
      <c r="N2222" s="249"/>
      <c r="O2222" s="249"/>
      <c r="P2222" s="249"/>
      <c r="Q2222" s="249"/>
      <c r="R2222" s="249"/>
      <c r="S2222" s="249"/>
      <c r="T2222" s="250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1" t="s">
        <v>569</v>
      </c>
      <c r="AU2222" s="251" t="s">
        <v>87</v>
      </c>
      <c r="AV2222" s="13" t="s">
        <v>87</v>
      </c>
      <c r="AW2222" s="13" t="s">
        <v>39</v>
      </c>
      <c r="AX2222" s="13" t="s">
        <v>77</v>
      </c>
      <c r="AY2222" s="251" t="s">
        <v>137</v>
      </c>
    </row>
    <row r="2223" s="14" customFormat="1">
      <c r="A2223" s="14"/>
      <c r="B2223" s="252"/>
      <c r="C2223" s="253"/>
      <c r="D2223" s="220" t="s">
        <v>569</v>
      </c>
      <c r="E2223" s="254" t="s">
        <v>32</v>
      </c>
      <c r="F2223" s="255" t="s">
        <v>571</v>
      </c>
      <c r="G2223" s="253"/>
      <c r="H2223" s="256">
        <v>24.349999999999998</v>
      </c>
      <c r="I2223" s="257"/>
      <c r="J2223" s="253"/>
      <c r="K2223" s="253"/>
      <c r="L2223" s="258"/>
      <c r="M2223" s="259"/>
      <c r="N2223" s="260"/>
      <c r="O2223" s="260"/>
      <c r="P2223" s="260"/>
      <c r="Q2223" s="260"/>
      <c r="R2223" s="260"/>
      <c r="S2223" s="260"/>
      <c r="T2223" s="261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2" t="s">
        <v>569</v>
      </c>
      <c r="AU2223" s="262" t="s">
        <v>87</v>
      </c>
      <c r="AV2223" s="14" t="s">
        <v>164</v>
      </c>
      <c r="AW2223" s="14" t="s">
        <v>39</v>
      </c>
      <c r="AX2223" s="14" t="s">
        <v>85</v>
      </c>
      <c r="AY2223" s="262" t="s">
        <v>137</v>
      </c>
    </row>
    <row r="2224" s="2" customFormat="1" ht="16.5" customHeight="1">
      <c r="A2224" s="41"/>
      <c r="B2224" s="42"/>
      <c r="C2224" s="227" t="s">
        <v>2529</v>
      </c>
      <c r="D2224" s="227" t="s">
        <v>151</v>
      </c>
      <c r="E2224" s="228" t="s">
        <v>2530</v>
      </c>
      <c r="F2224" s="229" t="s">
        <v>2531</v>
      </c>
      <c r="G2224" s="230" t="s">
        <v>143</v>
      </c>
      <c r="H2224" s="231">
        <v>4.3499999999999996</v>
      </c>
      <c r="I2224" s="232"/>
      <c r="J2224" s="233">
        <f>ROUND(I2224*H2224,2)</f>
        <v>0</v>
      </c>
      <c r="K2224" s="229" t="s">
        <v>144</v>
      </c>
      <c r="L2224" s="234"/>
      <c r="M2224" s="235" t="s">
        <v>32</v>
      </c>
      <c r="N2224" s="236" t="s">
        <v>49</v>
      </c>
      <c r="O2224" s="87"/>
      <c r="P2224" s="216">
        <f>O2224*H2224</f>
        <v>0</v>
      </c>
      <c r="Q2224" s="216">
        <v>0.0080000000000000002</v>
      </c>
      <c r="R2224" s="216">
        <f>Q2224*H2224</f>
        <v>0.034799999999999998</v>
      </c>
      <c r="S2224" s="216">
        <v>0</v>
      </c>
      <c r="T2224" s="217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18" t="s">
        <v>155</v>
      </c>
      <c r="AT2224" s="218" t="s">
        <v>151</v>
      </c>
      <c r="AU2224" s="218" t="s">
        <v>87</v>
      </c>
      <c r="AY2224" s="19" t="s">
        <v>137</v>
      </c>
      <c r="BE2224" s="219">
        <f>IF(N2224="základní",J2224,0)</f>
        <v>0</v>
      </c>
      <c r="BF2224" s="219">
        <f>IF(N2224="snížená",J2224,0)</f>
        <v>0</v>
      </c>
      <c r="BG2224" s="219">
        <f>IF(N2224="zákl. přenesená",J2224,0)</f>
        <v>0</v>
      </c>
      <c r="BH2224" s="219">
        <f>IF(N2224="sníž. přenesená",J2224,0)</f>
        <v>0</v>
      </c>
      <c r="BI2224" s="219">
        <f>IF(N2224="nulová",J2224,0)</f>
        <v>0</v>
      </c>
      <c r="BJ2224" s="19" t="s">
        <v>87</v>
      </c>
      <c r="BK2224" s="219">
        <f>ROUND(I2224*H2224,2)</f>
        <v>0</v>
      </c>
      <c r="BL2224" s="19" t="s">
        <v>145</v>
      </c>
      <c r="BM2224" s="218" t="s">
        <v>2532</v>
      </c>
    </row>
    <row r="2225" s="2" customFormat="1">
      <c r="A2225" s="41"/>
      <c r="B2225" s="42"/>
      <c r="C2225" s="43"/>
      <c r="D2225" s="220" t="s">
        <v>147</v>
      </c>
      <c r="E2225" s="43"/>
      <c r="F2225" s="221" t="s">
        <v>2531</v>
      </c>
      <c r="G2225" s="43"/>
      <c r="H2225" s="43"/>
      <c r="I2225" s="222"/>
      <c r="J2225" s="43"/>
      <c r="K2225" s="43"/>
      <c r="L2225" s="47"/>
      <c r="M2225" s="223"/>
      <c r="N2225" s="224"/>
      <c r="O2225" s="87"/>
      <c r="P2225" s="87"/>
      <c r="Q2225" s="87"/>
      <c r="R2225" s="87"/>
      <c r="S2225" s="87"/>
      <c r="T2225" s="88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T2225" s="19" t="s">
        <v>147</v>
      </c>
      <c r="AU2225" s="19" t="s">
        <v>87</v>
      </c>
    </row>
    <row r="2226" s="2" customFormat="1">
      <c r="A2226" s="41"/>
      <c r="B2226" s="42"/>
      <c r="C2226" s="43"/>
      <c r="D2226" s="220" t="s">
        <v>624</v>
      </c>
      <c r="E2226" s="43"/>
      <c r="F2226" s="273" t="s">
        <v>1397</v>
      </c>
      <c r="G2226" s="43"/>
      <c r="H2226" s="43"/>
      <c r="I2226" s="222"/>
      <c r="J2226" s="43"/>
      <c r="K2226" s="43"/>
      <c r="L2226" s="47"/>
      <c r="M2226" s="223"/>
      <c r="N2226" s="224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19" t="s">
        <v>624</v>
      </c>
      <c r="AU2226" s="19" t="s">
        <v>87</v>
      </c>
    </row>
    <row r="2227" s="13" customFormat="1">
      <c r="A2227" s="13"/>
      <c r="B2227" s="241"/>
      <c r="C2227" s="242"/>
      <c r="D2227" s="220" t="s">
        <v>569</v>
      </c>
      <c r="E2227" s="243" t="s">
        <v>32</v>
      </c>
      <c r="F2227" s="244" t="s">
        <v>2226</v>
      </c>
      <c r="G2227" s="242"/>
      <c r="H2227" s="245">
        <v>3.1499999999999999</v>
      </c>
      <c r="I2227" s="246"/>
      <c r="J2227" s="242"/>
      <c r="K2227" s="242"/>
      <c r="L2227" s="247"/>
      <c r="M2227" s="248"/>
      <c r="N2227" s="249"/>
      <c r="O2227" s="249"/>
      <c r="P2227" s="249"/>
      <c r="Q2227" s="249"/>
      <c r="R2227" s="249"/>
      <c r="S2227" s="249"/>
      <c r="T2227" s="250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1" t="s">
        <v>569</v>
      </c>
      <c r="AU2227" s="251" t="s">
        <v>87</v>
      </c>
      <c r="AV2227" s="13" t="s">
        <v>87</v>
      </c>
      <c r="AW2227" s="13" t="s">
        <v>39</v>
      </c>
      <c r="AX2227" s="13" t="s">
        <v>77</v>
      </c>
      <c r="AY2227" s="251" t="s">
        <v>137</v>
      </c>
    </row>
    <row r="2228" s="13" customFormat="1">
      <c r="A2228" s="13"/>
      <c r="B2228" s="241"/>
      <c r="C2228" s="242"/>
      <c r="D2228" s="220" t="s">
        <v>569</v>
      </c>
      <c r="E2228" s="243" t="s">
        <v>32</v>
      </c>
      <c r="F2228" s="244" t="s">
        <v>2234</v>
      </c>
      <c r="G2228" s="242"/>
      <c r="H2228" s="245">
        <v>1.2</v>
      </c>
      <c r="I2228" s="246"/>
      <c r="J2228" s="242"/>
      <c r="K2228" s="242"/>
      <c r="L2228" s="247"/>
      <c r="M2228" s="248"/>
      <c r="N2228" s="249"/>
      <c r="O2228" s="249"/>
      <c r="P2228" s="249"/>
      <c r="Q2228" s="249"/>
      <c r="R2228" s="249"/>
      <c r="S2228" s="249"/>
      <c r="T2228" s="250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1" t="s">
        <v>569</v>
      </c>
      <c r="AU2228" s="251" t="s">
        <v>87</v>
      </c>
      <c r="AV2228" s="13" t="s">
        <v>87</v>
      </c>
      <c r="AW2228" s="13" t="s">
        <v>39</v>
      </c>
      <c r="AX2228" s="13" t="s">
        <v>77</v>
      </c>
      <c r="AY2228" s="251" t="s">
        <v>137</v>
      </c>
    </row>
    <row r="2229" s="14" customFormat="1">
      <c r="A2229" s="14"/>
      <c r="B2229" s="252"/>
      <c r="C2229" s="253"/>
      <c r="D2229" s="220" t="s">
        <v>569</v>
      </c>
      <c r="E2229" s="254" t="s">
        <v>32</v>
      </c>
      <c r="F2229" s="255" t="s">
        <v>571</v>
      </c>
      <c r="G2229" s="253"/>
      <c r="H2229" s="256">
        <v>4.3499999999999996</v>
      </c>
      <c r="I2229" s="257"/>
      <c r="J2229" s="253"/>
      <c r="K2229" s="253"/>
      <c r="L2229" s="258"/>
      <c r="M2229" s="259"/>
      <c r="N2229" s="260"/>
      <c r="O2229" s="260"/>
      <c r="P2229" s="260"/>
      <c r="Q2229" s="260"/>
      <c r="R2229" s="260"/>
      <c r="S2229" s="260"/>
      <c r="T2229" s="261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2" t="s">
        <v>569</v>
      </c>
      <c r="AU2229" s="262" t="s">
        <v>87</v>
      </c>
      <c r="AV2229" s="14" t="s">
        <v>164</v>
      </c>
      <c r="AW2229" s="14" t="s">
        <v>39</v>
      </c>
      <c r="AX2229" s="14" t="s">
        <v>85</v>
      </c>
      <c r="AY2229" s="262" t="s">
        <v>137</v>
      </c>
    </row>
    <row r="2230" s="2" customFormat="1" ht="16.5" customHeight="1">
      <c r="A2230" s="41"/>
      <c r="B2230" s="42"/>
      <c r="C2230" s="227" t="s">
        <v>2533</v>
      </c>
      <c r="D2230" s="227" t="s">
        <v>151</v>
      </c>
      <c r="E2230" s="228" t="s">
        <v>2534</v>
      </c>
      <c r="F2230" s="229" t="s">
        <v>2535</v>
      </c>
      <c r="G2230" s="230" t="s">
        <v>160</v>
      </c>
      <c r="H2230" s="231">
        <v>50.799999999999997</v>
      </c>
      <c r="I2230" s="232"/>
      <c r="J2230" s="233">
        <f>ROUND(I2230*H2230,2)</f>
        <v>0</v>
      </c>
      <c r="K2230" s="229" t="s">
        <v>144</v>
      </c>
      <c r="L2230" s="234"/>
      <c r="M2230" s="235" t="s">
        <v>32</v>
      </c>
      <c r="N2230" s="236" t="s">
        <v>49</v>
      </c>
      <c r="O2230" s="87"/>
      <c r="P2230" s="216">
        <f>O2230*H2230</f>
        <v>0</v>
      </c>
      <c r="Q2230" s="216">
        <v>6.0000000000000002E-05</v>
      </c>
      <c r="R2230" s="216">
        <f>Q2230*H2230</f>
        <v>0.0030479999999999999</v>
      </c>
      <c r="S2230" s="216">
        <v>0</v>
      </c>
      <c r="T2230" s="217">
        <f>S2230*H2230</f>
        <v>0</v>
      </c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R2230" s="218" t="s">
        <v>155</v>
      </c>
      <c r="AT2230" s="218" t="s">
        <v>151</v>
      </c>
      <c r="AU2230" s="218" t="s">
        <v>87</v>
      </c>
      <c r="AY2230" s="19" t="s">
        <v>137</v>
      </c>
      <c r="BE2230" s="219">
        <f>IF(N2230="základní",J2230,0)</f>
        <v>0</v>
      </c>
      <c r="BF2230" s="219">
        <f>IF(N2230="snížená",J2230,0)</f>
        <v>0</v>
      </c>
      <c r="BG2230" s="219">
        <f>IF(N2230="zákl. přenesená",J2230,0)</f>
        <v>0</v>
      </c>
      <c r="BH2230" s="219">
        <f>IF(N2230="sníž. přenesená",J2230,0)</f>
        <v>0</v>
      </c>
      <c r="BI2230" s="219">
        <f>IF(N2230="nulová",J2230,0)</f>
        <v>0</v>
      </c>
      <c r="BJ2230" s="19" t="s">
        <v>87</v>
      </c>
      <c r="BK2230" s="219">
        <f>ROUND(I2230*H2230,2)</f>
        <v>0</v>
      </c>
      <c r="BL2230" s="19" t="s">
        <v>145</v>
      </c>
      <c r="BM2230" s="218" t="s">
        <v>2536</v>
      </c>
    </row>
    <row r="2231" s="2" customFormat="1">
      <c r="A2231" s="41"/>
      <c r="B2231" s="42"/>
      <c r="C2231" s="43"/>
      <c r="D2231" s="220" t="s">
        <v>147</v>
      </c>
      <c r="E2231" s="43"/>
      <c r="F2231" s="221" t="s">
        <v>2535</v>
      </c>
      <c r="G2231" s="43"/>
      <c r="H2231" s="43"/>
      <c r="I2231" s="222"/>
      <c r="J2231" s="43"/>
      <c r="K2231" s="43"/>
      <c r="L2231" s="47"/>
      <c r="M2231" s="223"/>
      <c r="N2231" s="224"/>
      <c r="O2231" s="87"/>
      <c r="P2231" s="87"/>
      <c r="Q2231" s="87"/>
      <c r="R2231" s="87"/>
      <c r="S2231" s="87"/>
      <c r="T2231" s="88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T2231" s="19" t="s">
        <v>147</v>
      </c>
      <c r="AU2231" s="19" t="s">
        <v>87</v>
      </c>
    </row>
    <row r="2232" s="13" customFormat="1">
      <c r="A2232" s="13"/>
      <c r="B2232" s="241"/>
      <c r="C2232" s="242"/>
      <c r="D2232" s="220" t="s">
        <v>569</v>
      </c>
      <c r="E2232" s="243" t="s">
        <v>32</v>
      </c>
      <c r="F2232" s="244" t="s">
        <v>2537</v>
      </c>
      <c r="G2232" s="242"/>
      <c r="H2232" s="245">
        <v>6</v>
      </c>
      <c r="I2232" s="246"/>
      <c r="J2232" s="242"/>
      <c r="K2232" s="242"/>
      <c r="L2232" s="247"/>
      <c r="M2232" s="248"/>
      <c r="N2232" s="249"/>
      <c r="O2232" s="249"/>
      <c r="P2232" s="249"/>
      <c r="Q2232" s="249"/>
      <c r="R2232" s="249"/>
      <c r="S2232" s="249"/>
      <c r="T2232" s="250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1" t="s">
        <v>569</v>
      </c>
      <c r="AU2232" s="251" t="s">
        <v>87</v>
      </c>
      <c r="AV2232" s="13" t="s">
        <v>87</v>
      </c>
      <c r="AW2232" s="13" t="s">
        <v>39</v>
      </c>
      <c r="AX2232" s="13" t="s">
        <v>77</v>
      </c>
      <c r="AY2232" s="251" t="s">
        <v>137</v>
      </c>
    </row>
    <row r="2233" s="13" customFormat="1">
      <c r="A2233" s="13"/>
      <c r="B2233" s="241"/>
      <c r="C2233" s="242"/>
      <c r="D2233" s="220" t="s">
        <v>569</v>
      </c>
      <c r="E2233" s="243" t="s">
        <v>32</v>
      </c>
      <c r="F2233" s="244" t="s">
        <v>2521</v>
      </c>
      <c r="G2233" s="242"/>
      <c r="H2233" s="245">
        <v>0.80000000000000004</v>
      </c>
      <c r="I2233" s="246"/>
      <c r="J2233" s="242"/>
      <c r="K2233" s="242"/>
      <c r="L2233" s="247"/>
      <c r="M2233" s="248"/>
      <c r="N2233" s="249"/>
      <c r="O2233" s="249"/>
      <c r="P2233" s="249"/>
      <c r="Q2233" s="249"/>
      <c r="R2233" s="249"/>
      <c r="S2233" s="249"/>
      <c r="T2233" s="250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51" t="s">
        <v>569</v>
      </c>
      <c r="AU2233" s="251" t="s">
        <v>87</v>
      </c>
      <c r="AV2233" s="13" t="s">
        <v>87</v>
      </c>
      <c r="AW2233" s="13" t="s">
        <v>39</v>
      </c>
      <c r="AX2233" s="13" t="s">
        <v>77</v>
      </c>
      <c r="AY2233" s="251" t="s">
        <v>137</v>
      </c>
    </row>
    <row r="2234" s="13" customFormat="1">
      <c r="A2234" s="13"/>
      <c r="B2234" s="241"/>
      <c r="C2234" s="242"/>
      <c r="D2234" s="220" t="s">
        <v>569</v>
      </c>
      <c r="E2234" s="243" t="s">
        <v>32</v>
      </c>
      <c r="F2234" s="244" t="s">
        <v>2538</v>
      </c>
      <c r="G2234" s="242"/>
      <c r="H2234" s="245">
        <v>4</v>
      </c>
      <c r="I2234" s="246"/>
      <c r="J2234" s="242"/>
      <c r="K2234" s="242"/>
      <c r="L2234" s="247"/>
      <c r="M2234" s="248"/>
      <c r="N2234" s="249"/>
      <c r="O2234" s="249"/>
      <c r="P2234" s="249"/>
      <c r="Q2234" s="249"/>
      <c r="R2234" s="249"/>
      <c r="S2234" s="249"/>
      <c r="T2234" s="250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51" t="s">
        <v>569</v>
      </c>
      <c r="AU2234" s="251" t="s">
        <v>87</v>
      </c>
      <c r="AV2234" s="13" t="s">
        <v>87</v>
      </c>
      <c r="AW2234" s="13" t="s">
        <v>39</v>
      </c>
      <c r="AX2234" s="13" t="s">
        <v>77</v>
      </c>
      <c r="AY2234" s="251" t="s">
        <v>137</v>
      </c>
    </row>
    <row r="2235" s="13" customFormat="1">
      <c r="A2235" s="13"/>
      <c r="B2235" s="241"/>
      <c r="C2235" s="242"/>
      <c r="D2235" s="220" t="s">
        <v>569</v>
      </c>
      <c r="E2235" s="243" t="s">
        <v>32</v>
      </c>
      <c r="F2235" s="244" t="s">
        <v>2539</v>
      </c>
      <c r="G2235" s="242"/>
      <c r="H2235" s="245">
        <v>2</v>
      </c>
      <c r="I2235" s="246"/>
      <c r="J2235" s="242"/>
      <c r="K2235" s="242"/>
      <c r="L2235" s="247"/>
      <c r="M2235" s="248"/>
      <c r="N2235" s="249"/>
      <c r="O2235" s="249"/>
      <c r="P2235" s="249"/>
      <c r="Q2235" s="249"/>
      <c r="R2235" s="249"/>
      <c r="S2235" s="249"/>
      <c r="T2235" s="250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51" t="s">
        <v>569</v>
      </c>
      <c r="AU2235" s="251" t="s">
        <v>87</v>
      </c>
      <c r="AV2235" s="13" t="s">
        <v>87</v>
      </c>
      <c r="AW2235" s="13" t="s">
        <v>39</v>
      </c>
      <c r="AX2235" s="13" t="s">
        <v>77</v>
      </c>
      <c r="AY2235" s="251" t="s">
        <v>137</v>
      </c>
    </row>
    <row r="2236" s="13" customFormat="1">
      <c r="A2236" s="13"/>
      <c r="B2236" s="241"/>
      <c r="C2236" s="242"/>
      <c r="D2236" s="220" t="s">
        <v>569</v>
      </c>
      <c r="E2236" s="243" t="s">
        <v>32</v>
      </c>
      <c r="F2236" s="244" t="s">
        <v>2540</v>
      </c>
      <c r="G2236" s="242"/>
      <c r="H2236" s="245">
        <v>4</v>
      </c>
      <c r="I2236" s="246"/>
      <c r="J2236" s="242"/>
      <c r="K2236" s="242"/>
      <c r="L2236" s="247"/>
      <c r="M2236" s="248"/>
      <c r="N2236" s="249"/>
      <c r="O2236" s="249"/>
      <c r="P2236" s="249"/>
      <c r="Q2236" s="249"/>
      <c r="R2236" s="249"/>
      <c r="S2236" s="249"/>
      <c r="T2236" s="250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51" t="s">
        <v>569</v>
      </c>
      <c r="AU2236" s="251" t="s">
        <v>87</v>
      </c>
      <c r="AV2236" s="13" t="s">
        <v>87</v>
      </c>
      <c r="AW2236" s="13" t="s">
        <v>39</v>
      </c>
      <c r="AX2236" s="13" t="s">
        <v>77</v>
      </c>
      <c r="AY2236" s="251" t="s">
        <v>137</v>
      </c>
    </row>
    <row r="2237" s="13" customFormat="1">
      <c r="A2237" s="13"/>
      <c r="B2237" s="241"/>
      <c r="C2237" s="242"/>
      <c r="D2237" s="220" t="s">
        <v>569</v>
      </c>
      <c r="E2237" s="243" t="s">
        <v>32</v>
      </c>
      <c r="F2237" s="244" t="s">
        <v>2541</v>
      </c>
      <c r="G2237" s="242"/>
      <c r="H2237" s="245">
        <v>2</v>
      </c>
      <c r="I2237" s="246"/>
      <c r="J2237" s="242"/>
      <c r="K2237" s="242"/>
      <c r="L2237" s="247"/>
      <c r="M2237" s="248"/>
      <c r="N2237" s="249"/>
      <c r="O2237" s="249"/>
      <c r="P2237" s="249"/>
      <c r="Q2237" s="249"/>
      <c r="R2237" s="249"/>
      <c r="S2237" s="249"/>
      <c r="T2237" s="250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1" t="s">
        <v>569</v>
      </c>
      <c r="AU2237" s="251" t="s">
        <v>87</v>
      </c>
      <c r="AV2237" s="13" t="s">
        <v>87</v>
      </c>
      <c r="AW2237" s="13" t="s">
        <v>39</v>
      </c>
      <c r="AX2237" s="13" t="s">
        <v>77</v>
      </c>
      <c r="AY2237" s="251" t="s">
        <v>137</v>
      </c>
    </row>
    <row r="2238" s="13" customFormat="1">
      <c r="A2238" s="13"/>
      <c r="B2238" s="241"/>
      <c r="C2238" s="242"/>
      <c r="D2238" s="220" t="s">
        <v>569</v>
      </c>
      <c r="E2238" s="243" t="s">
        <v>32</v>
      </c>
      <c r="F2238" s="244" t="s">
        <v>2542</v>
      </c>
      <c r="G2238" s="242"/>
      <c r="H2238" s="245">
        <v>4</v>
      </c>
      <c r="I2238" s="246"/>
      <c r="J2238" s="242"/>
      <c r="K2238" s="242"/>
      <c r="L2238" s="247"/>
      <c r="M2238" s="248"/>
      <c r="N2238" s="249"/>
      <c r="O2238" s="249"/>
      <c r="P2238" s="249"/>
      <c r="Q2238" s="249"/>
      <c r="R2238" s="249"/>
      <c r="S2238" s="249"/>
      <c r="T2238" s="250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1" t="s">
        <v>569</v>
      </c>
      <c r="AU2238" s="251" t="s">
        <v>87</v>
      </c>
      <c r="AV2238" s="13" t="s">
        <v>87</v>
      </c>
      <c r="AW2238" s="13" t="s">
        <v>39</v>
      </c>
      <c r="AX2238" s="13" t="s">
        <v>77</v>
      </c>
      <c r="AY2238" s="251" t="s">
        <v>137</v>
      </c>
    </row>
    <row r="2239" s="13" customFormat="1">
      <c r="A2239" s="13"/>
      <c r="B2239" s="241"/>
      <c r="C2239" s="242"/>
      <c r="D2239" s="220" t="s">
        <v>569</v>
      </c>
      <c r="E2239" s="243" t="s">
        <v>32</v>
      </c>
      <c r="F2239" s="244" t="s">
        <v>2543</v>
      </c>
      <c r="G2239" s="242"/>
      <c r="H2239" s="245">
        <v>4</v>
      </c>
      <c r="I2239" s="246"/>
      <c r="J2239" s="242"/>
      <c r="K2239" s="242"/>
      <c r="L2239" s="247"/>
      <c r="M2239" s="248"/>
      <c r="N2239" s="249"/>
      <c r="O2239" s="249"/>
      <c r="P2239" s="249"/>
      <c r="Q2239" s="249"/>
      <c r="R2239" s="249"/>
      <c r="S2239" s="249"/>
      <c r="T2239" s="250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1" t="s">
        <v>569</v>
      </c>
      <c r="AU2239" s="251" t="s">
        <v>87</v>
      </c>
      <c r="AV2239" s="13" t="s">
        <v>87</v>
      </c>
      <c r="AW2239" s="13" t="s">
        <v>39</v>
      </c>
      <c r="AX2239" s="13" t="s">
        <v>77</v>
      </c>
      <c r="AY2239" s="251" t="s">
        <v>137</v>
      </c>
    </row>
    <row r="2240" s="13" customFormat="1">
      <c r="A2240" s="13"/>
      <c r="B2240" s="241"/>
      <c r="C2240" s="242"/>
      <c r="D2240" s="220" t="s">
        <v>569</v>
      </c>
      <c r="E2240" s="243" t="s">
        <v>32</v>
      </c>
      <c r="F2240" s="244" t="s">
        <v>2544</v>
      </c>
      <c r="G2240" s="242"/>
      <c r="H2240" s="245">
        <v>4</v>
      </c>
      <c r="I2240" s="246"/>
      <c r="J2240" s="242"/>
      <c r="K2240" s="242"/>
      <c r="L2240" s="247"/>
      <c r="M2240" s="248"/>
      <c r="N2240" s="249"/>
      <c r="O2240" s="249"/>
      <c r="P2240" s="249"/>
      <c r="Q2240" s="249"/>
      <c r="R2240" s="249"/>
      <c r="S2240" s="249"/>
      <c r="T2240" s="250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1" t="s">
        <v>569</v>
      </c>
      <c r="AU2240" s="251" t="s">
        <v>87</v>
      </c>
      <c r="AV2240" s="13" t="s">
        <v>87</v>
      </c>
      <c r="AW2240" s="13" t="s">
        <v>39</v>
      </c>
      <c r="AX2240" s="13" t="s">
        <v>77</v>
      </c>
      <c r="AY2240" s="251" t="s">
        <v>137</v>
      </c>
    </row>
    <row r="2241" s="13" customFormat="1">
      <c r="A2241" s="13"/>
      <c r="B2241" s="241"/>
      <c r="C2241" s="242"/>
      <c r="D2241" s="220" t="s">
        <v>569</v>
      </c>
      <c r="E2241" s="243" t="s">
        <v>32</v>
      </c>
      <c r="F2241" s="244" t="s">
        <v>2545</v>
      </c>
      <c r="G2241" s="242"/>
      <c r="H2241" s="245">
        <v>6</v>
      </c>
      <c r="I2241" s="246"/>
      <c r="J2241" s="242"/>
      <c r="K2241" s="242"/>
      <c r="L2241" s="247"/>
      <c r="M2241" s="248"/>
      <c r="N2241" s="249"/>
      <c r="O2241" s="249"/>
      <c r="P2241" s="249"/>
      <c r="Q2241" s="249"/>
      <c r="R2241" s="249"/>
      <c r="S2241" s="249"/>
      <c r="T2241" s="250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1" t="s">
        <v>569</v>
      </c>
      <c r="AU2241" s="251" t="s">
        <v>87</v>
      </c>
      <c r="AV2241" s="13" t="s">
        <v>87</v>
      </c>
      <c r="AW2241" s="13" t="s">
        <v>39</v>
      </c>
      <c r="AX2241" s="13" t="s">
        <v>77</v>
      </c>
      <c r="AY2241" s="251" t="s">
        <v>137</v>
      </c>
    </row>
    <row r="2242" s="13" customFormat="1">
      <c r="A2242" s="13"/>
      <c r="B2242" s="241"/>
      <c r="C2242" s="242"/>
      <c r="D2242" s="220" t="s">
        <v>569</v>
      </c>
      <c r="E2242" s="243" t="s">
        <v>32</v>
      </c>
      <c r="F2242" s="244" t="s">
        <v>2546</v>
      </c>
      <c r="G2242" s="242"/>
      <c r="H2242" s="245">
        <v>8</v>
      </c>
      <c r="I2242" s="246"/>
      <c r="J2242" s="242"/>
      <c r="K2242" s="242"/>
      <c r="L2242" s="247"/>
      <c r="M2242" s="248"/>
      <c r="N2242" s="249"/>
      <c r="O2242" s="249"/>
      <c r="P2242" s="249"/>
      <c r="Q2242" s="249"/>
      <c r="R2242" s="249"/>
      <c r="S2242" s="249"/>
      <c r="T2242" s="250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1" t="s">
        <v>569</v>
      </c>
      <c r="AU2242" s="251" t="s">
        <v>87</v>
      </c>
      <c r="AV2242" s="13" t="s">
        <v>87</v>
      </c>
      <c r="AW2242" s="13" t="s">
        <v>39</v>
      </c>
      <c r="AX2242" s="13" t="s">
        <v>77</v>
      </c>
      <c r="AY2242" s="251" t="s">
        <v>137</v>
      </c>
    </row>
    <row r="2243" s="13" customFormat="1">
      <c r="A2243" s="13"/>
      <c r="B2243" s="241"/>
      <c r="C2243" s="242"/>
      <c r="D2243" s="220" t="s">
        <v>569</v>
      </c>
      <c r="E2243" s="243" t="s">
        <v>32</v>
      </c>
      <c r="F2243" s="244" t="s">
        <v>2547</v>
      </c>
      <c r="G2243" s="242"/>
      <c r="H2243" s="245">
        <v>2</v>
      </c>
      <c r="I2243" s="246"/>
      <c r="J2243" s="242"/>
      <c r="K2243" s="242"/>
      <c r="L2243" s="247"/>
      <c r="M2243" s="248"/>
      <c r="N2243" s="249"/>
      <c r="O2243" s="249"/>
      <c r="P2243" s="249"/>
      <c r="Q2243" s="249"/>
      <c r="R2243" s="249"/>
      <c r="S2243" s="249"/>
      <c r="T2243" s="250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1" t="s">
        <v>569</v>
      </c>
      <c r="AU2243" s="251" t="s">
        <v>87</v>
      </c>
      <c r="AV2243" s="13" t="s">
        <v>87</v>
      </c>
      <c r="AW2243" s="13" t="s">
        <v>39</v>
      </c>
      <c r="AX2243" s="13" t="s">
        <v>77</v>
      </c>
      <c r="AY2243" s="251" t="s">
        <v>137</v>
      </c>
    </row>
    <row r="2244" s="13" customFormat="1">
      <c r="A2244" s="13"/>
      <c r="B2244" s="241"/>
      <c r="C2244" s="242"/>
      <c r="D2244" s="220" t="s">
        <v>569</v>
      </c>
      <c r="E2244" s="243" t="s">
        <v>32</v>
      </c>
      <c r="F2244" s="244" t="s">
        <v>2548</v>
      </c>
      <c r="G2244" s="242"/>
      <c r="H2244" s="245">
        <v>4</v>
      </c>
      <c r="I2244" s="246"/>
      <c r="J2244" s="242"/>
      <c r="K2244" s="242"/>
      <c r="L2244" s="247"/>
      <c r="M2244" s="248"/>
      <c r="N2244" s="249"/>
      <c r="O2244" s="249"/>
      <c r="P2244" s="249"/>
      <c r="Q2244" s="249"/>
      <c r="R2244" s="249"/>
      <c r="S2244" s="249"/>
      <c r="T2244" s="250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1" t="s">
        <v>569</v>
      </c>
      <c r="AU2244" s="251" t="s">
        <v>87</v>
      </c>
      <c r="AV2244" s="13" t="s">
        <v>87</v>
      </c>
      <c r="AW2244" s="13" t="s">
        <v>39</v>
      </c>
      <c r="AX2244" s="13" t="s">
        <v>77</v>
      </c>
      <c r="AY2244" s="251" t="s">
        <v>137</v>
      </c>
    </row>
    <row r="2245" s="14" customFormat="1">
      <c r="A2245" s="14"/>
      <c r="B2245" s="252"/>
      <c r="C2245" s="253"/>
      <c r="D2245" s="220" t="s">
        <v>569</v>
      </c>
      <c r="E2245" s="254" t="s">
        <v>32</v>
      </c>
      <c r="F2245" s="255" t="s">
        <v>571</v>
      </c>
      <c r="G2245" s="253"/>
      <c r="H2245" s="256">
        <v>50.799999999999997</v>
      </c>
      <c r="I2245" s="257"/>
      <c r="J2245" s="253"/>
      <c r="K2245" s="253"/>
      <c r="L2245" s="258"/>
      <c r="M2245" s="259"/>
      <c r="N2245" s="260"/>
      <c r="O2245" s="260"/>
      <c r="P2245" s="260"/>
      <c r="Q2245" s="260"/>
      <c r="R2245" s="260"/>
      <c r="S2245" s="260"/>
      <c r="T2245" s="261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2" t="s">
        <v>569</v>
      </c>
      <c r="AU2245" s="262" t="s">
        <v>87</v>
      </c>
      <c r="AV2245" s="14" t="s">
        <v>164</v>
      </c>
      <c r="AW2245" s="14" t="s">
        <v>39</v>
      </c>
      <c r="AX2245" s="14" t="s">
        <v>85</v>
      </c>
      <c r="AY2245" s="262" t="s">
        <v>137</v>
      </c>
    </row>
    <row r="2246" s="2" customFormat="1" ht="16.5" customHeight="1">
      <c r="A2246" s="41"/>
      <c r="B2246" s="42"/>
      <c r="C2246" s="207" t="s">
        <v>2549</v>
      </c>
      <c r="D2246" s="207" t="s">
        <v>140</v>
      </c>
      <c r="E2246" s="208" t="s">
        <v>2550</v>
      </c>
      <c r="F2246" s="209" t="s">
        <v>2551</v>
      </c>
      <c r="G2246" s="210" t="s">
        <v>160</v>
      </c>
      <c r="H2246" s="211">
        <v>2</v>
      </c>
      <c r="I2246" s="212"/>
      <c r="J2246" s="213">
        <f>ROUND(I2246*H2246,2)</f>
        <v>0</v>
      </c>
      <c r="K2246" s="209" t="s">
        <v>144</v>
      </c>
      <c r="L2246" s="47"/>
      <c r="M2246" s="214" t="s">
        <v>32</v>
      </c>
      <c r="N2246" s="215" t="s">
        <v>49</v>
      </c>
      <c r="O2246" s="87"/>
      <c r="P2246" s="216">
        <f>O2246*H2246</f>
        <v>0</v>
      </c>
      <c r="Q2246" s="216">
        <v>0.0002481626</v>
      </c>
      <c r="R2246" s="216">
        <f>Q2246*H2246</f>
        <v>0.0004963252</v>
      </c>
      <c r="S2246" s="216">
        <v>0</v>
      </c>
      <c r="T2246" s="217">
        <f>S2246*H2246</f>
        <v>0</v>
      </c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R2246" s="218" t="s">
        <v>145</v>
      </c>
      <c r="AT2246" s="218" t="s">
        <v>140</v>
      </c>
      <c r="AU2246" s="218" t="s">
        <v>87</v>
      </c>
      <c r="AY2246" s="19" t="s">
        <v>137</v>
      </c>
      <c r="BE2246" s="219">
        <f>IF(N2246="základní",J2246,0)</f>
        <v>0</v>
      </c>
      <c r="BF2246" s="219">
        <f>IF(N2246="snížená",J2246,0)</f>
        <v>0</v>
      </c>
      <c r="BG2246" s="219">
        <f>IF(N2246="zákl. přenesená",J2246,0)</f>
        <v>0</v>
      </c>
      <c r="BH2246" s="219">
        <f>IF(N2246="sníž. přenesená",J2246,0)</f>
        <v>0</v>
      </c>
      <c r="BI2246" s="219">
        <f>IF(N2246="nulová",J2246,0)</f>
        <v>0</v>
      </c>
      <c r="BJ2246" s="19" t="s">
        <v>87</v>
      </c>
      <c r="BK2246" s="219">
        <f>ROUND(I2246*H2246,2)</f>
        <v>0</v>
      </c>
      <c r="BL2246" s="19" t="s">
        <v>145</v>
      </c>
      <c r="BM2246" s="218" t="s">
        <v>2552</v>
      </c>
    </row>
    <row r="2247" s="2" customFormat="1">
      <c r="A2247" s="41"/>
      <c r="B2247" s="42"/>
      <c r="C2247" s="43"/>
      <c r="D2247" s="220" t="s">
        <v>147</v>
      </c>
      <c r="E2247" s="43"/>
      <c r="F2247" s="221" t="s">
        <v>2553</v>
      </c>
      <c r="G2247" s="43"/>
      <c r="H2247" s="43"/>
      <c r="I2247" s="222"/>
      <c r="J2247" s="43"/>
      <c r="K2247" s="43"/>
      <c r="L2247" s="47"/>
      <c r="M2247" s="223"/>
      <c r="N2247" s="224"/>
      <c r="O2247" s="87"/>
      <c r="P2247" s="87"/>
      <c r="Q2247" s="87"/>
      <c r="R2247" s="87"/>
      <c r="S2247" s="87"/>
      <c r="T2247" s="88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T2247" s="19" t="s">
        <v>147</v>
      </c>
      <c r="AU2247" s="19" t="s">
        <v>87</v>
      </c>
    </row>
    <row r="2248" s="2" customFormat="1">
      <c r="A2248" s="41"/>
      <c r="B2248" s="42"/>
      <c r="C2248" s="43"/>
      <c r="D2248" s="225" t="s">
        <v>149</v>
      </c>
      <c r="E2248" s="43"/>
      <c r="F2248" s="226" t="s">
        <v>2554</v>
      </c>
      <c r="G2248" s="43"/>
      <c r="H2248" s="43"/>
      <c r="I2248" s="222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19" t="s">
        <v>149</v>
      </c>
      <c r="AU2248" s="19" t="s">
        <v>87</v>
      </c>
    </row>
    <row r="2249" s="13" customFormat="1">
      <c r="A2249" s="13"/>
      <c r="B2249" s="241"/>
      <c r="C2249" s="242"/>
      <c r="D2249" s="220" t="s">
        <v>569</v>
      </c>
      <c r="E2249" s="243" t="s">
        <v>32</v>
      </c>
      <c r="F2249" s="244" t="s">
        <v>2555</v>
      </c>
      <c r="G2249" s="242"/>
      <c r="H2249" s="245">
        <v>2</v>
      </c>
      <c r="I2249" s="246"/>
      <c r="J2249" s="242"/>
      <c r="K2249" s="242"/>
      <c r="L2249" s="247"/>
      <c r="M2249" s="248"/>
      <c r="N2249" s="249"/>
      <c r="O2249" s="249"/>
      <c r="P2249" s="249"/>
      <c r="Q2249" s="249"/>
      <c r="R2249" s="249"/>
      <c r="S2249" s="249"/>
      <c r="T2249" s="250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51" t="s">
        <v>569</v>
      </c>
      <c r="AU2249" s="251" t="s">
        <v>87</v>
      </c>
      <c r="AV2249" s="13" t="s">
        <v>87</v>
      </c>
      <c r="AW2249" s="13" t="s">
        <v>39</v>
      </c>
      <c r="AX2249" s="13" t="s">
        <v>77</v>
      </c>
      <c r="AY2249" s="251" t="s">
        <v>137</v>
      </c>
    </row>
    <row r="2250" s="14" customFormat="1">
      <c r="A2250" s="14"/>
      <c r="B2250" s="252"/>
      <c r="C2250" s="253"/>
      <c r="D2250" s="220" t="s">
        <v>569</v>
      </c>
      <c r="E2250" s="254" t="s">
        <v>32</v>
      </c>
      <c r="F2250" s="255" t="s">
        <v>571</v>
      </c>
      <c r="G2250" s="253"/>
      <c r="H2250" s="256">
        <v>2</v>
      </c>
      <c r="I2250" s="257"/>
      <c r="J2250" s="253"/>
      <c r="K2250" s="253"/>
      <c r="L2250" s="258"/>
      <c r="M2250" s="259"/>
      <c r="N2250" s="260"/>
      <c r="O2250" s="260"/>
      <c r="P2250" s="260"/>
      <c r="Q2250" s="260"/>
      <c r="R2250" s="260"/>
      <c r="S2250" s="260"/>
      <c r="T2250" s="261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62" t="s">
        <v>569</v>
      </c>
      <c r="AU2250" s="262" t="s">
        <v>87</v>
      </c>
      <c r="AV2250" s="14" t="s">
        <v>164</v>
      </c>
      <c r="AW2250" s="14" t="s">
        <v>39</v>
      </c>
      <c r="AX2250" s="14" t="s">
        <v>85</v>
      </c>
      <c r="AY2250" s="262" t="s">
        <v>137</v>
      </c>
    </row>
    <row r="2251" s="2" customFormat="1" ht="16.5" customHeight="1">
      <c r="A2251" s="41"/>
      <c r="B2251" s="42"/>
      <c r="C2251" s="227" t="s">
        <v>2556</v>
      </c>
      <c r="D2251" s="227" t="s">
        <v>151</v>
      </c>
      <c r="E2251" s="228" t="s">
        <v>2557</v>
      </c>
      <c r="F2251" s="229" t="s">
        <v>2558</v>
      </c>
      <c r="G2251" s="230" t="s">
        <v>160</v>
      </c>
      <c r="H2251" s="231">
        <v>2</v>
      </c>
      <c r="I2251" s="232"/>
      <c r="J2251" s="233">
        <f>ROUND(I2251*H2251,2)</f>
        <v>0</v>
      </c>
      <c r="K2251" s="229" t="s">
        <v>144</v>
      </c>
      <c r="L2251" s="234"/>
      <c r="M2251" s="235" t="s">
        <v>32</v>
      </c>
      <c r="N2251" s="236" t="s">
        <v>49</v>
      </c>
      <c r="O2251" s="87"/>
      <c r="P2251" s="216">
        <f>O2251*H2251</f>
        <v>0</v>
      </c>
      <c r="Q2251" s="216">
        <v>0.042970000000000001</v>
      </c>
      <c r="R2251" s="216">
        <f>Q2251*H2251</f>
        <v>0.085940000000000002</v>
      </c>
      <c r="S2251" s="216">
        <v>0</v>
      </c>
      <c r="T2251" s="217">
        <f>S2251*H2251</f>
        <v>0</v>
      </c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R2251" s="218" t="s">
        <v>155</v>
      </c>
      <c r="AT2251" s="218" t="s">
        <v>151</v>
      </c>
      <c r="AU2251" s="218" t="s">
        <v>87</v>
      </c>
      <c r="AY2251" s="19" t="s">
        <v>137</v>
      </c>
      <c r="BE2251" s="219">
        <f>IF(N2251="základní",J2251,0)</f>
        <v>0</v>
      </c>
      <c r="BF2251" s="219">
        <f>IF(N2251="snížená",J2251,0)</f>
        <v>0</v>
      </c>
      <c r="BG2251" s="219">
        <f>IF(N2251="zákl. přenesená",J2251,0)</f>
        <v>0</v>
      </c>
      <c r="BH2251" s="219">
        <f>IF(N2251="sníž. přenesená",J2251,0)</f>
        <v>0</v>
      </c>
      <c r="BI2251" s="219">
        <f>IF(N2251="nulová",J2251,0)</f>
        <v>0</v>
      </c>
      <c r="BJ2251" s="19" t="s">
        <v>87</v>
      </c>
      <c r="BK2251" s="219">
        <f>ROUND(I2251*H2251,2)</f>
        <v>0</v>
      </c>
      <c r="BL2251" s="19" t="s">
        <v>145</v>
      </c>
      <c r="BM2251" s="218" t="s">
        <v>2559</v>
      </c>
    </row>
    <row r="2252" s="2" customFormat="1">
      <c r="A2252" s="41"/>
      <c r="B2252" s="42"/>
      <c r="C2252" s="43"/>
      <c r="D2252" s="220" t="s">
        <v>147</v>
      </c>
      <c r="E2252" s="43"/>
      <c r="F2252" s="221" t="s">
        <v>2558</v>
      </c>
      <c r="G2252" s="43"/>
      <c r="H2252" s="43"/>
      <c r="I2252" s="222"/>
      <c r="J2252" s="43"/>
      <c r="K2252" s="43"/>
      <c r="L2252" s="47"/>
      <c r="M2252" s="223"/>
      <c r="N2252" s="224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T2252" s="19" t="s">
        <v>147</v>
      </c>
      <c r="AU2252" s="19" t="s">
        <v>87</v>
      </c>
    </row>
    <row r="2253" s="2" customFormat="1">
      <c r="A2253" s="41"/>
      <c r="B2253" s="42"/>
      <c r="C2253" s="43"/>
      <c r="D2253" s="220" t="s">
        <v>624</v>
      </c>
      <c r="E2253" s="43"/>
      <c r="F2253" s="273" t="s">
        <v>2560</v>
      </c>
      <c r="G2253" s="43"/>
      <c r="H2253" s="43"/>
      <c r="I2253" s="222"/>
      <c r="J2253" s="43"/>
      <c r="K2253" s="43"/>
      <c r="L2253" s="47"/>
      <c r="M2253" s="223"/>
      <c r="N2253" s="224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19" t="s">
        <v>624</v>
      </c>
      <c r="AU2253" s="19" t="s">
        <v>87</v>
      </c>
    </row>
    <row r="2254" s="13" customFormat="1">
      <c r="A2254" s="13"/>
      <c r="B2254" s="241"/>
      <c r="C2254" s="242"/>
      <c r="D2254" s="220" t="s">
        <v>569</v>
      </c>
      <c r="E2254" s="243" t="s">
        <v>32</v>
      </c>
      <c r="F2254" s="244" t="s">
        <v>2555</v>
      </c>
      <c r="G2254" s="242"/>
      <c r="H2254" s="245">
        <v>2</v>
      </c>
      <c r="I2254" s="246"/>
      <c r="J2254" s="242"/>
      <c r="K2254" s="242"/>
      <c r="L2254" s="247"/>
      <c r="M2254" s="248"/>
      <c r="N2254" s="249"/>
      <c r="O2254" s="249"/>
      <c r="P2254" s="249"/>
      <c r="Q2254" s="249"/>
      <c r="R2254" s="249"/>
      <c r="S2254" s="249"/>
      <c r="T2254" s="250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1" t="s">
        <v>569</v>
      </c>
      <c r="AU2254" s="251" t="s">
        <v>87</v>
      </c>
      <c r="AV2254" s="13" t="s">
        <v>87</v>
      </c>
      <c r="AW2254" s="13" t="s">
        <v>39</v>
      </c>
      <c r="AX2254" s="13" t="s">
        <v>77</v>
      </c>
      <c r="AY2254" s="251" t="s">
        <v>137</v>
      </c>
    </row>
    <row r="2255" s="14" customFormat="1">
      <c r="A2255" s="14"/>
      <c r="B2255" s="252"/>
      <c r="C2255" s="253"/>
      <c r="D2255" s="220" t="s">
        <v>569</v>
      </c>
      <c r="E2255" s="254" t="s">
        <v>32</v>
      </c>
      <c r="F2255" s="255" t="s">
        <v>571</v>
      </c>
      <c r="G2255" s="253"/>
      <c r="H2255" s="256">
        <v>2</v>
      </c>
      <c r="I2255" s="257"/>
      <c r="J2255" s="253"/>
      <c r="K2255" s="253"/>
      <c r="L2255" s="258"/>
      <c r="M2255" s="259"/>
      <c r="N2255" s="260"/>
      <c r="O2255" s="260"/>
      <c r="P2255" s="260"/>
      <c r="Q2255" s="260"/>
      <c r="R2255" s="260"/>
      <c r="S2255" s="260"/>
      <c r="T2255" s="261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2" t="s">
        <v>569</v>
      </c>
      <c r="AU2255" s="262" t="s">
        <v>87</v>
      </c>
      <c r="AV2255" s="14" t="s">
        <v>164</v>
      </c>
      <c r="AW2255" s="14" t="s">
        <v>39</v>
      </c>
      <c r="AX2255" s="14" t="s">
        <v>85</v>
      </c>
      <c r="AY2255" s="262" t="s">
        <v>137</v>
      </c>
    </row>
    <row r="2256" s="2" customFormat="1" ht="16.5" customHeight="1">
      <c r="A2256" s="41"/>
      <c r="B2256" s="42"/>
      <c r="C2256" s="207" t="s">
        <v>2561</v>
      </c>
      <c r="D2256" s="207" t="s">
        <v>140</v>
      </c>
      <c r="E2256" s="208" t="s">
        <v>2562</v>
      </c>
      <c r="F2256" s="209" t="s">
        <v>2563</v>
      </c>
      <c r="G2256" s="210" t="s">
        <v>160</v>
      </c>
      <c r="H2256" s="211">
        <v>3</v>
      </c>
      <c r="I2256" s="212"/>
      <c r="J2256" s="213">
        <f>ROUND(I2256*H2256,2)</f>
        <v>0</v>
      </c>
      <c r="K2256" s="209" t="s">
        <v>144</v>
      </c>
      <c r="L2256" s="47"/>
      <c r="M2256" s="214" t="s">
        <v>32</v>
      </c>
      <c r="N2256" s="215" t="s">
        <v>49</v>
      </c>
      <c r="O2256" s="87"/>
      <c r="P2256" s="216">
        <f>O2256*H2256</f>
        <v>0</v>
      </c>
      <c r="Q2256" s="216">
        <v>0.00087384080000000002</v>
      </c>
      <c r="R2256" s="216">
        <f>Q2256*H2256</f>
        <v>0.0026215224</v>
      </c>
      <c r="S2256" s="216">
        <v>0</v>
      </c>
      <c r="T2256" s="217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18" t="s">
        <v>145</v>
      </c>
      <c r="AT2256" s="218" t="s">
        <v>140</v>
      </c>
      <c r="AU2256" s="218" t="s">
        <v>87</v>
      </c>
      <c r="AY2256" s="19" t="s">
        <v>137</v>
      </c>
      <c r="BE2256" s="219">
        <f>IF(N2256="základní",J2256,0)</f>
        <v>0</v>
      </c>
      <c r="BF2256" s="219">
        <f>IF(N2256="snížená",J2256,0)</f>
        <v>0</v>
      </c>
      <c r="BG2256" s="219">
        <f>IF(N2256="zákl. přenesená",J2256,0)</f>
        <v>0</v>
      </c>
      <c r="BH2256" s="219">
        <f>IF(N2256="sníž. přenesená",J2256,0)</f>
        <v>0</v>
      </c>
      <c r="BI2256" s="219">
        <f>IF(N2256="nulová",J2256,0)</f>
        <v>0</v>
      </c>
      <c r="BJ2256" s="19" t="s">
        <v>87</v>
      </c>
      <c r="BK2256" s="219">
        <f>ROUND(I2256*H2256,2)</f>
        <v>0</v>
      </c>
      <c r="BL2256" s="19" t="s">
        <v>145</v>
      </c>
      <c r="BM2256" s="218" t="s">
        <v>2564</v>
      </c>
    </row>
    <row r="2257" s="2" customFormat="1">
      <c r="A2257" s="41"/>
      <c r="B2257" s="42"/>
      <c r="C2257" s="43"/>
      <c r="D2257" s="220" t="s">
        <v>147</v>
      </c>
      <c r="E2257" s="43"/>
      <c r="F2257" s="221" t="s">
        <v>2565</v>
      </c>
      <c r="G2257" s="43"/>
      <c r="H2257" s="43"/>
      <c r="I2257" s="222"/>
      <c r="J2257" s="43"/>
      <c r="K2257" s="43"/>
      <c r="L2257" s="47"/>
      <c r="M2257" s="223"/>
      <c r="N2257" s="224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19" t="s">
        <v>147</v>
      </c>
      <c r="AU2257" s="19" t="s">
        <v>87</v>
      </c>
    </row>
    <row r="2258" s="2" customFormat="1">
      <c r="A2258" s="41"/>
      <c r="B2258" s="42"/>
      <c r="C2258" s="43"/>
      <c r="D2258" s="225" t="s">
        <v>149</v>
      </c>
      <c r="E2258" s="43"/>
      <c r="F2258" s="226" t="s">
        <v>2566</v>
      </c>
      <c r="G2258" s="43"/>
      <c r="H2258" s="43"/>
      <c r="I2258" s="222"/>
      <c r="J2258" s="43"/>
      <c r="K2258" s="43"/>
      <c r="L2258" s="47"/>
      <c r="M2258" s="223"/>
      <c r="N2258" s="224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19" t="s">
        <v>149</v>
      </c>
      <c r="AU2258" s="19" t="s">
        <v>87</v>
      </c>
    </row>
    <row r="2259" s="13" customFormat="1">
      <c r="A2259" s="13"/>
      <c r="B2259" s="241"/>
      <c r="C2259" s="242"/>
      <c r="D2259" s="220" t="s">
        <v>569</v>
      </c>
      <c r="E2259" s="243" t="s">
        <v>32</v>
      </c>
      <c r="F2259" s="244" t="s">
        <v>2567</v>
      </c>
      <c r="G2259" s="242"/>
      <c r="H2259" s="245">
        <v>1</v>
      </c>
      <c r="I2259" s="246"/>
      <c r="J2259" s="242"/>
      <c r="K2259" s="242"/>
      <c r="L2259" s="247"/>
      <c r="M2259" s="248"/>
      <c r="N2259" s="249"/>
      <c r="O2259" s="249"/>
      <c r="P2259" s="249"/>
      <c r="Q2259" s="249"/>
      <c r="R2259" s="249"/>
      <c r="S2259" s="249"/>
      <c r="T2259" s="250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1" t="s">
        <v>569</v>
      </c>
      <c r="AU2259" s="251" t="s">
        <v>87</v>
      </c>
      <c r="AV2259" s="13" t="s">
        <v>87</v>
      </c>
      <c r="AW2259" s="13" t="s">
        <v>39</v>
      </c>
      <c r="AX2259" s="13" t="s">
        <v>77</v>
      </c>
      <c r="AY2259" s="251" t="s">
        <v>137</v>
      </c>
    </row>
    <row r="2260" s="13" customFormat="1">
      <c r="A2260" s="13"/>
      <c r="B2260" s="241"/>
      <c r="C2260" s="242"/>
      <c r="D2260" s="220" t="s">
        <v>569</v>
      </c>
      <c r="E2260" s="243" t="s">
        <v>32</v>
      </c>
      <c r="F2260" s="244" t="s">
        <v>2568</v>
      </c>
      <c r="G2260" s="242"/>
      <c r="H2260" s="245">
        <v>2</v>
      </c>
      <c r="I2260" s="246"/>
      <c r="J2260" s="242"/>
      <c r="K2260" s="242"/>
      <c r="L2260" s="247"/>
      <c r="M2260" s="248"/>
      <c r="N2260" s="249"/>
      <c r="O2260" s="249"/>
      <c r="P2260" s="249"/>
      <c r="Q2260" s="249"/>
      <c r="R2260" s="249"/>
      <c r="S2260" s="249"/>
      <c r="T2260" s="250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51" t="s">
        <v>569</v>
      </c>
      <c r="AU2260" s="251" t="s">
        <v>87</v>
      </c>
      <c r="AV2260" s="13" t="s">
        <v>87</v>
      </c>
      <c r="AW2260" s="13" t="s">
        <v>39</v>
      </c>
      <c r="AX2260" s="13" t="s">
        <v>77</v>
      </c>
      <c r="AY2260" s="251" t="s">
        <v>137</v>
      </c>
    </row>
    <row r="2261" s="14" customFormat="1">
      <c r="A2261" s="14"/>
      <c r="B2261" s="252"/>
      <c r="C2261" s="253"/>
      <c r="D2261" s="220" t="s">
        <v>569</v>
      </c>
      <c r="E2261" s="254" t="s">
        <v>32</v>
      </c>
      <c r="F2261" s="255" t="s">
        <v>571</v>
      </c>
      <c r="G2261" s="253"/>
      <c r="H2261" s="256">
        <v>3</v>
      </c>
      <c r="I2261" s="257"/>
      <c r="J2261" s="253"/>
      <c r="K2261" s="253"/>
      <c r="L2261" s="258"/>
      <c r="M2261" s="259"/>
      <c r="N2261" s="260"/>
      <c r="O2261" s="260"/>
      <c r="P2261" s="260"/>
      <c r="Q2261" s="260"/>
      <c r="R2261" s="260"/>
      <c r="S2261" s="260"/>
      <c r="T2261" s="261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62" t="s">
        <v>569</v>
      </c>
      <c r="AU2261" s="262" t="s">
        <v>87</v>
      </c>
      <c r="AV2261" s="14" t="s">
        <v>164</v>
      </c>
      <c r="AW2261" s="14" t="s">
        <v>39</v>
      </c>
      <c r="AX2261" s="14" t="s">
        <v>85</v>
      </c>
      <c r="AY2261" s="262" t="s">
        <v>137</v>
      </c>
    </row>
    <row r="2262" s="2" customFormat="1" ht="16.5" customHeight="1">
      <c r="A2262" s="41"/>
      <c r="B2262" s="42"/>
      <c r="C2262" s="227" t="s">
        <v>2569</v>
      </c>
      <c r="D2262" s="227" t="s">
        <v>151</v>
      </c>
      <c r="E2262" s="228" t="s">
        <v>2570</v>
      </c>
      <c r="F2262" s="229" t="s">
        <v>2571</v>
      </c>
      <c r="G2262" s="230" t="s">
        <v>565</v>
      </c>
      <c r="H2262" s="231">
        <v>3.3210000000000002</v>
      </c>
      <c r="I2262" s="232"/>
      <c r="J2262" s="233">
        <f>ROUND(I2262*H2262,2)</f>
        <v>0</v>
      </c>
      <c r="K2262" s="229" t="s">
        <v>144</v>
      </c>
      <c r="L2262" s="234"/>
      <c r="M2262" s="235" t="s">
        <v>32</v>
      </c>
      <c r="N2262" s="236" t="s">
        <v>49</v>
      </c>
      <c r="O2262" s="87"/>
      <c r="P2262" s="216">
        <f>O2262*H2262</f>
        <v>0</v>
      </c>
      <c r="Q2262" s="216">
        <v>0.025440000000000001</v>
      </c>
      <c r="R2262" s="216">
        <f>Q2262*H2262</f>
        <v>0.084486240000000004</v>
      </c>
      <c r="S2262" s="216">
        <v>0</v>
      </c>
      <c r="T2262" s="217">
        <f>S2262*H2262</f>
        <v>0</v>
      </c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R2262" s="218" t="s">
        <v>155</v>
      </c>
      <c r="AT2262" s="218" t="s">
        <v>151</v>
      </c>
      <c r="AU2262" s="218" t="s">
        <v>87</v>
      </c>
      <c r="AY2262" s="19" t="s">
        <v>137</v>
      </c>
      <c r="BE2262" s="219">
        <f>IF(N2262="základní",J2262,0)</f>
        <v>0</v>
      </c>
      <c r="BF2262" s="219">
        <f>IF(N2262="snížená",J2262,0)</f>
        <v>0</v>
      </c>
      <c r="BG2262" s="219">
        <f>IF(N2262="zákl. přenesená",J2262,0)</f>
        <v>0</v>
      </c>
      <c r="BH2262" s="219">
        <f>IF(N2262="sníž. přenesená",J2262,0)</f>
        <v>0</v>
      </c>
      <c r="BI2262" s="219">
        <f>IF(N2262="nulová",J2262,0)</f>
        <v>0</v>
      </c>
      <c r="BJ2262" s="19" t="s">
        <v>87</v>
      </c>
      <c r="BK2262" s="219">
        <f>ROUND(I2262*H2262,2)</f>
        <v>0</v>
      </c>
      <c r="BL2262" s="19" t="s">
        <v>145</v>
      </c>
      <c r="BM2262" s="218" t="s">
        <v>2572</v>
      </c>
    </row>
    <row r="2263" s="2" customFormat="1">
      <c r="A2263" s="41"/>
      <c r="B2263" s="42"/>
      <c r="C2263" s="43"/>
      <c r="D2263" s="220" t="s">
        <v>147</v>
      </c>
      <c r="E2263" s="43"/>
      <c r="F2263" s="221" t="s">
        <v>2571</v>
      </c>
      <c r="G2263" s="43"/>
      <c r="H2263" s="43"/>
      <c r="I2263" s="222"/>
      <c r="J2263" s="43"/>
      <c r="K2263" s="43"/>
      <c r="L2263" s="47"/>
      <c r="M2263" s="223"/>
      <c r="N2263" s="224"/>
      <c r="O2263" s="87"/>
      <c r="P2263" s="87"/>
      <c r="Q2263" s="87"/>
      <c r="R2263" s="87"/>
      <c r="S2263" s="87"/>
      <c r="T2263" s="88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T2263" s="19" t="s">
        <v>147</v>
      </c>
      <c r="AU2263" s="19" t="s">
        <v>87</v>
      </c>
    </row>
    <row r="2264" s="2" customFormat="1">
      <c r="A2264" s="41"/>
      <c r="B2264" s="42"/>
      <c r="C2264" s="43"/>
      <c r="D2264" s="220" t="s">
        <v>624</v>
      </c>
      <c r="E2264" s="43"/>
      <c r="F2264" s="273" t="s">
        <v>2573</v>
      </c>
      <c r="G2264" s="43"/>
      <c r="H2264" s="43"/>
      <c r="I2264" s="222"/>
      <c r="J2264" s="43"/>
      <c r="K2264" s="43"/>
      <c r="L2264" s="47"/>
      <c r="M2264" s="223"/>
      <c r="N2264" s="224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T2264" s="19" t="s">
        <v>624</v>
      </c>
      <c r="AU2264" s="19" t="s">
        <v>87</v>
      </c>
    </row>
    <row r="2265" s="2" customFormat="1" ht="16.5" customHeight="1">
      <c r="A2265" s="41"/>
      <c r="B2265" s="42"/>
      <c r="C2265" s="227" t="s">
        <v>2574</v>
      </c>
      <c r="D2265" s="227" t="s">
        <v>151</v>
      </c>
      <c r="E2265" s="228" t="s">
        <v>2575</v>
      </c>
      <c r="F2265" s="229" t="s">
        <v>2576</v>
      </c>
      <c r="G2265" s="230" t="s">
        <v>565</v>
      </c>
      <c r="H2265" s="231">
        <v>3.6899999999999999</v>
      </c>
      <c r="I2265" s="232"/>
      <c r="J2265" s="233">
        <f>ROUND(I2265*H2265,2)</f>
        <v>0</v>
      </c>
      <c r="K2265" s="229" t="s">
        <v>144</v>
      </c>
      <c r="L2265" s="234"/>
      <c r="M2265" s="235" t="s">
        <v>32</v>
      </c>
      <c r="N2265" s="236" t="s">
        <v>49</v>
      </c>
      <c r="O2265" s="87"/>
      <c r="P2265" s="216">
        <f>O2265*H2265</f>
        <v>0</v>
      </c>
      <c r="Q2265" s="216">
        <v>0.040210000000000003</v>
      </c>
      <c r="R2265" s="216">
        <f>Q2265*H2265</f>
        <v>0.1483749</v>
      </c>
      <c r="S2265" s="216">
        <v>0</v>
      </c>
      <c r="T2265" s="217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18" t="s">
        <v>155</v>
      </c>
      <c r="AT2265" s="218" t="s">
        <v>151</v>
      </c>
      <c r="AU2265" s="218" t="s">
        <v>87</v>
      </c>
      <c r="AY2265" s="19" t="s">
        <v>137</v>
      </c>
      <c r="BE2265" s="219">
        <f>IF(N2265="základní",J2265,0)</f>
        <v>0</v>
      </c>
      <c r="BF2265" s="219">
        <f>IF(N2265="snížená",J2265,0)</f>
        <v>0</v>
      </c>
      <c r="BG2265" s="219">
        <f>IF(N2265="zákl. přenesená",J2265,0)</f>
        <v>0</v>
      </c>
      <c r="BH2265" s="219">
        <f>IF(N2265="sníž. přenesená",J2265,0)</f>
        <v>0</v>
      </c>
      <c r="BI2265" s="219">
        <f>IF(N2265="nulová",J2265,0)</f>
        <v>0</v>
      </c>
      <c r="BJ2265" s="19" t="s">
        <v>87</v>
      </c>
      <c r="BK2265" s="219">
        <f>ROUND(I2265*H2265,2)</f>
        <v>0</v>
      </c>
      <c r="BL2265" s="19" t="s">
        <v>145</v>
      </c>
      <c r="BM2265" s="218" t="s">
        <v>2577</v>
      </c>
    </row>
    <row r="2266" s="2" customFormat="1">
      <c r="A2266" s="41"/>
      <c r="B2266" s="42"/>
      <c r="C2266" s="43"/>
      <c r="D2266" s="220" t="s">
        <v>147</v>
      </c>
      <c r="E2266" s="43"/>
      <c r="F2266" s="221" t="s">
        <v>2576</v>
      </c>
      <c r="G2266" s="43"/>
      <c r="H2266" s="43"/>
      <c r="I2266" s="222"/>
      <c r="J2266" s="43"/>
      <c r="K2266" s="43"/>
      <c r="L2266" s="47"/>
      <c r="M2266" s="223"/>
      <c r="N2266" s="224"/>
      <c r="O2266" s="87"/>
      <c r="P2266" s="87"/>
      <c r="Q2266" s="87"/>
      <c r="R2266" s="87"/>
      <c r="S2266" s="87"/>
      <c r="T2266" s="88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T2266" s="19" t="s">
        <v>147</v>
      </c>
      <c r="AU2266" s="19" t="s">
        <v>87</v>
      </c>
    </row>
    <row r="2267" s="2" customFormat="1">
      <c r="A2267" s="41"/>
      <c r="B2267" s="42"/>
      <c r="C2267" s="43"/>
      <c r="D2267" s="220" t="s">
        <v>624</v>
      </c>
      <c r="E2267" s="43"/>
      <c r="F2267" s="273" t="s">
        <v>2573</v>
      </c>
      <c r="G2267" s="43"/>
      <c r="H2267" s="43"/>
      <c r="I2267" s="222"/>
      <c r="J2267" s="43"/>
      <c r="K2267" s="43"/>
      <c r="L2267" s="47"/>
      <c r="M2267" s="223"/>
      <c r="N2267" s="224"/>
      <c r="O2267" s="87"/>
      <c r="P2267" s="87"/>
      <c r="Q2267" s="87"/>
      <c r="R2267" s="87"/>
      <c r="S2267" s="87"/>
      <c r="T2267" s="88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T2267" s="19" t="s">
        <v>624</v>
      </c>
      <c r="AU2267" s="19" t="s">
        <v>87</v>
      </c>
    </row>
    <row r="2268" s="13" customFormat="1">
      <c r="A2268" s="13"/>
      <c r="B2268" s="241"/>
      <c r="C2268" s="242"/>
      <c r="D2268" s="220" t="s">
        <v>569</v>
      </c>
      <c r="E2268" s="243" t="s">
        <v>32</v>
      </c>
      <c r="F2268" s="244" t="s">
        <v>869</v>
      </c>
      <c r="G2268" s="242"/>
      <c r="H2268" s="245">
        <v>3.6899999999999999</v>
      </c>
      <c r="I2268" s="246"/>
      <c r="J2268" s="242"/>
      <c r="K2268" s="242"/>
      <c r="L2268" s="247"/>
      <c r="M2268" s="248"/>
      <c r="N2268" s="249"/>
      <c r="O2268" s="249"/>
      <c r="P2268" s="249"/>
      <c r="Q2268" s="249"/>
      <c r="R2268" s="249"/>
      <c r="S2268" s="249"/>
      <c r="T2268" s="250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1" t="s">
        <v>569</v>
      </c>
      <c r="AU2268" s="251" t="s">
        <v>87</v>
      </c>
      <c r="AV2268" s="13" t="s">
        <v>87</v>
      </c>
      <c r="AW2268" s="13" t="s">
        <v>39</v>
      </c>
      <c r="AX2268" s="13" t="s">
        <v>77</v>
      </c>
      <c r="AY2268" s="251" t="s">
        <v>137</v>
      </c>
    </row>
    <row r="2269" s="14" customFormat="1">
      <c r="A2269" s="14"/>
      <c r="B2269" s="252"/>
      <c r="C2269" s="253"/>
      <c r="D2269" s="220" t="s">
        <v>569</v>
      </c>
      <c r="E2269" s="254" t="s">
        <v>32</v>
      </c>
      <c r="F2269" s="255" t="s">
        <v>571</v>
      </c>
      <c r="G2269" s="253"/>
      <c r="H2269" s="256">
        <v>3.6899999999999999</v>
      </c>
      <c r="I2269" s="257"/>
      <c r="J2269" s="253"/>
      <c r="K2269" s="253"/>
      <c r="L2269" s="258"/>
      <c r="M2269" s="259"/>
      <c r="N2269" s="260"/>
      <c r="O2269" s="260"/>
      <c r="P2269" s="260"/>
      <c r="Q2269" s="260"/>
      <c r="R2269" s="260"/>
      <c r="S2269" s="260"/>
      <c r="T2269" s="261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62" t="s">
        <v>569</v>
      </c>
      <c r="AU2269" s="262" t="s">
        <v>87</v>
      </c>
      <c r="AV2269" s="14" t="s">
        <v>164</v>
      </c>
      <c r="AW2269" s="14" t="s">
        <v>39</v>
      </c>
      <c r="AX2269" s="14" t="s">
        <v>85</v>
      </c>
      <c r="AY2269" s="262" t="s">
        <v>137</v>
      </c>
    </row>
    <row r="2270" s="2" customFormat="1" ht="16.5" customHeight="1">
      <c r="A2270" s="41"/>
      <c r="B2270" s="42"/>
      <c r="C2270" s="207" t="s">
        <v>2578</v>
      </c>
      <c r="D2270" s="207" t="s">
        <v>140</v>
      </c>
      <c r="E2270" s="208" t="s">
        <v>2579</v>
      </c>
      <c r="F2270" s="209" t="s">
        <v>2580</v>
      </c>
      <c r="G2270" s="210" t="s">
        <v>160</v>
      </c>
      <c r="H2270" s="211">
        <v>6</v>
      </c>
      <c r="I2270" s="212"/>
      <c r="J2270" s="213">
        <f>ROUND(I2270*H2270,2)</f>
        <v>0</v>
      </c>
      <c r="K2270" s="209" t="s">
        <v>144</v>
      </c>
      <c r="L2270" s="47"/>
      <c r="M2270" s="214" t="s">
        <v>32</v>
      </c>
      <c r="N2270" s="215" t="s">
        <v>49</v>
      </c>
      <c r="O2270" s="87"/>
      <c r="P2270" s="216">
        <f>O2270*H2270</f>
        <v>0</v>
      </c>
      <c r="Q2270" s="216">
        <v>0</v>
      </c>
      <c r="R2270" s="216">
        <f>Q2270*H2270</f>
        <v>0</v>
      </c>
      <c r="S2270" s="216">
        <v>0</v>
      </c>
      <c r="T2270" s="217">
        <f>S2270*H2270</f>
        <v>0</v>
      </c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R2270" s="218" t="s">
        <v>145</v>
      </c>
      <c r="AT2270" s="218" t="s">
        <v>140</v>
      </c>
      <c r="AU2270" s="218" t="s">
        <v>87</v>
      </c>
      <c r="AY2270" s="19" t="s">
        <v>137</v>
      </c>
      <c r="BE2270" s="219">
        <f>IF(N2270="základní",J2270,0)</f>
        <v>0</v>
      </c>
      <c r="BF2270" s="219">
        <f>IF(N2270="snížená",J2270,0)</f>
        <v>0</v>
      </c>
      <c r="BG2270" s="219">
        <f>IF(N2270="zákl. přenesená",J2270,0)</f>
        <v>0</v>
      </c>
      <c r="BH2270" s="219">
        <f>IF(N2270="sníž. přenesená",J2270,0)</f>
        <v>0</v>
      </c>
      <c r="BI2270" s="219">
        <f>IF(N2270="nulová",J2270,0)</f>
        <v>0</v>
      </c>
      <c r="BJ2270" s="19" t="s">
        <v>87</v>
      </c>
      <c r="BK2270" s="219">
        <f>ROUND(I2270*H2270,2)</f>
        <v>0</v>
      </c>
      <c r="BL2270" s="19" t="s">
        <v>145</v>
      </c>
      <c r="BM2270" s="218" t="s">
        <v>2581</v>
      </c>
    </row>
    <row r="2271" s="2" customFormat="1">
      <c r="A2271" s="41"/>
      <c r="B2271" s="42"/>
      <c r="C2271" s="43"/>
      <c r="D2271" s="220" t="s">
        <v>147</v>
      </c>
      <c r="E2271" s="43"/>
      <c r="F2271" s="221" t="s">
        <v>2582</v>
      </c>
      <c r="G2271" s="43"/>
      <c r="H2271" s="43"/>
      <c r="I2271" s="222"/>
      <c r="J2271" s="43"/>
      <c r="K2271" s="43"/>
      <c r="L2271" s="47"/>
      <c r="M2271" s="223"/>
      <c r="N2271" s="224"/>
      <c r="O2271" s="87"/>
      <c r="P2271" s="87"/>
      <c r="Q2271" s="87"/>
      <c r="R2271" s="87"/>
      <c r="S2271" s="87"/>
      <c r="T2271" s="88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T2271" s="19" t="s">
        <v>147</v>
      </c>
      <c r="AU2271" s="19" t="s">
        <v>87</v>
      </c>
    </row>
    <row r="2272" s="2" customFormat="1">
      <c r="A2272" s="41"/>
      <c r="B2272" s="42"/>
      <c r="C2272" s="43"/>
      <c r="D2272" s="225" t="s">
        <v>149</v>
      </c>
      <c r="E2272" s="43"/>
      <c r="F2272" s="226" t="s">
        <v>2583</v>
      </c>
      <c r="G2272" s="43"/>
      <c r="H2272" s="43"/>
      <c r="I2272" s="222"/>
      <c r="J2272" s="43"/>
      <c r="K2272" s="43"/>
      <c r="L2272" s="47"/>
      <c r="M2272" s="223"/>
      <c r="N2272" s="224"/>
      <c r="O2272" s="87"/>
      <c r="P2272" s="87"/>
      <c r="Q2272" s="87"/>
      <c r="R2272" s="87"/>
      <c r="S2272" s="87"/>
      <c r="T2272" s="88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T2272" s="19" t="s">
        <v>149</v>
      </c>
      <c r="AU2272" s="19" t="s">
        <v>87</v>
      </c>
    </row>
    <row r="2273" s="13" customFormat="1">
      <c r="A2273" s="13"/>
      <c r="B2273" s="241"/>
      <c r="C2273" s="242"/>
      <c r="D2273" s="220" t="s">
        <v>569</v>
      </c>
      <c r="E2273" s="243" t="s">
        <v>32</v>
      </c>
      <c r="F2273" s="244" t="s">
        <v>2567</v>
      </c>
      <c r="G2273" s="242"/>
      <c r="H2273" s="245">
        <v>1</v>
      </c>
      <c r="I2273" s="246"/>
      <c r="J2273" s="242"/>
      <c r="K2273" s="242"/>
      <c r="L2273" s="247"/>
      <c r="M2273" s="248"/>
      <c r="N2273" s="249"/>
      <c r="O2273" s="249"/>
      <c r="P2273" s="249"/>
      <c r="Q2273" s="249"/>
      <c r="R2273" s="249"/>
      <c r="S2273" s="249"/>
      <c r="T2273" s="250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1" t="s">
        <v>569</v>
      </c>
      <c r="AU2273" s="251" t="s">
        <v>87</v>
      </c>
      <c r="AV2273" s="13" t="s">
        <v>87</v>
      </c>
      <c r="AW2273" s="13" t="s">
        <v>39</v>
      </c>
      <c r="AX2273" s="13" t="s">
        <v>77</v>
      </c>
      <c r="AY2273" s="251" t="s">
        <v>137</v>
      </c>
    </row>
    <row r="2274" s="13" customFormat="1">
      <c r="A2274" s="13"/>
      <c r="B2274" s="241"/>
      <c r="C2274" s="242"/>
      <c r="D2274" s="220" t="s">
        <v>569</v>
      </c>
      <c r="E2274" s="243" t="s">
        <v>32</v>
      </c>
      <c r="F2274" s="244" t="s">
        <v>2568</v>
      </c>
      <c r="G2274" s="242"/>
      <c r="H2274" s="245">
        <v>2</v>
      </c>
      <c r="I2274" s="246"/>
      <c r="J2274" s="242"/>
      <c r="K2274" s="242"/>
      <c r="L2274" s="247"/>
      <c r="M2274" s="248"/>
      <c r="N2274" s="249"/>
      <c r="O2274" s="249"/>
      <c r="P2274" s="249"/>
      <c r="Q2274" s="249"/>
      <c r="R2274" s="249"/>
      <c r="S2274" s="249"/>
      <c r="T2274" s="250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51" t="s">
        <v>569</v>
      </c>
      <c r="AU2274" s="251" t="s">
        <v>87</v>
      </c>
      <c r="AV2274" s="13" t="s">
        <v>87</v>
      </c>
      <c r="AW2274" s="13" t="s">
        <v>39</v>
      </c>
      <c r="AX2274" s="13" t="s">
        <v>77</v>
      </c>
      <c r="AY2274" s="251" t="s">
        <v>137</v>
      </c>
    </row>
    <row r="2275" s="15" customFormat="1">
      <c r="A2275" s="15"/>
      <c r="B2275" s="263"/>
      <c r="C2275" s="264"/>
      <c r="D2275" s="220" t="s">
        <v>569</v>
      </c>
      <c r="E2275" s="265" t="s">
        <v>32</v>
      </c>
      <c r="F2275" s="266" t="s">
        <v>2584</v>
      </c>
      <c r="G2275" s="264"/>
      <c r="H2275" s="265" t="s">
        <v>32</v>
      </c>
      <c r="I2275" s="267"/>
      <c r="J2275" s="264"/>
      <c r="K2275" s="264"/>
      <c r="L2275" s="268"/>
      <c r="M2275" s="269"/>
      <c r="N2275" s="270"/>
      <c r="O2275" s="270"/>
      <c r="P2275" s="270"/>
      <c r="Q2275" s="270"/>
      <c r="R2275" s="270"/>
      <c r="S2275" s="270"/>
      <c r="T2275" s="271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72" t="s">
        <v>569</v>
      </c>
      <c r="AU2275" s="272" t="s">
        <v>87</v>
      </c>
      <c r="AV2275" s="15" t="s">
        <v>85</v>
      </c>
      <c r="AW2275" s="15" t="s">
        <v>39</v>
      </c>
      <c r="AX2275" s="15" t="s">
        <v>77</v>
      </c>
      <c r="AY2275" s="272" t="s">
        <v>137</v>
      </c>
    </row>
    <row r="2276" s="13" customFormat="1">
      <c r="A2276" s="13"/>
      <c r="B2276" s="241"/>
      <c r="C2276" s="242"/>
      <c r="D2276" s="220" t="s">
        <v>569</v>
      </c>
      <c r="E2276" s="243" t="s">
        <v>32</v>
      </c>
      <c r="F2276" s="244" t="s">
        <v>2585</v>
      </c>
      <c r="G2276" s="242"/>
      <c r="H2276" s="245">
        <v>1</v>
      </c>
      <c r="I2276" s="246"/>
      <c r="J2276" s="242"/>
      <c r="K2276" s="242"/>
      <c r="L2276" s="247"/>
      <c r="M2276" s="248"/>
      <c r="N2276" s="249"/>
      <c r="O2276" s="249"/>
      <c r="P2276" s="249"/>
      <c r="Q2276" s="249"/>
      <c r="R2276" s="249"/>
      <c r="S2276" s="249"/>
      <c r="T2276" s="250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1" t="s">
        <v>569</v>
      </c>
      <c r="AU2276" s="251" t="s">
        <v>87</v>
      </c>
      <c r="AV2276" s="13" t="s">
        <v>87</v>
      </c>
      <c r="AW2276" s="13" t="s">
        <v>39</v>
      </c>
      <c r="AX2276" s="13" t="s">
        <v>77</v>
      </c>
      <c r="AY2276" s="251" t="s">
        <v>137</v>
      </c>
    </row>
    <row r="2277" s="13" customFormat="1">
      <c r="A2277" s="13"/>
      <c r="B2277" s="241"/>
      <c r="C2277" s="242"/>
      <c r="D2277" s="220" t="s">
        <v>569</v>
      </c>
      <c r="E2277" s="243" t="s">
        <v>32</v>
      </c>
      <c r="F2277" s="244" t="s">
        <v>2586</v>
      </c>
      <c r="G2277" s="242"/>
      <c r="H2277" s="245">
        <v>1</v>
      </c>
      <c r="I2277" s="246"/>
      <c r="J2277" s="242"/>
      <c r="K2277" s="242"/>
      <c r="L2277" s="247"/>
      <c r="M2277" s="248"/>
      <c r="N2277" s="249"/>
      <c r="O2277" s="249"/>
      <c r="P2277" s="249"/>
      <c r="Q2277" s="249"/>
      <c r="R2277" s="249"/>
      <c r="S2277" s="249"/>
      <c r="T2277" s="250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1" t="s">
        <v>569</v>
      </c>
      <c r="AU2277" s="251" t="s">
        <v>87</v>
      </c>
      <c r="AV2277" s="13" t="s">
        <v>87</v>
      </c>
      <c r="AW2277" s="13" t="s">
        <v>39</v>
      </c>
      <c r="AX2277" s="13" t="s">
        <v>77</v>
      </c>
      <c r="AY2277" s="251" t="s">
        <v>137</v>
      </c>
    </row>
    <row r="2278" s="13" customFormat="1">
      <c r="A2278" s="13"/>
      <c r="B2278" s="241"/>
      <c r="C2278" s="242"/>
      <c r="D2278" s="220" t="s">
        <v>569</v>
      </c>
      <c r="E2278" s="243" t="s">
        <v>32</v>
      </c>
      <c r="F2278" s="244" t="s">
        <v>2587</v>
      </c>
      <c r="G2278" s="242"/>
      <c r="H2278" s="245">
        <v>1</v>
      </c>
      <c r="I2278" s="246"/>
      <c r="J2278" s="242"/>
      <c r="K2278" s="242"/>
      <c r="L2278" s="247"/>
      <c r="M2278" s="248"/>
      <c r="N2278" s="249"/>
      <c r="O2278" s="249"/>
      <c r="P2278" s="249"/>
      <c r="Q2278" s="249"/>
      <c r="R2278" s="249"/>
      <c r="S2278" s="249"/>
      <c r="T2278" s="250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1" t="s">
        <v>569</v>
      </c>
      <c r="AU2278" s="251" t="s">
        <v>87</v>
      </c>
      <c r="AV2278" s="13" t="s">
        <v>87</v>
      </c>
      <c r="AW2278" s="13" t="s">
        <v>39</v>
      </c>
      <c r="AX2278" s="13" t="s">
        <v>77</v>
      </c>
      <c r="AY2278" s="251" t="s">
        <v>137</v>
      </c>
    </row>
    <row r="2279" s="14" customFormat="1">
      <c r="A2279" s="14"/>
      <c r="B2279" s="252"/>
      <c r="C2279" s="253"/>
      <c r="D2279" s="220" t="s">
        <v>569</v>
      </c>
      <c r="E2279" s="254" t="s">
        <v>32</v>
      </c>
      <c r="F2279" s="255" t="s">
        <v>571</v>
      </c>
      <c r="G2279" s="253"/>
      <c r="H2279" s="256">
        <v>6</v>
      </c>
      <c r="I2279" s="257"/>
      <c r="J2279" s="253"/>
      <c r="K2279" s="253"/>
      <c r="L2279" s="258"/>
      <c r="M2279" s="259"/>
      <c r="N2279" s="260"/>
      <c r="O2279" s="260"/>
      <c r="P2279" s="260"/>
      <c r="Q2279" s="260"/>
      <c r="R2279" s="260"/>
      <c r="S2279" s="260"/>
      <c r="T2279" s="261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62" t="s">
        <v>569</v>
      </c>
      <c r="AU2279" s="262" t="s">
        <v>87</v>
      </c>
      <c r="AV2279" s="14" t="s">
        <v>164</v>
      </c>
      <c r="AW2279" s="14" t="s">
        <v>39</v>
      </c>
      <c r="AX2279" s="14" t="s">
        <v>85</v>
      </c>
      <c r="AY2279" s="262" t="s">
        <v>137</v>
      </c>
    </row>
    <row r="2280" s="2" customFormat="1" ht="16.5" customHeight="1">
      <c r="A2280" s="41"/>
      <c r="B2280" s="42"/>
      <c r="C2280" s="227" t="s">
        <v>2588</v>
      </c>
      <c r="D2280" s="227" t="s">
        <v>151</v>
      </c>
      <c r="E2280" s="228" t="s">
        <v>2589</v>
      </c>
      <c r="F2280" s="229" t="s">
        <v>2590</v>
      </c>
      <c r="G2280" s="230" t="s">
        <v>160</v>
      </c>
      <c r="H2280" s="231">
        <v>6</v>
      </c>
      <c r="I2280" s="232"/>
      <c r="J2280" s="233">
        <f>ROUND(I2280*H2280,2)</f>
        <v>0</v>
      </c>
      <c r="K2280" s="229" t="s">
        <v>144</v>
      </c>
      <c r="L2280" s="234"/>
      <c r="M2280" s="235" t="s">
        <v>32</v>
      </c>
      <c r="N2280" s="236" t="s">
        <v>49</v>
      </c>
      <c r="O2280" s="87"/>
      <c r="P2280" s="216">
        <f>O2280*H2280</f>
        <v>0</v>
      </c>
      <c r="Q2280" s="216">
        <v>0.0022000000000000001</v>
      </c>
      <c r="R2280" s="216">
        <f>Q2280*H2280</f>
        <v>0.0132</v>
      </c>
      <c r="S2280" s="216">
        <v>0</v>
      </c>
      <c r="T2280" s="217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18" t="s">
        <v>155</v>
      </c>
      <c r="AT2280" s="218" t="s">
        <v>151</v>
      </c>
      <c r="AU2280" s="218" t="s">
        <v>87</v>
      </c>
      <c r="AY2280" s="19" t="s">
        <v>137</v>
      </c>
      <c r="BE2280" s="219">
        <f>IF(N2280="základní",J2280,0)</f>
        <v>0</v>
      </c>
      <c r="BF2280" s="219">
        <f>IF(N2280="snížená",J2280,0)</f>
        <v>0</v>
      </c>
      <c r="BG2280" s="219">
        <f>IF(N2280="zákl. přenesená",J2280,0)</f>
        <v>0</v>
      </c>
      <c r="BH2280" s="219">
        <f>IF(N2280="sníž. přenesená",J2280,0)</f>
        <v>0</v>
      </c>
      <c r="BI2280" s="219">
        <f>IF(N2280="nulová",J2280,0)</f>
        <v>0</v>
      </c>
      <c r="BJ2280" s="19" t="s">
        <v>87</v>
      </c>
      <c r="BK2280" s="219">
        <f>ROUND(I2280*H2280,2)</f>
        <v>0</v>
      </c>
      <c r="BL2280" s="19" t="s">
        <v>145</v>
      </c>
      <c r="BM2280" s="218" t="s">
        <v>2591</v>
      </c>
    </row>
    <row r="2281" s="2" customFormat="1">
      <c r="A2281" s="41"/>
      <c r="B2281" s="42"/>
      <c r="C2281" s="43"/>
      <c r="D2281" s="220" t="s">
        <v>147</v>
      </c>
      <c r="E2281" s="43"/>
      <c r="F2281" s="221" t="s">
        <v>2590</v>
      </c>
      <c r="G2281" s="43"/>
      <c r="H2281" s="43"/>
      <c r="I2281" s="222"/>
      <c r="J2281" s="43"/>
      <c r="K2281" s="43"/>
      <c r="L2281" s="47"/>
      <c r="M2281" s="223"/>
      <c r="N2281" s="224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19" t="s">
        <v>147</v>
      </c>
      <c r="AU2281" s="19" t="s">
        <v>87</v>
      </c>
    </row>
    <row r="2282" s="2" customFormat="1" ht="16.5" customHeight="1">
      <c r="A2282" s="41"/>
      <c r="B2282" s="42"/>
      <c r="C2282" s="207" t="s">
        <v>2592</v>
      </c>
      <c r="D2282" s="207" t="s">
        <v>140</v>
      </c>
      <c r="E2282" s="208" t="s">
        <v>2593</v>
      </c>
      <c r="F2282" s="209" t="s">
        <v>2594</v>
      </c>
      <c r="G2282" s="210" t="s">
        <v>160</v>
      </c>
      <c r="H2282" s="211">
        <v>6</v>
      </c>
      <c r="I2282" s="212"/>
      <c r="J2282" s="213">
        <f>ROUND(I2282*H2282,2)</f>
        <v>0</v>
      </c>
      <c r="K2282" s="209" t="s">
        <v>144</v>
      </c>
      <c r="L2282" s="47"/>
      <c r="M2282" s="214" t="s">
        <v>32</v>
      </c>
      <c r="N2282" s="215" t="s">
        <v>49</v>
      </c>
      <c r="O2282" s="87"/>
      <c r="P2282" s="216">
        <f>O2282*H2282</f>
        <v>0</v>
      </c>
      <c r="Q2282" s="216">
        <v>0</v>
      </c>
      <c r="R2282" s="216">
        <f>Q2282*H2282</f>
        <v>0</v>
      </c>
      <c r="S2282" s="216">
        <v>0</v>
      </c>
      <c r="T2282" s="217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18" t="s">
        <v>145</v>
      </c>
      <c r="AT2282" s="218" t="s">
        <v>140</v>
      </c>
      <c r="AU2282" s="218" t="s">
        <v>87</v>
      </c>
      <c r="AY2282" s="19" t="s">
        <v>137</v>
      </c>
      <c r="BE2282" s="219">
        <f>IF(N2282="základní",J2282,0)</f>
        <v>0</v>
      </c>
      <c r="BF2282" s="219">
        <f>IF(N2282="snížená",J2282,0)</f>
        <v>0</v>
      </c>
      <c r="BG2282" s="219">
        <f>IF(N2282="zákl. přenesená",J2282,0)</f>
        <v>0</v>
      </c>
      <c r="BH2282" s="219">
        <f>IF(N2282="sníž. přenesená",J2282,0)</f>
        <v>0</v>
      </c>
      <c r="BI2282" s="219">
        <f>IF(N2282="nulová",J2282,0)</f>
        <v>0</v>
      </c>
      <c r="BJ2282" s="19" t="s">
        <v>87</v>
      </c>
      <c r="BK2282" s="219">
        <f>ROUND(I2282*H2282,2)</f>
        <v>0</v>
      </c>
      <c r="BL2282" s="19" t="s">
        <v>145</v>
      </c>
      <c r="BM2282" s="218" t="s">
        <v>2595</v>
      </c>
    </row>
    <row r="2283" s="2" customFormat="1">
      <c r="A2283" s="41"/>
      <c r="B2283" s="42"/>
      <c r="C2283" s="43"/>
      <c r="D2283" s="220" t="s">
        <v>147</v>
      </c>
      <c r="E2283" s="43"/>
      <c r="F2283" s="221" t="s">
        <v>2596</v>
      </c>
      <c r="G2283" s="43"/>
      <c r="H2283" s="43"/>
      <c r="I2283" s="222"/>
      <c r="J2283" s="43"/>
      <c r="K2283" s="43"/>
      <c r="L2283" s="47"/>
      <c r="M2283" s="223"/>
      <c r="N2283" s="224"/>
      <c r="O2283" s="87"/>
      <c r="P2283" s="87"/>
      <c r="Q2283" s="87"/>
      <c r="R2283" s="87"/>
      <c r="S2283" s="87"/>
      <c r="T2283" s="88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T2283" s="19" t="s">
        <v>147</v>
      </c>
      <c r="AU2283" s="19" t="s">
        <v>87</v>
      </c>
    </row>
    <row r="2284" s="2" customFormat="1">
      <c r="A2284" s="41"/>
      <c r="B2284" s="42"/>
      <c r="C2284" s="43"/>
      <c r="D2284" s="225" t="s">
        <v>149</v>
      </c>
      <c r="E2284" s="43"/>
      <c r="F2284" s="226" t="s">
        <v>2597</v>
      </c>
      <c r="G2284" s="43"/>
      <c r="H2284" s="43"/>
      <c r="I2284" s="222"/>
      <c r="J2284" s="43"/>
      <c r="K2284" s="43"/>
      <c r="L2284" s="47"/>
      <c r="M2284" s="223"/>
      <c r="N2284" s="224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19" t="s">
        <v>149</v>
      </c>
      <c r="AU2284" s="19" t="s">
        <v>87</v>
      </c>
    </row>
    <row r="2285" s="13" customFormat="1">
      <c r="A2285" s="13"/>
      <c r="B2285" s="241"/>
      <c r="C2285" s="242"/>
      <c r="D2285" s="220" t="s">
        <v>569</v>
      </c>
      <c r="E2285" s="243" t="s">
        <v>32</v>
      </c>
      <c r="F2285" s="244" t="s">
        <v>2567</v>
      </c>
      <c r="G2285" s="242"/>
      <c r="H2285" s="245">
        <v>1</v>
      </c>
      <c r="I2285" s="246"/>
      <c r="J2285" s="242"/>
      <c r="K2285" s="242"/>
      <c r="L2285" s="247"/>
      <c r="M2285" s="248"/>
      <c r="N2285" s="249"/>
      <c r="O2285" s="249"/>
      <c r="P2285" s="249"/>
      <c r="Q2285" s="249"/>
      <c r="R2285" s="249"/>
      <c r="S2285" s="249"/>
      <c r="T2285" s="250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51" t="s">
        <v>569</v>
      </c>
      <c r="AU2285" s="251" t="s">
        <v>87</v>
      </c>
      <c r="AV2285" s="13" t="s">
        <v>87</v>
      </c>
      <c r="AW2285" s="13" t="s">
        <v>39</v>
      </c>
      <c r="AX2285" s="13" t="s">
        <v>77</v>
      </c>
      <c r="AY2285" s="251" t="s">
        <v>137</v>
      </c>
    </row>
    <row r="2286" s="13" customFormat="1">
      <c r="A2286" s="13"/>
      <c r="B2286" s="241"/>
      <c r="C2286" s="242"/>
      <c r="D2286" s="220" t="s">
        <v>569</v>
      </c>
      <c r="E2286" s="243" t="s">
        <v>32</v>
      </c>
      <c r="F2286" s="244" t="s">
        <v>2568</v>
      </c>
      <c r="G2286" s="242"/>
      <c r="H2286" s="245">
        <v>2</v>
      </c>
      <c r="I2286" s="246"/>
      <c r="J2286" s="242"/>
      <c r="K2286" s="242"/>
      <c r="L2286" s="247"/>
      <c r="M2286" s="248"/>
      <c r="N2286" s="249"/>
      <c r="O2286" s="249"/>
      <c r="P2286" s="249"/>
      <c r="Q2286" s="249"/>
      <c r="R2286" s="249"/>
      <c r="S2286" s="249"/>
      <c r="T2286" s="250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51" t="s">
        <v>569</v>
      </c>
      <c r="AU2286" s="251" t="s">
        <v>87</v>
      </c>
      <c r="AV2286" s="13" t="s">
        <v>87</v>
      </c>
      <c r="AW2286" s="13" t="s">
        <v>39</v>
      </c>
      <c r="AX2286" s="13" t="s">
        <v>77</v>
      </c>
      <c r="AY2286" s="251" t="s">
        <v>137</v>
      </c>
    </row>
    <row r="2287" s="15" customFormat="1">
      <c r="A2287" s="15"/>
      <c r="B2287" s="263"/>
      <c r="C2287" s="264"/>
      <c r="D2287" s="220" t="s">
        <v>569</v>
      </c>
      <c r="E2287" s="265" t="s">
        <v>32</v>
      </c>
      <c r="F2287" s="266" t="s">
        <v>2584</v>
      </c>
      <c r="G2287" s="264"/>
      <c r="H2287" s="265" t="s">
        <v>32</v>
      </c>
      <c r="I2287" s="267"/>
      <c r="J2287" s="264"/>
      <c r="K2287" s="264"/>
      <c r="L2287" s="268"/>
      <c r="M2287" s="269"/>
      <c r="N2287" s="270"/>
      <c r="O2287" s="270"/>
      <c r="P2287" s="270"/>
      <c r="Q2287" s="270"/>
      <c r="R2287" s="270"/>
      <c r="S2287" s="270"/>
      <c r="T2287" s="271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72" t="s">
        <v>569</v>
      </c>
      <c r="AU2287" s="272" t="s">
        <v>87</v>
      </c>
      <c r="AV2287" s="15" t="s">
        <v>85</v>
      </c>
      <c r="AW2287" s="15" t="s">
        <v>39</v>
      </c>
      <c r="AX2287" s="15" t="s">
        <v>77</v>
      </c>
      <c r="AY2287" s="272" t="s">
        <v>137</v>
      </c>
    </row>
    <row r="2288" s="13" customFormat="1">
      <c r="A2288" s="13"/>
      <c r="B2288" s="241"/>
      <c r="C2288" s="242"/>
      <c r="D2288" s="220" t="s">
        <v>569</v>
      </c>
      <c r="E2288" s="243" t="s">
        <v>32</v>
      </c>
      <c r="F2288" s="244" t="s">
        <v>2585</v>
      </c>
      <c r="G2288" s="242"/>
      <c r="H2288" s="245">
        <v>1</v>
      </c>
      <c r="I2288" s="246"/>
      <c r="J2288" s="242"/>
      <c r="K2288" s="242"/>
      <c r="L2288" s="247"/>
      <c r="M2288" s="248"/>
      <c r="N2288" s="249"/>
      <c r="O2288" s="249"/>
      <c r="P2288" s="249"/>
      <c r="Q2288" s="249"/>
      <c r="R2288" s="249"/>
      <c r="S2288" s="249"/>
      <c r="T2288" s="250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1" t="s">
        <v>569</v>
      </c>
      <c r="AU2288" s="251" t="s">
        <v>87</v>
      </c>
      <c r="AV2288" s="13" t="s">
        <v>87</v>
      </c>
      <c r="AW2288" s="13" t="s">
        <v>39</v>
      </c>
      <c r="AX2288" s="13" t="s">
        <v>77</v>
      </c>
      <c r="AY2288" s="251" t="s">
        <v>137</v>
      </c>
    </row>
    <row r="2289" s="13" customFormat="1">
      <c r="A2289" s="13"/>
      <c r="B2289" s="241"/>
      <c r="C2289" s="242"/>
      <c r="D2289" s="220" t="s">
        <v>569</v>
      </c>
      <c r="E2289" s="243" t="s">
        <v>32</v>
      </c>
      <c r="F2289" s="244" t="s">
        <v>2586</v>
      </c>
      <c r="G2289" s="242"/>
      <c r="H2289" s="245">
        <v>1</v>
      </c>
      <c r="I2289" s="246"/>
      <c r="J2289" s="242"/>
      <c r="K2289" s="242"/>
      <c r="L2289" s="247"/>
      <c r="M2289" s="248"/>
      <c r="N2289" s="249"/>
      <c r="O2289" s="249"/>
      <c r="P2289" s="249"/>
      <c r="Q2289" s="249"/>
      <c r="R2289" s="249"/>
      <c r="S2289" s="249"/>
      <c r="T2289" s="250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1" t="s">
        <v>569</v>
      </c>
      <c r="AU2289" s="251" t="s">
        <v>87</v>
      </c>
      <c r="AV2289" s="13" t="s">
        <v>87</v>
      </c>
      <c r="AW2289" s="13" t="s">
        <v>39</v>
      </c>
      <c r="AX2289" s="13" t="s">
        <v>77</v>
      </c>
      <c r="AY2289" s="251" t="s">
        <v>137</v>
      </c>
    </row>
    <row r="2290" s="13" customFormat="1">
      <c r="A2290" s="13"/>
      <c r="B2290" s="241"/>
      <c r="C2290" s="242"/>
      <c r="D2290" s="220" t="s">
        <v>569</v>
      </c>
      <c r="E2290" s="243" t="s">
        <v>32</v>
      </c>
      <c r="F2290" s="244" t="s">
        <v>2587</v>
      </c>
      <c r="G2290" s="242"/>
      <c r="H2290" s="245">
        <v>1</v>
      </c>
      <c r="I2290" s="246"/>
      <c r="J2290" s="242"/>
      <c r="K2290" s="242"/>
      <c r="L2290" s="247"/>
      <c r="M2290" s="248"/>
      <c r="N2290" s="249"/>
      <c r="O2290" s="249"/>
      <c r="P2290" s="249"/>
      <c r="Q2290" s="249"/>
      <c r="R2290" s="249"/>
      <c r="S2290" s="249"/>
      <c r="T2290" s="250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51" t="s">
        <v>569</v>
      </c>
      <c r="AU2290" s="251" t="s">
        <v>87</v>
      </c>
      <c r="AV2290" s="13" t="s">
        <v>87</v>
      </c>
      <c r="AW2290" s="13" t="s">
        <v>39</v>
      </c>
      <c r="AX2290" s="13" t="s">
        <v>77</v>
      </c>
      <c r="AY2290" s="251" t="s">
        <v>137</v>
      </c>
    </row>
    <row r="2291" s="14" customFormat="1">
      <c r="A2291" s="14"/>
      <c r="B2291" s="252"/>
      <c r="C2291" s="253"/>
      <c r="D2291" s="220" t="s">
        <v>569</v>
      </c>
      <c r="E2291" s="254" t="s">
        <v>32</v>
      </c>
      <c r="F2291" s="255" t="s">
        <v>571</v>
      </c>
      <c r="G2291" s="253"/>
      <c r="H2291" s="256">
        <v>6</v>
      </c>
      <c r="I2291" s="257"/>
      <c r="J2291" s="253"/>
      <c r="K2291" s="253"/>
      <c r="L2291" s="258"/>
      <c r="M2291" s="259"/>
      <c r="N2291" s="260"/>
      <c r="O2291" s="260"/>
      <c r="P2291" s="260"/>
      <c r="Q2291" s="260"/>
      <c r="R2291" s="260"/>
      <c r="S2291" s="260"/>
      <c r="T2291" s="261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2" t="s">
        <v>569</v>
      </c>
      <c r="AU2291" s="262" t="s">
        <v>87</v>
      </c>
      <c r="AV2291" s="14" t="s">
        <v>164</v>
      </c>
      <c r="AW2291" s="14" t="s">
        <v>39</v>
      </c>
      <c r="AX2291" s="14" t="s">
        <v>85</v>
      </c>
      <c r="AY2291" s="262" t="s">
        <v>137</v>
      </c>
    </row>
    <row r="2292" s="2" customFormat="1" ht="16.5" customHeight="1">
      <c r="A2292" s="41"/>
      <c r="B2292" s="42"/>
      <c r="C2292" s="227" t="s">
        <v>2598</v>
      </c>
      <c r="D2292" s="227" t="s">
        <v>151</v>
      </c>
      <c r="E2292" s="228" t="s">
        <v>2599</v>
      </c>
      <c r="F2292" s="229" t="s">
        <v>2600</v>
      </c>
      <c r="G2292" s="230" t="s">
        <v>160</v>
      </c>
      <c r="H2292" s="231">
        <v>6</v>
      </c>
      <c r="I2292" s="232"/>
      <c r="J2292" s="233">
        <f>ROUND(I2292*H2292,2)</f>
        <v>0</v>
      </c>
      <c r="K2292" s="229" t="s">
        <v>144</v>
      </c>
      <c r="L2292" s="234"/>
      <c r="M2292" s="235" t="s">
        <v>32</v>
      </c>
      <c r="N2292" s="236" t="s">
        <v>49</v>
      </c>
      <c r="O2292" s="87"/>
      <c r="P2292" s="216">
        <f>O2292*H2292</f>
        <v>0</v>
      </c>
      <c r="Q2292" s="216">
        <v>0.00014999999999999999</v>
      </c>
      <c r="R2292" s="216">
        <f>Q2292*H2292</f>
        <v>0.00089999999999999998</v>
      </c>
      <c r="S2292" s="216">
        <v>0</v>
      </c>
      <c r="T2292" s="217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18" t="s">
        <v>155</v>
      </c>
      <c r="AT2292" s="218" t="s">
        <v>151</v>
      </c>
      <c r="AU2292" s="218" t="s">
        <v>87</v>
      </c>
      <c r="AY2292" s="19" t="s">
        <v>137</v>
      </c>
      <c r="BE2292" s="219">
        <f>IF(N2292="základní",J2292,0)</f>
        <v>0</v>
      </c>
      <c r="BF2292" s="219">
        <f>IF(N2292="snížená",J2292,0)</f>
        <v>0</v>
      </c>
      <c r="BG2292" s="219">
        <f>IF(N2292="zákl. přenesená",J2292,0)</f>
        <v>0</v>
      </c>
      <c r="BH2292" s="219">
        <f>IF(N2292="sníž. přenesená",J2292,0)</f>
        <v>0</v>
      </c>
      <c r="BI2292" s="219">
        <f>IF(N2292="nulová",J2292,0)</f>
        <v>0</v>
      </c>
      <c r="BJ2292" s="19" t="s">
        <v>87</v>
      </c>
      <c r="BK2292" s="219">
        <f>ROUND(I2292*H2292,2)</f>
        <v>0</v>
      </c>
      <c r="BL2292" s="19" t="s">
        <v>145</v>
      </c>
      <c r="BM2292" s="218" t="s">
        <v>2601</v>
      </c>
    </row>
    <row r="2293" s="2" customFormat="1">
      <c r="A2293" s="41"/>
      <c r="B2293" s="42"/>
      <c r="C2293" s="43"/>
      <c r="D2293" s="220" t="s">
        <v>147</v>
      </c>
      <c r="E2293" s="43"/>
      <c r="F2293" s="221" t="s">
        <v>2600</v>
      </c>
      <c r="G2293" s="43"/>
      <c r="H2293" s="43"/>
      <c r="I2293" s="222"/>
      <c r="J2293" s="43"/>
      <c r="K2293" s="43"/>
      <c r="L2293" s="47"/>
      <c r="M2293" s="223"/>
      <c r="N2293" s="224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19" t="s">
        <v>147</v>
      </c>
      <c r="AU2293" s="19" t="s">
        <v>87</v>
      </c>
    </row>
    <row r="2294" s="2" customFormat="1">
      <c r="A2294" s="41"/>
      <c r="B2294" s="42"/>
      <c r="C2294" s="43"/>
      <c r="D2294" s="220" t="s">
        <v>624</v>
      </c>
      <c r="E2294" s="43"/>
      <c r="F2294" s="273" t="s">
        <v>1397</v>
      </c>
      <c r="G2294" s="43"/>
      <c r="H2294" s="43"/>
      <c r="I2294" s="222"/>
      <c r="J2294" s="43"/>
      <c r="K2294" s="43"/>
      <c r="L2294" s="47"/>
      <c r="M2294" s="223"/>
      <c r="N2294" s="224"/>
      <c r="O2294" s="87"/>
      <c r="P2294" s="87"/>
      <c r="Q2294" s="87"/>
      <c r="R2294" s="87"/>
      <c r="S2294" s="87"/>
      <c r="T2294" s="88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T2294" s="19" t="s">
        <v>624</v>
      </c>
      <c r="AU2294" s="19" t="s">
        <v>87</v>
      </c>
    </row>
    <row r="2295" s="2" customFormat="1" ht="16.5" customHeight="1">
      <c r="A2295" s="41"/>
      <c r="B2295" s="42"/>
      <c r="C2295" s="207" t="s">
        <v>2602</v>
      </c>
      <c r="D2295" s="207" t="s">
        <v>140</v>
      </c>
      <c r="E2295" s="208" t="s">
        <v>2603</v>
      </c>
      <c r="F2295" s="209" t="s">
        <v>2604</v>
      </c>
      <c r="G2295" s="210" t="s">
        <v>160</v>
      </c>
      <c r="H2295" s="211">
        <v>5</v>
      </c>
      <c r="I2295" s="212"/>
      <c r="J2295" s="213">
        <f>ROUND(I2295*H2295,2)</f>
        <v>0</v>
      </c>
      <c r="K2295" s="209" t="s">
        <v>144</v>
      </c>
      <c r="L2295" s="47"/>
      <c r="M2295" s="214" t="s">
        <v>32</v>
      </c>
      <c r="N2295" s="215" t="s">
        <v>49</v>
      </c>
      <c r="O2295" s="87"/>
      <c r="P2295" s="216">
        <f>O2295*H2295</f>
        <v>0</v>
      </c>
      <c r="Q2295" s="216">
        <v>0</v>
      </c>
      <c r="R2295" s="216">
        <f>Q2295*H2295</f>
        <v>0</v>
      </c>
      <c r="S2295" s="216">
        <v>0</v>
      </c>
      <c r="T2295" s="217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18" t="s">
        <v>145</v>
      </c>
      <c r="AT2295" s="218" t="s">
        <v>140</v>
      </c>
      <c r="AU2295" s="218" t="s">
        <v>87</v>
      </c>
      <c r="AY2295" s="19" t="s">
        <v>137</v>
      </c>
      <c r="BE2295" s="219">
        <f>IF(N2295="základní",J2295,0)</f>
        <v>0</v>
      </c>
      <c r="BF2295" s="219">
        <f>IF(N2295="snížená",J2295,0)</f>
        <v>0</v>
      </c>
      <c r="BG2295" s="219">
        <f>IF(N2295="zákl. přenesená",J2295,0)</f>
        <v>0</v>
      </c>
      <c r="BH2295" s="219">
        <f>IF(N2295="sníž. přenesená",J2295,0)</f>
        <v>0</v>
      </c>
      <c r="BI2295" s="219">
        <f>IF(N2295="nulová",J2295,0)</f>
        <v>0</v>
      </c>
      <c r="BJ2295" s="19" t="s">
        <v>87</v>
      </c>
      <c r="BK2295" s="219">
        <f>ROUND(I2295*H2295,2)</f>
        <v>0</v>
      </c>
      <c r="BL2295" s="19" t="s">
        <v>145</v>
      </c>
      <c r="BM2295" s="218" t="s">
        <v>2605</v>
      </c>
    </row>
    <row r="2296" s="2" customFormat="1">
      <c r="A2296" s="41"/>
      <c r="B2296" s="42"/>
      <c r="C2296" s="43"/>
      <c r="D2296" s="220" t="s">
        <v>147</v>
      </c>
      <c r="E2296" s="43"/>
      <c r="F2296" s="221" t="s">
        <v>2606</v>
      </c>
      <c r="G2296" s="43"/>
      <c r="H2296" s="43"/>
      <c r="I2296" s="222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19" t="s">
        <v>147</v>
      </c>
      <c r="AU2296" s="19" t="s">
        <v>87</v>
      </c>
    </row>
    <row r="2297" s="2" customFormat="1">
      <c r="A2297" s="41"/>
      <c r="B2297" s="42"/>
      <c r="C2297" s="43"/>
      <c r="D2297" s="225" t="s">
        <v>149</v>
      </c>
      <c r="E2297" s="43"/>
      <c r="F2297" s="226" t="s">
        <v>2607</v>
      </c>
      <c r="G2297" s="43"/>
      <c r="H2297" s="43"/>
      <c r="I2297" s="222"/>
      <c r="J2297" s="43"/>
      <c r="K2297" s="43"/>
      <c r="L2297" s="47"/>
      <c r="M2297" s="223"/>
      <c r="N2297" s="224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T2297" s="19" t="s">
        <v>149</v>
      </c>
      <c r="AU2297" s="19" t="s">
        <v>87</v>
      </c>
    </row>
    <row r="2298" s="13" customFormat="1">
      <c r="A2298" s="13"/>
      <c r="B2298" s="241"/>
      <c r="C2298" s="242"/>
      <c r="D2298" s="220" t="s">
        <v>569</v>
      </c>
      <c r="E2298" s="243" t="s">
        <v>32</v>
      </c>
      <c r="F2298" s="244" t="s">
        <v>2567</v>
      </c>
      <c r="G2298" s="242"/>
      <c r="H2298" s="245">
        <v>1</v>
      </c>
      <c r="I2298" s="246"/>
      <c r="J2298" s="242"/>
      <c r="K2298" s="242"/>
      <c r="L2298" s="247"/>
      <c r="M2298" s="248"/>
      <c r="N2298" s="249"/>
      <c r="O2298" s="249"/>
      <c r="P2298" s="249"/>
      <c r="Q2298" s="249"/>
      <c r="R2298" s="249"/>
      <c r="S2298" s="249"/>
      <c r="T2298" s="250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1" t="s">
        <v>569</v>
      </c>
      <c r="AU2298" s="251" t="s">
        <v>87</v>
      </c>
      <c r="AV2298" s="13" t="s">
        <v>87</v>
      </c>
      <c r="AW2298" s="13" t="s">
        <v>39</v>
      </c>
      <c r="AX2298" s="13" t="s">
        <v>77</v>
      </c>
      <c r="AY2298" s="251" t="s">
        <v>137</v>
      </c>
    </row>
    <row r="2299" s="13" customFormat="1">
      <c r="A2299" s="13"/>
      <c r="B2299" s="241"/>
      <c r="C2299" s="242"/>
      <c r="D2299" s="220" t="s">
        <v>569</v>
      </c>
      <c r="E2299" s="243" t="s">
        <v>32</v>
      </c>
      <c r="F2299" s="244" t="s">
        <v>2568</v>
      </c>
      <c r="G2299" s="242"/>
      <c r="H2299" s="245">
        <v>2</v>
      </c>
      <c r="I2299" s="246"/>
      <c r="J2299" s="242"/>
      <c r="K2299" s="242"/>
      <c r="L2299" s="247"/>
      <c r="M2299" s="248"/>
      <c r="N2299" s="249"/>
      <c r="O2299" s="249"/>
      <c r="P2299" s="249"/>
      <c r="Q2299" s="249"/>
      <c r="R2299" s="249"/>
      <c r="S2299" s="249"/>
      <c r="T2299" s="250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1" t="s">
        <v>569</v>
      </c>
      <c r="AU2299" s="251" t="s">
        <v>87</v>
      </c>
      <c r="AV2299" s="13" t="s">
        <v>87</v>
      </c>
      <c r="AW2299" s="13" t="s">
        <v>39</v>
      </c>
      <c r="AX2299" s="13" t="s">
        <v>77</v>
      </c>
      <c r="AY2299" s="251" t="s">
        <v>137</v>
      </c>
    </row>
    <row r="2300" s="15" customFormat="1">
      <c r="A2300" s="15"/>
      <c r="B2300" s="263"/>
      <c r="C2300" s="264"/>
      <c r="D2300" s="220" t="s">
        <v>569</v>
      </c>
      <c r="E2300" s="265" t="s">
        <v>32</v>
      </c>
      <c r="F2300" s="266" t="s">
        <v>2584</v>
      </c>
      <c r="G2300" s="264"/>
      <c r="H2300" s="265" t="s">
        <v>32</v>
      </c>
      <c r="I2300" s="267"/>
      <c r="J2300" s="264"/>
      <c r="K2300" s="264"/>
      <c r="L2300" s="268"/>
      <c r="M2300" s="269"/>
      <c r="N2300" s="270"/>
      <c r="O2300" s="270"/>
      <c r="P2300" s="270"/>
      <c r="Q2300" s="270"/>
      <c r="R2300" s="270"/>
      <c r="S2300" s="270"/>
      <c r="T2300" s="271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72" t="s">
        <v>569</v>
      </c>
      <c r="AU2300" s="272" t="s">
        <v>87</v>
      </c>
      <c r="AV2300" s="15" t="s">
        <v>85</v>
      </c>
      <c r="AW2300" s="15" t="s">
        <v>39</v>
      </c>
      <c r="AX2300" s="15" t="s">
        <v>77</v>
      </c>
      <c r="AY2300" s="272" t="s">
        <v>137</v>
      </c>
    </row>
    <row r="2301" s="13" customFormat="1">
      <c r="A2301" s="13"/>
      <c r="B2301" s="241"/>
      <c r="C2301" s="242"/>
      <c r="D2301" s="220" t="s">
        <v>569</v>
      </c>
      <c r="E2301" s="243" t="s">
        <v>32</v>
      </c>
      <c r="F2301" s="244" t="s">
        <v>2585</v>
      </c>
      <c r="G2301" s="242"/>
      <c r="H2301" s="245">
        <v>1</v>
      </c>
      <c r="I2301" s="246"/>
      <c r="J2301" s="242"/>
      <c r="K2301" s="242"/>
      <c r="L2301" s="247"/>
      <c r="M2301" s="248"/>
      <c r="N2301" s="249"/>
      <c r="O2301" s="249"/>
      <c r="P2301" s="249"/>
      <c r="Q2301" s="249"/>
      <c r="R2301" s="249"/>
      <c r="S2301" s="249"/>
      <c r="T2301" s="250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1" t="s">
        <v>569</v>
      </c>
      <c r="AU2301" s="251" t="s">
        <v>87</v>
      </c>
      <c r="AV2301" s="13" t="s">
        <v>87</v>
      </c>
      <c r="AW2301" s="13" t="s">
        <v>39</v>
      </c>
      <c r="AX2301" s="13" t="s">
        <v>77</v>
      </c>
      <c r="AY2301" s="251" t="s">
        <v>137</v>
      </c>
    </row>
    <row r="2302" s="13" customFormat="1">
      <c r="A2302" s="13"/>
      <c r="B2302" s="241"/>
      <c r="C2302" s="242"/>
      <c r="D2302" s="220" t="s">
        <v>569</v>
      </c>
      <c r="E2302" s="243" t="s">
        <v>32</v>
      </c>
      <c r="F2302" s="244" t="s">
        <v>2586</v>
      </c>
      <c r="G2302" s="242"/>
      <c r="H2302" s="245">
        <v>1</v>
      </c>
      <c r="I2302" s="246"/>
      <c r="J2302" s="242"/>
      <c r="K2302" s="242"/>
      <c r="L2302" s="247"/>
      <c r="M2302" s="248"/>
      <c r="N2302" s="249"/>
      <c r="O2302" s="249"/>
      <c r="P2302" s="249"/>
      <c r="Q2302" s="249"/>
      <c r="R2302" s="249"/>
      <c r="S2302" s="249"/>
      <c r="T2302" s="250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1" t="s">
        <v>569</v>
      </c>
      <c r="AU2302" s="251" t="s">
        <v>87</v>
      </c>
      <c r="AV2302" s="13" t="s">
        <v>87</v>
      </c>
      <c r="AW2302" s="13" t="s">
        <v>39</v>
      </c>
      <c r="AX2302" s="13" t="s">
        <v>77</v>
      </c>
      <c r="AY2302" s="251" t="s">
        <v>137</v>
      </c>
    </row>
    <row r="2303" s="14" customFormat="1">
      <c r="A2303" s="14"/>
      <c r="B2303" s="252"/>
      <c r="C2303" s="253"/>
      <c r="D2303" s="220" t="s">
        <v>569</v>
      </c>
      <c r="E2303" s="254" t="s">
        <v>32</v>
      </c>
      <c r="F2303" s="255" t="s">
        <v>571</v>
      </c>
      <c r="G2303" s="253"/>
      <c r="H2303" s="256">
        <v>5</v>
      </c>
      <c r="I2303" s="257"/>
      <c r="J2303" s="253"/>
      <c r="K2303" s="253"/>
      <c r="L2303" s="258"/>
      <c r="M2303" s="259"/>
      <c r="N2303" s="260"/>
      <c r="O2303" s="260"/>
      <c r="P2303" s="260"/>
      <c r="Q2303" s="260"/>
      <c r="R2303" s="260"/>
      <c r="S2303" s="260"/>
      <c r="T2303" s="261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62" t="s">
        <v>569</v>
      </c>
      <c r="AU2303" s="262" t="s">
        <v>87</v>
      </c>
      <c r="AV2303" s="14" t="s">
        <v>164</v>
      </c>
      <c r="AW2303" s="14" t="s">
        <v>39</v>
      </c>
      <c r="AX2303" s="14" t="s">
        <v>85</v>
      </c>
      <c r="AY2303" s="262" t="s">
        <v>137</v>
      </c>
    </row>
    <row r="2304" s="2" customFormat="1" ht="16.5" customHeight="1">
      <c r="A2304" s="41"/>
      <c r="B2304" s="42"/>
      <c r="C2304" s="227" t="s">
        <v>2608</v>
      </c>
      <c r="D2304" s="227" t="s">
        <v>151</v>
      </c>
      <c r="E2304" s="228" t="s">
        <v>2609</v>
      </c>
      <c r="F2304" s="229" t="s">
        <v>2610</v>
      </c>
      <c r="G2304" s="230" t="s">
        <v>160</v>
      </c>
      <c r="H2304" s="231">
        <v>3</v>
      </c>
      <c r="I2304" s="232"/>
      <c r="J2304" s="233">
        <f>ROUND(I2304*H2304,2)</f>
        <v>0</v>
      </c>
      <c r="K2304" s="229" t="s">
        <v>144</v>
      </c>
      <c r="L2304" s="234"/>
      <c r="M2304" s="235" t="s">
        <v>32</v>
      </c>
      <c r="N2304" s="236" t="s">
        <v>49</v>
      </c>
      <c r="O2304" s="87"/>
      <c r="P2304" s="216">
        <f>O2304*H2304</f>
        <v>0</v>
      </c>
      <c r="Q2304" s="216">
        <v>0.00139</v>
      </c>
      <c r="R2304" s="216">
        <f>Q2304*H2304</f>
        <v>0.0041700000000000001</v>
      </c>
      <c r="S2304" s="216">
        <v>0</v>
      </c>
      <c r="T2304" s="217">
        <f>S2304*H2304</f>
        <v>0</v>
      </c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R2304" s="218" t="s">
        <v>155</v>
      </c>
      <c r="AT2304" s="218" t="s">
        <v>151</v>
      </c>
      <c r="AU2304" s="218" t="s">
        <v>87</v>
      </c>
      <c r="AY2304" s="19" t="s">
        <v>137</v>
      </c>
      <c r="BE2304" s="219">
        <f>IF(N2304="základní",J2304,0)</f>
        <v>0</v>
      </c>
      <c r="BF2304" s="219">
        <f>IF(N2304="snížená",J2304,0)</f>
        <v>0</v>
      </c>
      <c r="BG2304" s="219">
        <f>IF(N2304="zákl. přenesená",J2304,0)</f>
        <v>0</v>
      </c>
      <c r="BH2304" s="219">
        <f>IF(N2304="sníž. přenesená",J2304,0)</f>
        <v>0</v>
      </c>
      <c r="BI2304" s="219">
        <f>IF(N2304="nulová",J2304,0)</f>
        <v>0</v>
      </c>
      <c r="BJ2304" s="19" t="s">
        <v>87</v>
      </c>
      <c r="BK2304" s="219">
        <f>ROUND(I2304*H2304,2)</f>
        <v>0</v>
      </c>
      <c r="BL2304" s="19" t="s">
        <v>145</v>
      </c>
      <c r="BM2304" s="218" t="s">
        <v>2611</v>
      </c>
    </row>
    <row r="2305" s="2" customFormat="1">
      <c r="A2305" s="41"/>
      <c r="B2305" s="42"/>
      <c r="C2305" s="43"/>
      <c r="D2305" s="220" t="s">
        <v>147</v>
      </c>
      <c r="E2305" s="43"/>
      <c r="F2305" s="221" t="s">
        <v>2610</v>
      </c>
      <c r="G2305" s="43"/>
      <c r="H2305" s="43"/>
      <c r="I2305" s="222"/>
      <c r="J2305" s="43"/>
      <c r="K2305" s="43"/>
      <c r="L2305" s="47"/>
      <c r="M2305" s="223"/>
      <c r="N2305" s="224"/>
      <c r="O2305" s="87"/>
      <c r="P2305" s="87"/>
      <c r="Q2305" s="87"/>
      <c r="R2305" s="87"/>
      <c r="S2305" s="87"/>
      <c r="T2305" s="88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T2305" s="19" t="s">
        <v>147</v>
      </c>
      <c r="AU2305" s="19" t="s">
        <v>87</v>
      </c>
    </row>
    <row r="2306" s="13" customFormat="1">
      <c r="A2306" s="13"/>
      <c r="B2306" s="241"/>
      <c r="C2306" s="242"/>
      <c r="D2306" s="220" t="s">
        <v>569</v>
      </c>
      <c r="E2306" s="243" t="s">
        <v>32</v>
      </c>
      <c r="F2306" s="244" t="s">
        <v>2567</v>
      </c>
      <c r="G2306" s="242"/>
      <c r="H2306" s="245">
        <v>1</v>
      </c>
      <c r="I2306" s="246"/>
      <c r="J2306" s="242"/>
      <c r="K2306" s="242"/>
      <c r="L2306" s="247"/>
      <c r="M2306" s="248"/>
      <c r="N2306" s="249"/>
      <c r="O2306" s="249"/>
      <c r="P2306" s="249"/>
      <c r="Q2306" s="249"/>
      <c r="R2306" s="249"/>
      <c r="S2306" s="249"/>
      <c r="T2306" s="250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51" t="s">
        <v>569</v>
      </c>
      <c r="AU2306" s="251" t="s">
        <v>87</v>
      </c>
      <c r="AV2306" s="13" t="s">
        <v>87</v>
      </c>
      <c r="AW2306" s="13" t="s">
        <v>39</v>
      </c>
      <c r="AX2306" s="13" t="s">
        <v>77</v>
      </c>
      <c r="AY2306" s="251" t="s">
        <v>137</v>
      </c>
    </row>
    <row r="2307" s="13" customFormat="1">
      <c r="A2307" s="13"/>
      <c r="B2307" s="241"/>
      <c r="C2307" s="242"/>
      <c r="D2307" s="220" t="s">
        <v>569</v>
      </c>
      <c r="E2307" s="243" t="s">
        <v>32</v>
      </c>
      <c r="F2307" s="244" t="s">
        <v>2568</v>
      </c>
      <c r="G2307" s="242"/>
      <c r="H2307" s="245">
        <v>2</v>
      </c>
      <c r="I2307" s="246"/>
      <c r="J2307" s="242"/>
      <c r="K2307" s="242"/>
      <c r="L2307" s="247"/>
      <c r="M2307" s="248"/>
      <c r="N2307" s="249"/>
      <c r="O2307" s="249"/>
      <c r="P2307" s="249"/>
      <c r="Q2307" s="249"/>
      <c r="R2307" s="249"/>
      <c r="S2307" s="249"/>
      <c r="T2307" s="250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51" t="s">
        <v>569</v>
      </c>
      <c r="AU2307" s="251" t="s">
        <v>87</v>
      </c>
      <c r="AV2307" s="13" t="s">
        <v>87</v>
      </c>
      <c r="AW2307" s="13" t="s">
        <v>39</v>
      </c>
      <c r="AX2307" s="13" t="s">
        <v>77</v>
      </c>
      <c r="AY2307" s="251" t="s">
        <v>137</v>
      </c>
    </row>
    <row r="2308" s="14" customFormat="1">
      <c r="A2308" s="14"/>
      <c r="B2308" s="252"/>
      <c r="C2308" s="253"/>
      <c r="D2308" s="220" t="s">
        <v>569</v>
      </c>
      <c r="E2308" s="254" t="s">
        <v>32</v>
      </c>
      <c r="F2308" s="255" t="s">
        <v>571</v>
      </c>
      <c r="G2308" s="253"/>
      <c r="H2308" s="256">
        <v>3</v>
      </c>
      <c r="I2308" s="257"/>
      <c r="J2308" s="253"/>
      <c r="K2308" s="253"/>
      <c r="L2308" s="258"/>
      <c r="M2308" s="259"/>
      <c r="N2308" s="260"/>
      <c r="O2308" s="260"/>
      <c r="P2308" s="260"/>
      <c r="Q2308" s="260"/>
      <c r="R2308" s="260"/>
      <c r="S2308" s="260"/>
      <c r="T2308" s="261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2" t="s">
        <v>569</v>
      </c>
      <c r="AU2308" s="262" t="s">
        <v>87</v>
      </c>
      <c r="AV2308" s="14" t="s">
        <v>164</v>
      </c>
      <c r="AW2308" s="14" t="s">
        <v>39</v>
      </c>
      <c r="AX2308" s="14" t="s">
        <v>85</v>
      </c>
      <c r="AY2308" s="262" t="s">
        <v>137</v>
      </c>
    </row>
    <row r="2309" s="2" customFormat="1" ht="16.5" customHeight="1">
      <c r="A2309" s="41"/>
      <c r="B2309" s="42"/>
      <c r="C2309" s="227" t="s">
        <v>2612</v>
      </c>
      <c r="D2309" s="227" t="s">
        <v>151</v>
      </c>
      <c r="E2309" s="228" t="s">
        <v>2613</v>
      </c>
      <c r="F2309" s="229" t="s">
        <v>2614</v>
      </c>
      <c r="G2309" s="230" t="s">
        <v>160</v>
      </c>
      <c r="H2309" s="231">
        <v>2</v>
      </c>
      <c r="I2309" s="232"/>
      <c r="J2309" s="233">
        <f>ROUND(I2309*H2309,2)</f>
        <v>0</v>
      </c>
      <c r="K2309" s="229" t="s">
        <v>144</v>
      </c>
      <c r="L2309" s="234"/>
      <c r="M2309" s="235" t="s">
        <v>32</v>
      </c>
      <c r="N2309" s="236" t="s">
        <v>49</v>
      </c>
      <c r="O2309" s="87"/>
      <c r="P2309" s="216">
        <f>O2309*H2309</f>
        <v>0</v>
      </c>
      <c r="Q2309" s="216">
        <v>0.0019300000000000001</v>
      </c>
      <c r="R2309" s="216">
        <f>Q2309*H2309</f>
        <v>0.0038600000000000001</v>
      </c>
      <c r="S2309" s="216">
        <v>0</v>
      </c>
      <c r="T2309" s="217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18" t="s">
        <v>155</v>
      </c>
      <c r="AT2309" s="218" t="s">
        <v>151</v>
      </c>
      <c r="AU2309" s="218" t="s">
        <v>87</v>
      </c>
      <c r="AY2309" s="19" t="s">
        <v>137</v>
      </c>
      <c r="BE2309" s="219">
        <f>IF(N2309="základní",J2309,0)</f>
        <v>0</v>
      </c>
      <c r="BF2309" s="219">
        <f>IF(N2309="snížená",J2309,0)</f>
        <v>0</v>
      </c>
      <c r="BG2309" s="219">
        <f>IF(N2309="zákl. přenesená",J2309,0)</f>
        <v>0</v>
      </c>
      <c r="BH2309" s="219">
        <f>IF(N2309="sníž. přenesená",J2309,0)</f>
        <v>0</v>
      </c>
      <c r="BI2309" s="219">
        <f>IF(N2309="nulová",J2309,0)</f>
        <v>0</v>
      </c>
      <c r="BJ2309" s="19" t="s">
        <v>87</v>
      </c>
      <c r="BK2309" s="219">
        <f>ROUND(I2309*H2309,2)</f>
        <v>0</v>
      </c>
      <c r="BL2309" s="19" t="s">
        <v>145</v>
      </c>
      <c r="BM2309" s="218" t="s">
        <v>2615</v>
      </c>
    </row>
    <row r="2310" s="2" customFormat="1">
      <c r="A2310" s="41"/>
      <c r="B2310" s="42"/>
      <c r="C2310" s="43"/>
      <c r="D2310" s="220" t="s">
        <v>147</v>
      </c>
      <c r="E2310" s="43"/>
      <c r="F2310" s="221" t="s">
        <v>2614</v>
      </c>
      <c r="G2310" s="43"/>
      <c r="H2310" s="43"/>
      <c r="I2310" s="222"/>
      <c r="J2310" s="43"/>
      <c r="K2310" s="43"/>
      <c r="L2310" s="47"/>
      <c r="M2310" s="223"/>
      <c r="N2310" s="224"/>
      <c r="O2310" s="87"/>
      <c r="P2310" s="87"/>
      <c r="Q2310" s="87"/>
      <c r="R2310" s="87"/>
      <c r="S2310" s="87"/>
      <c r="T2310" s="88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T2310" s="19" t="s">
        <v>147</v>
      </c>
      <c r="AU2310" s="19" t="s">
        <v>87</v>
      </c>
    </row>
    <row r="2311" s="15" customFormat="1">
      <c r="A2311" s="15"/>
      <c r="B2311" s="263"/>
      <c r="C2311" s="264"/>
      <c r="D2311" s="220" t="s">
        <v>569</v>
      </c>
      <c r="E2311" s="265" t="s">
        <v>32</v>
      </c>
      <c r="F2311" s="266" t="s">
        <v>2584</v>
      </c>
      <c r="G2311" s="264"/>
      <c r="H2311" s="265" t="s">
        <v>32</v>
      </c>
      <c r="I2311" s="267"/>
      <c r="J2311" s="264"/>
      <c r="K2311" s="264"/>
      <c r="L2311" s="268"/>
      <c r="M2311" s="269"/>
      <c r="N2311" s="270"/>
      <c r="O2311" s="270"/>
      <c r="P2311" s="270"/>
      <c r="Q2311" s="270"/>
      <c r="R2311" s="270"/>
      <c r="S2311" s="270"/>
      <c r="T2311" s="271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72" t="s">
        <v>569</v>
      </c>
      <c r="AU2311" s="272" t="s">
        <v>87</v>
      </c>
      <c r="AV2311" s="15" t="s">
        <v>85</v>
      </c>
      <c r="AW2311" s="15" t="s">
        <v>39</v>
      </c>
      <c r="AX2311" s="15" t="s">
        <v>77</v>
      </c>
      <c r="AY2311" s="272" t="s">
        <v>137</v>
      </c>
    </row>
    <row r="2312" s="13" customFormat="1">
      <c r="A2312" s="13"/>
      <c r="B2312" s="241"/>
      <c r="C2312" s="242"/>
      <c r="D2312" s="220" t="s">
        <v>569</v>
      </c>
      <c r="E2312" s="243" t="s">
        <v>32</v>
      </c>
      <c r="F2312" s="244" t="s">
        <v>2585</v>
      </c>
      <c r="G2312" s="242"/>
      <c r="H2312" s="245">
        <v>1</v>
      </c>
      <c r="I2312" s="246"/>
      <c r="J2312" s="242"/>
      <c r="K2312" s="242"/>
      <c r="L2312" s="247"/>
      <c r="M2312" s="248"/>
      <c r="N2312" s="249"/>
      <c r="O2312" s="249"/>
      <c r="P2312" s="249"/>
      <c r="Q2312" s="249"/>
      <c r="R2312" s="249"/>
      <c r="S2312" s="249"/>
      <c r="T2312" s="250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1" t="s">
        <v>569</v>
      </c>
      <c r="AU2312" s="251" t="s">
        <v>87</v>
      </c>
      <c r="AV2312" s="13" t="s">
        <v>87</v>
      </c>
      <c r="AW2312" s="13" t="s">
        <v>39</v>
      </c>
      <c r="AX2312" s="13" t="s">
        <v>77</v>
      </c>
      <c r="AY2312" s="251" t="s">
        <v>137</v>
      </c>
    </row>
    <row r="2313" s="13" customFormat="1">
      <c r="A2313" s="13"/>
      <c r="B2313" s="241"/>
      <c r="C2313" s="242"/>
      <c r="D2313" s="220" t="s">
        <v>569</v>
      </c>
      <c r="E2313" s="243" t="s">
        <v>32</v>
      </c>
      <c r="F2313" s="244" t="s">
        <v>2586</v>
      </c>
      <c r="G2313" s="242"/>
      <c r="H2313" s="245">
        <v>1</v>
      </c>
      <c r="I2313" s="246"/>
      <c r="J2313" s="242"/>
      <c r="K2313" s="242"/>
      <c r="L2313" s="247"/>
      <c r="M2313" s="248"/>
      <c r="N2313" s="249"/>
      <c r="O2313" s="249"/>
      <c r="P2313" s="249"/>
      <c r="Q2313" s="249"/>
      <c r="R2313" s="249"/>
      <c r="S2313" s="249"/>
      <c r="T2313" s="250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1" t="s">
        <v>569</v>
      </c>
      <c r="AU2313" s="251" t="s">
        <v>87</v>
      </c>
      <c r="AV2313" s="13" t="s">
        <v>87</v>
      </c>
      <c r="AW2313" s="13" t="s">
        <v>39</v>
      </c>
      <c r="AX2313" s="13" t="s">
        <v>77</v>
      </c>
      <c r="AY2313" s="251" t="s">
        <v>137</v>
      </c>
    </row>
    <row r="2314" s="14" customFormat="1">
      <c r="A2314" s="14"/>
      <c r="B2314" s="252"/>
      <c r="C2314" s="253"/>
      <c r="D2314" s="220" t="s">
        <v>569</v>
      </c>
      <c r="E2314" s="254" t="s">
        <v>32</v>
      </c>
      <c r="F2314" s="255" t="s">
        <v>571</v>
      </c>
      <c r="G2314" s="253"/>
      <c r="H2314" s="256">
        <v>2</v>
      </c>
      <c r="I2314" s="257"/>
      <c r="J2314" s="253"/>
      <c r="K2314" s="253"/>
      <c r="L2314" s="258"/>
      <c r="M2314" s="259"/>
      <c r="N2314" s="260"/>
      <c r="O2314" s="260"/>
      <c r="P2314" s="260"/>
      <c r="Q2314" s="260"/>
      <c r="R2314" s="260"/>
      <c r="S2314" s="260"/>
      <c r="T2314" s="261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62" t="s">
        <v>569</v>
      </c>
      <c r="AU2314" s="262" t="s">
        <v>87</v>
      </c>
      <c r="AV2314" s="14" t="s">
        <v>164</v>
      </c>
      <c r="AW2314" s="14" t="s">
        <v>39</v>
      </c>
      <c r="AX2314" s="14" t="s">
        <v>85</v>
      </c>
      <c r="AY2314" s="262" t="s">
        <v>137</v>
      </c>
    </row>
    <row r="2315" s="2" customFormat="1" ht="16.5" customHeight="1">
      <c r="A2315" s="41"/>
      <c r="B2315" s="42"/>
      <c r="C2315" s="207" t="s">
        <v>2616</v>
      </c>
      <c r="D2315" s="207" t="s">
        <v>140</v>
      </c>
      <c r="E2315" s="208" t="s">
        <v>2617</v>
      </c>
      <c r="F2315" s="209" t="s">
        <v>2618</v>
      </c>
      <c r="G2315" s="210" t="s">
        <v>160</v>
      </c>
      <c r="H2315" s="211">
        <v>1</v>
      </c>
      <c r="I2315" s="212"/>
      <c r="J2315" s="213">
        <f>ROUND(I2315*H2315,2)</f>
        <v>0</v>
      </c>
      <c r="K2315" s="209" t="s">
        <v>144</v>
      </c>
      <c r="L2315" s="47"/>
      <c r="M2315" s="214" t="s">
        <v>32</v>
      </c>
      <c r="N2315" s="215" t="s">
        <v>49</v>
      </c>
      <c r="O2315" s="87"/>
      <c r="P2315" s="216">
        <f>O2315*H2315</f>
        <v>0</v>
      </c>
      <c r="Q2315" s="216">
        <v>0</v>
      </c>
      <c r="R2315" s="216">
        <f>Q2315*H2315</f>
        <v>0</v>
      </c>
      <c r="S2315" s="216">
        <v>0</v>
      </c>
      <c r="T2315" s="217">
        <f>S2315*H2315</f>
        <v>0</v>
      </c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R2315" s="218" t="s">
        <v>145</v>
      </c>
      <c r="AT2315" s="218" t="s">
        <v>140</v>
      </c>
      <c r="AU2315" s="218" t="s">
        <v>87</v>
      </c>
      <c r="AY2315" s="19" t="s">
        <v>137</v>
      </c>
      <c r="BE2315" s="219">
        <f>IF(N2315="základní",J2315,0)</f>
        <v>0</v>
      </c>
      <c r="BF2315" s="219">
        <f>IF(N2315="snížená",J2315,0)</f>
        <v>0</v>
      </c>
      <c r="BG2315" s="219">
        <f>IF(N2315="zákl. přenesená",J2315,0)</f>
        <v>0</v>
      </c>
      <c r="BH2315" s="219">
        <f>IF(N2315="sníž. přenesená",J2315,0)</f>
        <v>0</v>
      </c>
      <c r="BI2315" s="219">
        <f>IF(N2315="nulová",J2315,0)</f>
        <v>0</v>
      </c>
      <c r="BJ2315" s="19" t="s">
        <v>87</v>
      </c>
      <c r="BK2315" s="219">
        <f>ROUND(I2315*H2315,2)</f>
        <v>0</v>
      </c>
      <c r="BL2315" s="19" t="s">
        <v>145</v>
      </c>
      <c r="BM2315" s="218" t="s">
        <v>2619</v>
      </c>
    </row>
    <row r="2316" s="2" customFormat="1">
      <c r="A2316" s="41"/>
      <c r="B2316" s="42"/>
      <c r="C2316" s="43"/>
      <c r="D2316" s="220" t="s">
        <v>147</v>
      </c>
      <c r="E2316" s="43"/>
      <c r="F2316" s="221" t="s">
        <v>2620</v>
      </c>
      <c r="G2316" s="43"/>
      <c r="H2316" s="43"/>
      <c r="I2316" s="222"/>
      <c r="J2316" s="43"/>
      <c r="K2316" s="43"/>
      <c r="L2316" s="47"/>
      <c r="M2316" s="223"/>
      <c r="N2316" s="224"/>
      <c r="O2316" s="87"/>
      <c r="P2316" s="87"/>
      <c r="Q2316" s="87"/>
      <c r="R2316" s="87"/>
      <c r="S2316" s="87"/>
      <c r="T2316" s="88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T2316" s="19" t="s">
        <v>147</v>
      </c>
      <c r="AU2316" s="19" t="s">
        <v>87</v>
      </c>
    </row>
    <row r="2317" s="2" customFormat="1">
      <c r="A2317" s="41"/>
      <c r="B2317" s="42"/>
      <c r="C2317" s="43"/>
      <c r="D2317" s="225" t="s">
        <v>149</v>
      </c>
      <c r="E2317" s="43"/>
      <c r="F2317" s="226" t="s">
        <v>2621</v>
      </c>
      <c r="G2317" s="43"/>
      <c r="H2317" s="43"/>
      <c r="I2317" s="222"/>
      <c r="J2317" s="43"/>
      <c r="K2317" s="43"/>
      <c r="L2317" s="47"/>
      <c r="M2317" s="223"/>
      <c r="N2317" s="224"/>
      <c r="O2317" s="87"/>
      <c r="P2317" s="87"/>
      <c r="Q2317" s="87"/>
      <c r="R2317" s="87"/>
      <c r="S2317" s="87"/>
      <c r="T2317" s="88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T2317" s="19" t="s">
        <v>149</v>
      </c>
      <c r="AU2317" s="19" t="s">
        <v>87</v>
      </c>
    </row>
    <row r="2318" s="15" customFormat="1">
      <c r="A2318" s="15"/>
      <c r="B2318" s="263"/>
      <c r="C2318" s="264"/>
      <c r="D2318" s="220" t="s">
        <v>569</v>
      </c>
      <c r="E2318" s="265" t="s">
        <v>32</v>
      </c>
      <c r="F2318" s="266" t="s">
        <v>2584</v>
      </c>
      <c r="G2318" s="264"/>
      <c r="H2318" s="265" t="s">
        <v>32</v>
      </c>
      <c r="I2318" s="267"/>
      <c r="J2318" s="264"/>
      <c r="K2318" s="264"/>
      <c r="L2318" s="268"/>
      <c r="M2318" s="269"/>
      <c r="N2318" s="270"/>
      <c r="O2318" s="270"/>
      <c r="P2318" s="270"/>
      <c r="Q2318" s="270"/>
      <c r="R2318" s="270"/>
      <c r="S2318" s="270"/>
      <c r="T2318" s="271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72" t="s">
        <v>569</v>
      </c>
      <c r="AU2318" s="272" t="s">
        <v>87</v>
      </c>
      <c r="AV2318" s="15" t="s">
        <v>85</v>
      </c>
      <c r="AW2318" s="15" t="s">
        <v>39</v>
      </c>
      <c r="AX2318" s="15" t="s">
        <v>77</v>
      </c>
      <c r="AY2318" s="272" t="s">
        <v>137</v>
      </c>
    </row>
    <row r="2319" s="13" customFormat="1">
      <c r="A2319" s="13"/>
      <c r="B2319" s="241"/>
      <c r="C2319" s="242"/>
      <c r="D2319" s="220" t="s">
        <v>569</v>
      </c>
      <c r="E2319" s="243" t="s">
        <v>32</v>
      </c>
      <c r="F2319" s="244" t="s">
        <v>2587</v>
      </c>
      <c r="G2319" s="242"/>
      <c r="H2319" s="245">
        <v>1</v>
      </c>
      <c r="I2319" s="246"/>
      <c r="J2319" s="242"/>
      <c r="K2319" s="242"/>
      <c r="L2319" s="247"/>
      <c r="M2319" s="248"/>
      <c r="N2319" s="249"/>
      <c r="O2319" s="249"/>
      <c r="P2319" s="249"/>
      <c r="Q2319" s="249"/>
      <c r="R2319" s="249"/>
      <c r="S2319" s="249"/>
      <c r="T2319" s="250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1" t="s">
        <v>569</v>
      </c>
      <c r="AU2319" s="251" t="s">
        <v>87</v>
      </c>
      <c r="AV2319" s="13" t="s">
        <v>87</v>
      </c>
      <c r="AW2319" s="13" t="s">
        <v>39</v>
      </c>
      <c r="AX2319" s="13" t="s">
        <v>77</v>
      </c>
      <c r="AY2319" s="251" t="s">
        <v>137</v>
      </c>
    </row>
    <row r="2320" s="14" customFormat="1">
      <c r="A2320" s="14"/>
      <c r="B2320" s="252"/>
      <c r="C2320" s="253"/>
      <c r="D2320" s="220" t="s">
        <v>569</v>
      </c>
      <c r="E2320" s="254" t="s">
        <v>32</v>
      </c>
      <c r="F2320" s="255" t="s">
        <v>571</v>
      </c>
      <c r="G2320" s="253"/>
      <c r="H2320" s="256">
        <v>1</v>
      </c>
      <c r="I2320" s="257"/>
      <c r="J2320" s="253"/>
      <c r="K2320" s="253"/>
      <c r="L2320" s="258"/>
      <c r="M2320" s="259"/>
      <c r="N2320" s="260"/>
      <c r="O2320" s="260"/>
      <c r="P2320" s="260"/>
      <c r="Q2320" s="260"/>
      <c r="R2320" s="260"/>
      <c r="S2320" s="260"/>
      <c r="T2320" s="261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2" t="s">
        <v>569</v>
      </c>
      <c r="AU2320" s="262" t="s">
        <v>87</v>
      </c>
      <c r="AV2320" s="14" t="s">
        <v>164</v>
      </c>
      <c r="AW2320" s="14" t="s">
        <v>39</v>
      </c>
      <c r="AX2320" s="14" t="s">
        <v>85</v>
      </c>
      <c r="AY2320" s="262" t="s">
        <v>137</v>
      </c>
    </row>
    <row r="2321" s="2" customFormat="1" ht="16.5" customHeight="1">
      <c r="A2321" s="41"/>
      <c r="B2321" s="42"/>
      <c r="C2321" s="227" t="s">
        <v>2622</v>
      </c>
      <c r="D2321" s="227" t="s">
        <v>151</v>
      </c>
      <c r="E2321" s="228" t="s">
        <v>2623</v>
      </c>
      <c r="F2321" s="229" t="s">
        <v>2624</v>
      </c>
      <c r="G2321" s="230" t="s">
        <v>160</v>
      </c>
      <c r="H2321" s="231">
        <v>1</v>
      </c>
      <c r="I2321" s="232"/>
      <c r="J2321" s="233">
        <f>ROUND(I2321*H2321,2)</f>
        <v>0</v>
      </c>
      <c r="K2321" s="229" t="s">
        <v>144</v>
      </c>
      <c r="L2321" s="234"/>
      <c r="M2321" s="235" t="s">
        <v>32</v>
      </c>
      <c r="N2321" s="236" t="s">
        <v>49</v>
      </c>
      <c r="O2321" s="87"/>
      <c r="P2321" s="216">
        <f>O2321*H2321</f>
        <v>0</v>
      </c>
      <c r="Q2321" s="216">
        <v>0.0022300000000000002</v>
      </c>
      <c r="R2321" s="216">
        <f>Q2321*H2321</f>
        <v>0.0022300000000000002</v>
      </c>
      <c r="S2321" s="216">
        <v>0</v>
      </c>
      <c r="T2321" s="217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18" t="s">
        <v>155</v>
      </c>
      <c r="AT2321" s="218" t="s">
        <v>151</v>
      </c>
      <c r="AU2321" s="218" t="s">
        <v>87</v>
      </c>
      <c r="AY2321" s="19" t="s">
        <v>137</v>
      </c>
      <c r="BE2321" s="219">
        <f>IF(N2321="základní",J2321,0)</f>
        <v>0</v>
      </c>
      <c r="BF2321" s="219">
        <f>IF(N2321="snížená",J2321,0)</f>
        <v>0</v>
      </c>
      <c r="BG2321" s="219">
        <f>IF(N2321="zákl. přenesená",J2321,0)</f>
        <v>0</v>
      </c>
      <c r="BH2321" s="219">
        <f>IF(N2321="sníž. přenesená",J2321,0)</f>
        <v>0</v>
      </c>
      <c r="BI2321" s="219">
        <f>IF(N2321="nulová",J2321,0)</f>
        <v>0</v>
      </c>
      <c r="BJ2321" s="19" t="s">
        <v>87</v>
      </c>
      <c r="BK2321" s="219">
        <f>ROUND(I2321*H2321,2)</f>
        <v>0</v>
      </c>
      <c r="BL2321" s="19" t="s">
        <v>145</v>
      </c>
      <c r="BM2321" s="218" t="s">
        <v>2625</v>
      </c>
    </row>
    <row r="2322" s="2" customFormat="1">
      <c r="A2322" s="41"/>
      <c r="B2322" s="42"/>
      <c r="C2322" s="43"/>
      <c r="D2322" s="220" t="s">
        <v>147</v>
      </c>
      <c r="E2322" s="43"/>
      <c r="F2322" s="221" t="s">
        <v>2624</v>
      </c>
      <c r="G2322" s="43"/>
      <c r="H2322" s="43"/>
      <c r="I2322" s="222"/>
      <c r="J2322" s="43"/>
      <c r="K2322" s="43"/>
      <c r="L2322" s="47"/>
      <c r="M2322" s="223"/>
      <c r="N2322" s="224"/>
      <c r="O2322" s="87"/>
      <c r="P2322" s="87"/>
      <c r="Q2322" s="87"/>
      <c r="R2322" s="87"/>
      <c r="S2322" s="87"/>
      <c r="T2322" s="88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T2322" s="19" t="s">
        <v>147</v>
      </c>
      <c r="AU2322" s="19" t="s">
        <v>87</v>
      </c>
    </row>
    <row r="2323" s="2" customFormat="1" ht="16.5" customHeight="1">
      <c r="A2323" s="41"/>
      <c r="B2323" s="42"/>
      <c r="C2323" s="207" t="s">
        <v>2626</v>
      </c>
      <c r="D2323" s="207" t="s">
        <v>140</v>
      </c>
      <c r="E2323" s="208" t="s">
        <v>2627</v>
      </c>
      <c r="F2323" s="209" t="s">
        <v>2628</v>
      </c>
      <c r="G2323" s="210" t="s">
        <v>665</v>
      </c>
      <c r="H2323" s="211">
        <v>9.4770000000000003</v>
      </c>
      <c r="I2323" s="212"/>
      <c r="J2323" s="213">
        <f>ROUND(I2323*H2323,2)</f>
        <v>0</v>
      </c>
      <c r="K2323" s="209" t="s">
        <v>144</v>
      </c>
      <c r="L2323" s="47"/>
      <c r="M2323" s="214" t="s">
        <v>32</v>
      </c>
      <c r="N2323" s="215" t="s">
        <v>49</v>
      </c>
      <c r="O2323" s="87"/>
      <c r="P2323" s="216">
        <f>O2323*H2323</f>
        <v>0</v>
      </c>
      <c r="Q2323" s="216">
        <v>0</v>
      </c>
      <c r="R2323" s="216">
        <f>Q2323*H2323</f>
        <v>0</v>
      </c>
      <c r="S2323" s="216">
        <v>0</v>
      </c>
      <c r="T2323" s="217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18" t="s">
        <v>145</v>
      </c>
      <c r="AT2323" s="218" t="s">
        <v>140</v>
      </c>
      <c r="AU2323" s="218" t="s">
        <v>87</v>
      </c>
      <c r="AY2323" s="19" t="s">
        <v>137</v>
      </c>
      <c r="BE2323" s="219">
        <f>IF(N2323="základní",J2323,0)</f>
        <v>0</v>
      </c>
      <c r="BF2323" s="219">
        <f>IF(N2323="snížená",J2323,0)</f>
        <v>0</v>
      </c>
      <c r="BG2323" s="219">
        <f>IF(N2323="zákl. přenesená",J2323,0)</f>
        <v>0</v>
      </c>
      <c r="BH2323" s="219">
        <f>IF(N2323="sníž. přenesená",J2323,0)</f>
        <v>0</v>
      </c>
      <c r="BI2323" s="219">
        <f>IF(N2323="nulová",J2323,0)</f>
        <v>0</v>
      </c>
      <c r="BJ2323" s="19" t="s">
        <v>87</v>
      </c>
      <c r="BK2323" s="219">
        <f>ROUND(I2323*H2323,2)</f>
        <v>0</v>
      </c>
      <c r="BL2323" s="19" t="s">
        <v>145</v>
      </c>
      <c r="BM2323" s="218" t="s">
        <v>2629</v>
      </c>
    </row>
    <row r="2324" s="2" customFormat="1">
      <c r="A2324" s="41"/>
      <c r="B2324" s="42"/>
      <c r="C2324" s="43"/>
      <c r="D2324" s="220" t="s">
        <v>147</v>
      </c>
      <c r="E2324" s="43"/>
      <c r="F2324" s="221" t="s">
        <v>2630</v>
      </c>
      <c r="G2324" s="43"/>
      <c r="H2324" s="43"/>
      <c r="I2324" s="222"/>
      <c r="J2324" s="43"/>
      <c r="K2324" s="43"/>
      <c r="L2324" s="47"/>
      <c r="M2324" s="223"/>
      <c r="N2324" s="224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19" t="s">
        <v>147</v>
      </c>
      <c r="AU2324" s="19" t="s">
        <v>87</v>
      </c>
    </row>
    <row r="2325" s="2" customFormat="1">
      <c r="A2325" s="41"/>
      <c r="B2325" s="42"/>
      <c r="C2325" s="43"/>
      <c r="D2325" s="225" t="s">
        <v>149</v>
      </c>
      <c r="E2325" s="43"/>
      <c r="F2325" s="226" t="s">
        <v>2631</v>
      </c>
      <c r="G2325" s="43"/>
      <c r="H2325" s="43"/>
      <c r="I2325" s="222"/>
      <c r="J2325" s="43"/>
      <c r="K2325" s="43"/>
      <c r="L2325" s="47"/>
      <c r="M2325" s="223"/>
      <c r="N2325" s="224"/>
      <c r="O2325" s="87"/>
      <c r="P2325" s="87"/>
      <c r="Q2325" s="87"/>
      <c r="R2325" s="87"/>
      <c r="S2325" s="87"/>
      <c r="T2325" s="88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T2325" s="19" t="s">
        <v>149</v>
      </c>
      <c r="AU2325" s="19" t="s">
        <v>87</v>
      </c>
    </row>
    <row r="2326" s="12" customFormat="1" ht="22.8" customHeight="1">
      <c r="A2326" s="12"/>
      <c r="B2326" s="191"/>
      <c r="C2326" s="192"/>
      <c r="D2326" s="193" t="s">
        <v>76</v>
      </c>
      <c r="E2326" s="205" t="s">
        <v>2632</v>
      </c>
      <c r="F2326" s="205" t="s">
        <v>2633</v>
      </c>
      <c r="G2326" s="192"/>
      <c r="H2326" s="192"/>
      <c r="I2326" s="195"/>
      <c r="J2326" s="206">
        <f>BK2326</f>
        <v>0</v>
      </c>
      <c r="K2326" s="192"/>
      <c r="L2326" s="197"/>
      <c r="M2326" s="198"/>
      <c r="N2326" s="199"/>
      <c r="O2326" s="199"/>
      <c r="P2326" s="200">
        <f>SUM(P2327:P2429)</f>
        <v>0</v>
      </c>
      <c r="Q2326" s="199"/>
      <c r="R2326" s="200">
        <f>SUM(R2327:R2429)</f>
        <v>0.31263086199999995</v>
      </c>
      <c r="S2326" s="199"/>
      <c r="T2326" s="201">
        <f>SUM(T2327:T2429)</f>
        <v>0.20079999999999998</v>
      </c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R2326" s="202" t="s">
        <v>87</v>
      </c>
      <c r="AT2326" s="203" t="s">
        <v>76</v>
      </c>
      <c r="AU2326" s="203" t="s">
        <v>85</v>
      </c>
      <c r="AY2326" s="202" t="s">
        <v>137</v>
      </c>
      <c r="BK2326" s="204">
        <f>SUM(BK2327:BK2429)</f>
        <v>0</v>
      </c>
    </row>
    <row r="2327" s="2" customFormat="1" ht="16.5" customHeight="1">
      <c r="A2327" s="41"/>
      <c r="B2327" s="42"/>
      <c r="C2327" s="207" t="s">
        <v>2634</v>
      </c>
      <c r="D2327" s="207" t="s">
        <v>140</v>
      </c>
      <c r="E2327" s="208" t="s">
        <v>2635</v>
      </c>
      <c r="F2327" s="209" t="s">
        <v>2636</v>
      </c>
      <c r="G2327" s="210" t="s">
        <v>143</v>
      </c>
      <c r="H2327" s="211">
        <v>1.9550000000000001</v>
      </c>
      <c r="I2327" s="212"/>
      <c r="J2327" s="213">
        <f>ROUND(I2327*H2327,2)</f>
        <v>0</v>
      </c>
      <c r="K2327" s="209" t="s">
        <v>144</v>
      </c>
      <c r="L2327" s="47"/>
      <c r="M2327" s="214" t="s">
        <v>32</v>
      </c>
      <c r="N2327" s="215" t="s">
        <v>49</v>
      </c>
      <c r="O2327" s="87"/>
      <c r="P2327" s="216">
        <f>O2327*H2327</f>
        <v>0</v>
      </c>
      <c r="Q2327" s="216">
        <v>0.00071840000000000001</v>
      </c>
      <c r="R2327" s="216">
        <f>Q2327*H2327</f>
        <v>0.0014044720000000001</v>
      </c>
      <c r="S2327" s="216">
        <v>0</v>
      </c>
      <c r="T2327" s="217">
        <f>S2327*H2327</f>
        <v>0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18" t="s">
        <v>145</v>
      </c>
      <c r="AT2327" s="218" t="s">
        <v>140</v>
      </c>
      <c r="AU2327" s="218" t="s">
        <v>87</v>
      </c>
      <c r="AY2327" s="19" t="s">
        <v>137</v>
      </c>
      <c r="BE2327" s="219">
        <f>IF(N2327="základní",J2327,0)</f>
        <v>0</v>
      </c>
      <c r="BF2327" s="219">
        <f>IF(N2327="snížená",J2327,0)</f>
        <v>0</v>
      </c>
      <c r="BG2327" s="219">
        <f>IF(N2327="zákl. přenesená",J2327,0)</f>
        <v>0</v>
      </c>
      <c r="BH2327" s="219">
        <f>IF(N2327="sníž. přenesená",J2327,0)</f>
        <v>0</v>
      </c>
      <c r="BI2327" s="219">
        <f>IF(N2327="nulová",J2327,0)</f>
        <v>0</v>
      </c>
      <c r="BJ2327" s="19" t="s">
        <v>87</v>
      </c>
      <c r="BK2327" s="219">
        <f>ROUND(I2327*H2327,2)</f>
        <v>0</v>
      </c>
      <c r="BL2327" s="19" t="s">
        <v>145</v>
      </c>
      <c r="BM2327" s="218" t="s">
        <v>2637</v>
      </c>
    </row>
    <row r="2328" s="2" customFormat="1">
      <c r="A2328" s="41"/>
      <c r="B2328" s="42"/>
      <c r="C2328" s="43"/>
      <c r="D2328" s="220" t="s">
        <v>147</v>
      </c>
      <c r="E2328" s="43"/>
      <c r="F2328" s="221" t="s">
        <v>2638</v>
      </c>
      <c r="G2328" s="43"/>
      <c r="H2328" s="43"/>
      <c r="I2328" s="222"/>
      <c r="J2328" s="43"/>
      <c r="K2328" s="43"/>
      <c r="L2328" s="47"/>
      <c r="M2328" s="223"/>
      <c r="N2328" s="224"/>
      <c r="O2328" s="87"/>
      <c r="P2328" s="87"/>
      <c r="Q2328" s="87"/>
      <c r="R2328" s="87"/>
      <c r="S2328" s="87"/>
      <c r="T2328" s="88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T2328" s="19" t="s">
        <v>147</v>
      </c>
      <c r="AU2328" s="19" t="s">
        <v>87</v>
      </c>
    </row>
    <row r="2329" s="2" customFormat="1">
      <c r="A2329" s="41"/>
      <c r="B2329" s="42"/>
      <c r="C2329" s="43"/>
      <c r="D2329" s="225" t="s">
        <v>149</v>
      </c>
      <c r="E2329" s="43"/>
      <c r="F2329" s="226" t="s">
        <v>2639</v>
      </c>
      <c r="G2329" s="43"/>
      <c r="H2329" s="43"/>
      <c r="I2329" s="222"/>
      <c r="J2329" s="43"/>
      <c r="K2329" s="43"/>
      <c r="L2329" s="47"/>
      <c r="M2329" s="223"/>
      <c r="N2329" s="224"/>
      <c r="O2329" s="87"/>
      <c r="P2329" s="87"/>
      <c r="Q2329" s="87"/>
      <c r="R2329" s="87"/>
      <c r="S2329" s="87"/>
      <c r="T2329" s="88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T2329" s="19" t="s">
        <v>149</v>
      </c>
      <c r="AU2329" s="19" t="s">
        <v>87</v>
      </c>
    </row>
    <row r="2330" s="13" customFormat="1">
      <c r="A2330" s="13"/>
      <c r="B2330" s="241"/>
      <c r="C2330" s="242"/>
      <c r="D2330" s="220" t="s">
        <v>569</v>
      </c>
      <c r="E2330" s="243" t="s">
        <v>32</v>
      </c>
      <c r="F2330" s="244" t="s">
        <v>2640</v>
      </c>
      <c r="G2330" s="242"/>
      <c r="H2330" s="245">
        <v>1.9550000000000001</v>
      </c>
      <c r="I2330" s="246"/>
      <c r="J2330" s="242"/>
      <c r="K2330" s="242"/>
      <c r="L2330" s="247"/>
      <c r="M2330" s="248"/>
      <c r="N2330" s="249"/>
      <c r="O2330" s="249"/>
      <c r="P2330" s="249"/>
      <c r="Q2330" s="249"/>
      <c r="R2330" s="249"/>
      <c r="S2330" s="249"/>
      <c r="T2330" s="250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51" t="s">
        <v>569</v>
      </c>
      <c r="AU2330" s="251" t="s">
        <v>87</v>
      </c>
      <c r="AV2330" s="13" t="s">
        <v>87</v>
      </c>
      <c r="AW2330" s="13" t="s">
        <v>39</v>
      </c>
      <c r="AX2330" s="13" t="s">
        <v>77</v>
      </c>
      <c r="AY2330" s="251" t="s">
        <v>137</v>
      </c>
    </row>
    <row r="2331" s="14" customFormat="1">
      <c r="A2331" s="14"/>
      <c r="B2331" s="252"/>
      <c r="C2331" s="253"/>
      <c r="D2331" s="220" t="s">
        <v>569</v>
      </c>
      <c r="E2331" s="254" t="s">
        <v>32</v>
      </c>
      <c r="F2331" s="255" t="s">
        <v>571</v>
      </c>
      <c r="G2331" s="253"/>
      <c r="H2331" s="256">
        <v>1.9550000000000001</v>
      </c>
      <c r="I2331" s="257"/>
      <c r="J2331" s="253"/>
      <c r="K2331" s="253"/>
      <c r="L2331" s="258"/>
      <c r="M2331" s="259"/>
      <c r="N2331" s="260"/>
      <c r="O2331" s="260"/>
      <c r="P2331" s="260"/>
      <c r="Q2331" s="260"/>
      <c r="R2331" s="260"/>
      <c r="S2331" s="260"/>
      <c r="T2331" s="261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62" t="s">
        <v>569</v>
      </c>
      <c r="AU2331" s="262" t="s">
        <v>87</v>
      </c>
      <c r="AV2331" s="14" t="s">
        <v>164</v>
      </c>
      <c r="AW2331" s="14" t="s">
        <v>39</v>
      </c>
      <c r="AX2331" s="14" t="s">
        <v>85</v>
      </c>
      <c r="AY2331" s="262" t="s">
        <v>137</v>
      </c>
    </row>
    <row r="2332" s="2" customFormat="1" ht="16.5" customHeight="1">
      <c r="A2332" s="41"/>
      <c r="B2332" s="42"/>
      <c r="C2332" s="227" t="s">
        <v>2641</v>
      </c>
      <c r="D2332" s="227" t="s">
        <v>151</v>
      </c>
      <c r="E2332" s="228" t="s">
        <v>2642</v>
      </c>
      <c r="F2332" s="229" t="s">
        <v>2643</v>
      </c>
      <c r="G2332" s="230" t="s">
        <v>154</v>
      </c>
      <c r="H2332" s="231">
        <v>15.1</v>
      </c>
      <c r="I2332" s="232"/>
      <c r="J2332" s="233">
        <f>ROUND(I2332*H2332,2)</f>
        <v>0</v>
      </c>
      <c r="K2332" s="229" t="s">
        <v>32</v>
      </c>
      <c r="L2332" s="234"/>
      <c r="M2332" s="235" t="s">
        <v>32</v>
      </c>
      <c r="N2332" s="236" t="s">
        <v>49</v>
      </c>
      <c r="O2332" s="87"/>
      <c r="P2332" s="216">
        <f>O2332*H2332</f>
        <v>0</v>
      </c>
      <c r="Q2332" s="216">
        <v>0</v>
      </c>
      <c r="R2332" s="216">
        <f>Q2332*H2332</f>
        <v>0</v>
      </c>
      <c r="S2332" s="216">
        <v>0</v>
      </c>
      <c r="T2332" s="217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18" t="s">
        <v>155</v>
      </c>
      <c r="AT2332" s="218" t="s">
        <v>151</v>
      </c>
      <c r="AU2332" s="218" t="s">
        <v>87</v>
      </c>
      <c r="AY2332" s="19" t="s">
        <v>137</v>
      </c>
      <c r="BE2332" s="219">
        <f>IF(N2332="základní",J2332,0)</f>
        <v>0</v>
      </c>
      <c r="BF2332" s="219">
        <f>IF(N2332="snížená",J2332,0)</f>
        <v>0</v>
      </c>
      <c r="BG2332" s="219">
        <f>IF(N2332="zákl. přenesená",J2332,0)</f>
        <v>0</v>
      </c>
      <c r="BH2332" s="219">
        <f>IF(N2332="sníž. přenesená",J2332,0)</f>
        <v>0</v>
      </c>
      <c r="BI2332" s="219">
        <f>IF(N2332="nulová",J2332,0)</f>
        <v>0</v>
      </c>
      <c r="BJ2332" s="19" t="s">
        <v>87</v>
      </c>
      <c r="BK2332" s="219">
        <f>ROUND(I2332*H2332,2)</f>
        <v>0</v>
      </c>
      <c r="BL2332" s="19" t="s">
        <v>145</v>
      </c>
      <c r="BM2332" s="218" t="s">
        <v>2644</v>
      </c>
    </row>
    <row r="2333" s="2" customFormat="1">
      <c r="A2333" s="41"/>
      <c r="B2333" s="42"/>
      <c r="C2333" s="43"/>
      <c r="D2333" s="220" t="s">
        <v>147</v>
      </c>
      <c r="E2333" s="43"/>
      <c r="F2333" s="221" t="s">
        <v>2643</v>
      </c>
      <c r="G2333" s="43"/>
      <c r="H2333" s="43"/>
      <c r="I2333" s="222"/>
      <c r="J2333" s="43"/>
      <c r="K2333" s="43"/>
      <c r="L2333" s="47"/>
      <c r="M2333" s="223"/>
      <c r="N2333" s="224"/>
      <c r="O2333" s="87"/>
      <c r="P2333" s="87"/>
      <c r="Q2333" s="87"/>
      <c r="R2333" s="87"/>
      <c r="S2333" s="87"/>
      <c r="T2333" s="88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T2333" s="19" t="s">
        <v>147</v>
      </c>
      <c r="AU2333" s="19" t="s">
        <v>87</v>
      </c>
    </row>
    <row r="2334" s="13" customFormat="1">
      <c r="A2334" s="13"/>
      <c r="B2334" s="241"/>
      <c r="C2334" s="242"/>
      <c r="D2334" s="220" t="s">
        <v>569</v>
      </c>
      <c r="E2334" s="243" t="s">
        <v>32</v>
      </c>
      <c r="F2334" s="244" t="s">
        <v>2645</v>
      </c>
      <c r="G2334" s="242"/>
      <c r="H2334" s="245">
        <v>15.1</v>
      </c>
      <c r="I2334" s="246"/>
      <c r="J2334" s="242"/>
      <c r="K2334" s="242"/>
      <c r="L2334" s="247"/>
      <c r="M2334" s="248"/>
      <c r="N2334" s="249"/>
      <c r="O2334" s="249"/>
      <c r="P2334" s="249"/>
      <c r="Q2334" s="249"/>
      <c r="R2334" s="249"/>
      <c r="S2334" s="249"/>
      <c r="T2334" s="250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1" t="s">
        <v>569</v>
      </c>
      <c r="AU2334" s="251" t="s">
        <v>87</v>
      </c>
      <c r="AV2334" s="13" t="s">
        <v>87</v>
      </c>
      <c r="AW2334" s="13" t="s">
        <v>39</v>
      </c>
      <c r="AX2334" s="13" t="s">
        <v>77</v>
      </c>
      <c r="AY2334" s="251" t="s">
        <v>137</v>
      </c>
    </row>
    <row r="2335" s="14" customFormat="1">
      <c r="A2335" s="14"/>
      <c r="B2335" s="252"/>
      <c r="C2335" s="253"/>
      <c r="D2335" s="220" t="s">
        <v>569</v>
      </c>
      <c r="E2335" s="254" t="s">
        <v>32</v>
      </c>
      <c r="F2335" s="255" t="s">
        <v>571</v>
      </c>
      <c r="G2335" s="253"/>
      <c r="H2335" s="256">
        <v>15.1</v>
      </c>
      <c r="I2335" s="257"/>
      <c r="J2335" s="253"/>
      <c r="K2335" s="253"/>
      <c r="L2335" s="258"/>
      <c r="M2335" s="259"/>
      <c r="N2335" s="260"/>
      <c r="O2335" s="260"/>
      <c r="P2335" s="260"/>
      <c r="Q2335" s="260"/>
      <c r="R2335" s="260"/>
      <c r="S2335" s="260"/>
      <c r="T2335" s="261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62" t="s">
        <v>569</v>
      </c>
      <c r="AU2335" s="262" t="s">
        <v>87</v>
      </c>
      <c r="AV2335" s="14" t="s">
        <v>164</v>
      </c>
      <c r="AW2335" s="14" t="s">
        <v>39</v>
      </c>
      <c r="AX2335" s="14" t="s">
        <v>85</v>
      </c>
      <c r="AY2335" s="262" t="s">
        <v>137</v>
      </c>
    </row>
    <row r="2336" s="2" customFormat="1" ht="16.5" customHeight="1">
      <c r="A2336" s="41"/>
      <c r="B2336" s="42"/>
      <c r="C2336" s="207" t="s">
        <v>2646</v>
      </c>
      <c r="D2336" s="207" t="s">
        <v>140</v>
      </c>
      <c r="E2336" s="208" t="s">
        <v>2647</v>
      </c>
      <c r="F2336" s="209" t="s">
        <v>2648</v>
      </c>
      <c r="G2336" s="210" t="s">
        <v>565</v>
      </c>
      <c r="H2336" s="211">
        <v>10.039999999999999</v>
      </c>
      <c r="I2336" s="212"/>
      <c r="J2336" s="213">
        <f>ROUND(I2336*H2336,2)</f>
        <v>0</v>
      </c>
      <c r="K2336" s="209" t="s">
        <v>144</v>
      </c>
      <c r="L2336" s="47"/>
      <c r="M2336" s="214" t="s">
        <v>32</v>
      </c>
      <c r="N2336" s="215" t="s">
        <v>49</v>
      </c>
      <c r="O2336" s="87"/>
      <c r="P2336" s="216">
        <f>O2336*H2336</f>
        <v>0</v>
      </c>
      <c r="Q2336" s="216">
        <v>0</v>
      </c>
      <c r="R2336" s="216">
        <f>Q2336*H2336</f>
        <v>0</v>
      </c>
      <c r="S2336" s="216">
        <v>0.02</v>
      </c>
      <c r="T2336" s="217">
        <f>S2336*H2336</f>
        <v>0.20079999999999998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18" t="s">
        <v>145</v>
      </c>
      <c r="AT2336" s="218" t="s">
        <v>140</v>
      </c>
      <c r="AU2336" s="218" t="s">
        <v>87</v>
      </c>
      <c r="AY2336" s="19" t="s">
        <v>137</v>
      </c>
      <c r="BE2336" s="219">
        <f>IF(N2336="základní",J2336,0)</f>
        <v>0</v>
      </c>
      <c r="BF2336" s="219">
        <f>IF(N2336="snížená",J2336,0)</f>
        <v>0</v>
      </c>
      <c r="BG2336" s="219">
        <f>IF(N2336="zákl. přenesená",J2336,0)</f>
        <v>0</v>
      </c>
      <c r="BH2336" s="219">
        <f>IF(N2336="sníž. přenesená",J2336,0)</f>
        <v>0</v>
      </c>
      <c r="BI2336" s="219">
        <f>IF(N2336="nulová",J2336,0)</f>
        <v>0</v>
      </c>
      <c r="BJ2336" s="19" t="s">
        <v>87</v>
      </c>
      <c r="BK2336" s="219">
        <f>ROUND(I2336*H2336,2)</f>
        <v>0</v>
      </c>
      <c r="BL2336" s="19" t="s">
        <v>145</v>
      </c>
      <c r="BM2336" s="218" t="s">
        <v>2649</v>
      </c>
    </row>
    <row r="2337" s="2" customFormat="1">
      <c r="A2337" s="41"/>
      <c r="B2337" s="42"/>
      <c r="C2337" s="43"/>
      <c r="D2337" s="220" t="s">
        <v>147</v>
      </c>
      <c r="E2337" s="43"/>
      <c r="F2337" s="221" t="s">
        <v>2648</v>
      </c>
      <c r="G2337" s="43"/>
      <c r="H2337" s="43"/>
      <c r="I2337" s="222"/>
      <c r="J2337" s="43"/>
      <c r="K2337" s="43"/>
      <c r="L2337" s="47"/>
      <c r="M2337" s="223"/>
      <c r="N2337" s="224"/>
      <c r="O2337" s="87"/>
      <c r="P2337" s="87"/>
      <c r="Q2337" s="87"/>
      <c r="R2337" s="87"/>
      <c r="S2337" s="87"/>
      <c r="T2337" s="88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T2337" s="19" t="s">
        <v>147</v>
      </c>
      <c r="AU2337" s="19" t="s">
        <v>87</v>
      </c>
    </row>
    <row r="2338" s="2" customFormat="1">
      <c r="A2338" s="41"/>
      <c r="B2338" s="42"/>
      <c r="C2338" s="43"/>
      <c r="D2338" s="225" t="s">
        <v>149</v>
      </c>
      <c r="E2338" s="43"/>
      <c r="F2338" s="226" t="s">
        <v>2650</v>
      </c>
      <c r="G2338" s="43"/>
      <c r="H2338" s="43"/>
      <c r="I2338" s="222"/>
      <c r="J2338" s="43"/>
      <c r="K2338" s="43"/>
      <c r="L2338" s="47"/>
      <c r="M2338" s="223"/>
      <c r="N2338" s="224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19" t="s">
        <v>149</v>
      </c>
      <c r="AU2338" s="19" t="s">
        <v>87</v>
      </c>
    </row>
    <row r="2339" s="15" customFormat="1">
      <c r="A2339" s="15"/>
      <c r="B2339" s="263"/>
      <c r="C2339" s="264"/>
      <c r="D2339" s="220" t="s">
        <v>569</v>
      </c>
      <c r="E2339" s="265" t="s">
        <v>32</v>
      </c>
      <c r="F2339" s="266" t="s">
        <v>2651</v>
      </c>
      <c r="G2339" s="264"/>
      <c r="H2339" s="265" t="s">
        <v>32</v>
      </c>
      <c r="I2339" s="267"/>
      <c r="J2339" s="264"/>
      <c r="K2339" s="264"/>
      <c r="L2339" s="268"/>
      <c r="M2339" s="269"/>
      <c r="N2339" s="270"/>
      <c r="O2339" s="270"/>
      <c r="P2339" s="270"/>
      <c r="Q2339" s="270"/>
      <c r="R2339" s="270"/>
      <c r="S2339" s="270"/>
      <c r="T2339" s="271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72" t="s">
        <v>569</v>
      </c>
      <c r="AU2339" s="272" t="s">
        <v>87</v>
      </c>
      <c r="AV2339" s="15" t="s">
        <v>85</v>
      </c>
      <c r="AW2339" s="15" t="s">
        <v>39</v>
      </c>
      <c r="AX2339" s="15" t="s">
        <v>77</v>
      </c>
      <c r="AY2339" s="272" t="s">
        <v>137</v>
      </c>
    </row>
    <row r="2340" s="13" customFormat="1">
      <c r="A2340" s="13"/>
      <c r="B2340" s="241"/>
      <c r="C2340" s="242"/>
      <c r="D2340" s="220" t="s">
        <v>569</v>
      </c>
      <c r="E2340" s="243" t="s">
        <v>32</v>
      </c>
      <c r="F2340" s="244" t="s">
        <v>2652</v>
      </c>
      <c r="G2340" s="242"/>
      <c r="H2340" s="245">
        <v>4.7300000000000004</v>
      </c>
      <c r="I2340" s="246"/>
      <c r="J2340" s="242"/>
      <c r="K2340" s="242"/>
      <c r="L2340" s="247"/>
      <c r="M2340" s="248"/>
      <c r="N2340" s="249"/>
      <c r="O2340" s="249"/>
      <c r="P2340" s="249"/>
      <c r="Q2340" s="249"/>
      <c r="R2340" s="249"/>
      <c r="S2340" s="249"/>
      <c r="T2340" s="250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1" t="s">
        <v>569</v>
      </c>
      <c r="AU2340" s="251" t="s">
        <v>87</v>
      </c>
      <c r="AV2340" s="13" t="s">
        <v>87</v>
      </c>
      <c r="AW2340" s="13" t="s">
        <v>39</v>
      </c>
      <c r="AX2340" s="13" t="s">
        <v>77</v>
      </c>
      <c r="AY2340" s="251" t="s">
        <v>137</v>
      </c>
    </row>
    <row r="2341" s="13" customFormat="1">
      <c r="A2341" s="13"/>
      <c r="B2341" s="241"/>
      <c r="C2341" s="242"/>
      <c r="D2341" s="220" t="s">
        <v>569</v>
      </c>
      <c r="E2341" s="243" t="s">
        <v>32</v>
      </c>
      <c r="F2341" s="244" t="s">
        <v>2653</v>
      </c>
      <c r="G2341" s="242"/>
      <c r="H2341" s="245">
        <v>4.375</v>
      </c>
      <c r="I2341" s="246"/>
      <c r="J2341" s="242"/>
      <c r="K2341" s="242"/>
      <c r="L2341" s="247"/>
      <c r="M2341" s="248"/>
      <c r="N2341" s="249"/>
      <c r="O2341" s="249"/>
      <c r="P2341" s="249"/>
      <c r="Q2341" s="249"/>
      <c r="R2341" s="249"/>
      <c r="S2341" s="249"/>
      <c r="T2341" s="250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1" t="s">
        <v>569</v>
      </c>
      <c r="AU2341" s="251" t="s">
        <v>87</v>
      </c>
      <c r="AV2341" s="13" t="s">
        <v>87</v>
      </c>
      <c r="AW2341" s="13" t="s">
        <v>39</v>
      </c>
      <c r="AX2341" s="13" t="s">
        <v>77</v>
      </c>
      <c r="AY2341" s="251" t="s">
        <v>137</v>
      </c>
    </row>
    <row r="2342" s="15" customFormat="1">
      <c r="A2342" s="15"/>
      <c r="B2342" s="263"/>
      <c r="C2342" s="264"/>
      <c r="D2342" s="220" t="s">
        <v>569</v>
      </c>
      <c r="E2342" s="265" t="s">
        <v>32</v>
      </c>
      <c r="F2342" s="266" t="s">
        <v>2654</v>
      </c>
      <c r="G2342" s="264"/>
      <c r="H2342" s="265" t="s">
        <v>32</v>
      </c>
      <c r="I2342" s="267"/>
      <c r="J2342" s="264"/>
      <c r="K2342" s="264"/>
      <c r="L2342" s="268"/>
      <c r="M2342" s="269"/>
      <c r="N2342" s="270"/>
      <c r="O2342" s="270"/>
      <c r="P2342" s="270"/>
      <c r="Q2342" s="270"/>
      <c r="R2342" s="270"/>
      <c r="S2342" s="270"/>
      <c r="T2342" s="271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72" t="s">
        <v>569</v>
      </c>
      <c r="AU2342" s="272" t="s">
        <v>87</v>
      </c>
      <c r="AV2342" s="15" t="s">
        <v>85</v>
      </c>
      <c r="AW2342" s="15" t="s">
        <v>39</v>
      </c>
      <c r="AX2342" s="15" t="s">
        <v>77</v>
      </c>
      <c r="AY2342" s="272" t="s">
        <v>137</v>
      </c>
    </row>
    <row r="2343" s="13" customFormat="1">
      <c r="A2343" s="13"/>
      <c r="B2343" s="241"/>
      <c r="C2343" s="242"/>
      <c r="D2343" s="220" t="s">
        <v>569</v>
      </c>
      <c r="E2343" s="243" t="s">
        <v>32</v>
      </c>
      <c r="F2343" s="244" t="s">
        <v>2655</v>
      </c>
      <c r="G2343" s="242"/>
      <c r="H2343" s="245">
        <v>0.93500000000000005</v>
      </c>
      <c r="I2343" s="246"/>
      <c r="J2343" s="242"/>
      <c r="K2343" s="242"/>
      <c r="L2343" s="247"/>
      <c r="M2343" s="248"/>
      <c r="N2343" s="249"/>
      <c r="O2343" s="249"/>
      <c r="P2343" s="249"/>
      <c r="Q2343" s="249"/>
      <c r="R2343" s="249"/>
      <c r="S2343" s="249"/>
      <c r="T2343" s="250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1" t="s">
        <v>569</v>
      </c>
      <c r="AU2343" s="251" t="s">
        <v>87</v>
      </c>
      <c r="AV2343" s="13" t="s">
        <v>87</v>
      </c>
      <c r="AW2343" s="13" t="s">
        <v>39</v>
      </c>
      <c r="AX2343" s="13" t="s">
        <v>77</v>
      </c>
      <c r="AY2343" s="251" t="s">
        <v>137</v>
      </c>
    </row>
    <row r="2344" s="14" customFormat="1">
      <c r="A2344" s="14"/>
      <c r="B2344" s="252"/>
      <c r="C2344" s="253"/>
      <c r="D2344" s="220" t="s">
        <v>569</v>
      </c>
      <c r="E2344" s="254" t="s">
        <v>32</v>
      </c>
      <c r="F2344" s="255" t="s">
        <v>571</v>
      </c>
      <c r="G2344" s="253"/>
      <c r="H2344" s="256">
        <v>10.040000000000001</v>
      </c>
      <c r="I2344" s="257"/>
      <c r="J2344" s="253"/>
      <c r="K2344" s="253"/>
      <c r="L2344" s="258"/>
      <c r="M2344" s="259"/>
      <c r="N2344" s="260"/>
      <c r="O2344" s="260"/>
      <c r="P2344" s="260"/>
      <c r="Q2344" s="260"/>
      <c r="R2344" s="260"/>
      <c r="S2344" s="260"/>
      <c r="T2344" s="261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2" t="s">
        <v>569</v>
      </c>
      <c r="AU2344" s="262" t="s">
        <v>87</v>
      </c>
      <c r="AV2344" s="14" t="s">
        <v>164</v>
      </c>
      <c r="AW2344" s="14" t="s">
        <v>39</v>
      </c>
      <c r="AX2344" s="14" t="s">
        <v>85</v>
      </c>
      <c r="AY2344" s="262" t="s">
        <v>137</v>
      </c>
    </row>
    <row r="2345" s="2" customFormat="1" ht="16.5" customHeight="1">
      <c r="A2345" s="41"/>
      <c r="B2345" s="42"/>
      <c r="C2345" s="207" t="s">
        <v>2656</v>
      </c>
      <c r="D2345" s="207" t="s">
        <v>140</v>
      </c>
      <c r="E2345" s="208" t="s">
        <v>2657</v>
      </c>
      <c r="F2345" s="209" t="s">
        <v>2658</v>
      </c>
      <c r="G2345" s="210" t="s">
        <v>565</v>
      </c>
      <c r="H2345" s="211">
        <v>0.93500000000000005</v>
      </c>
      <c r="I2345" s="212"/>
      <c r="J2345" s="213">
        <f>ROUND(I2345*H2345,2)</f>
        <v>0</v>
      </c>
      <c r="K2345" s="209" t="s">
        <v>144</v>
      </c>
      <c r="L2345" s="47"/>
      <c r="M2345" s="214" t="s">
        <v>32</v>
      </c>
      <c r="N2345" s="215" t="s">
        <v>49</v>
      </c>
      <c r="O2345" s="87"/>
      <c r="P2345" s="216">
        <f>O2345*H2345</f>
        <v>0</v>
      </c>
      <c r="Q2345" s="216">
        <v>9.3999999999999994E-05</v>
      </c>
      <c r="R2345" s="216">
        <f>Q2345*H2345</f>
        <v>8.789E-05</v>
      </c>
      <c r="S2345" s="216">
        <v>0</v>
      </c>
      <c r="T2345" s="217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18" t="s">
        <v>145</v>
      </c>
      <c r="AT2345" s="218" t="s">
        <v>140</v>
      </c>
      <c r="AU2345" s="218" t="s">
        <v>87</v>
      </c>
      <c r="AY2345" s="19" t="s">
        <v>137</v>
      </c>
      <c r="BE2345" s="219">
        <f>IF(N2345="základní",J2345,0)</f>
        <v>0</v>
      </c>
      <c r="BF2345" s="219">
        <f>IF(N2345="snížená",J2345,0)</f>
        <v>0</v>
      </c>
      <c r="BG2345" s="219">
        <f>IF(N2345="zákl. přenesená",J2345,0)</f>
        <v>0</v>
      </c>
      <c r="BH2345" s="219">
        <f>IF(N2345="sníž. přenesená",J2345,0)</f>
        <v>0</v>
      </c>
      <c r="BI2345" s="219">
        <f>IF(N2345="nulová",J2345,0)</f>
        <v>0</v>
      </c>
      <c r="BJ2345" s="19" t="s">
        <v>87</v>
      </c>
      <c r="BK2345" s="219">
        <f>ROUND(I2345*H2345,2)</f>
        <v>0</v>
      </c>
      <c r="BL2345" s="19" t="s">
        <v>145</v>
      </c>
      <c r="BM2345" s="218" t="s">
        <v>2659</v>
      </c>
    </row>
    <row r="2346" s="2" customFormat="1">
      <c r="A2346" s="41"/>
      <c r="B2346" s="42"/>
      <c r="C2346" s="43"/>
      <c r="D2346" s="220" t="s">
        <v>147</v>
      </c>
      <c r="E2346" s="43"/>
      <c r="F2346" s="221" t="s">
        <v>2658</v>
      </c>
      <c r="G2346" s="43"/>
      <c r="H2346" s="43"/>
      <c r="I2346" s="222"/>
      <c r="J2346" s="43"/>
      <c r="K2346" s="43"/>
      <c r="L2346" s="47"/>
      <c r="M2346" s="223"/>
      <c r="N2346" s="224"/>
      <c r="O2346" s="87"/>
      <c r="P2346" s="87"/>
      <c r="Q2346" s="87"/>
      <c r="R2346" s="87"/>
      <c r="S2346" s="87"/>
      <c r="T2346" s="88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T2346" s="19" t="s">
        <v>147</v>
      </c>
      <c r="AU2346" s="19" t="s">
        <v>87</v>
      </c>
    </row>
    <row r="2347" s="2" customFormat="1">
      <c r="A2347" s="41"/>
      <c r="B2347" s="42"/>
      <c r="C2347" s="43"/>
      <c r="D2347" s="225" t="s">
        <v>149</v>
      </c>
      <c r="E2347" s="43"/>
      <c r="F2347" s="226" t="s">
        <v>2660</v>
      </c>
      <c r="G2347" s="43"/>
      <c r="H2347" s="43"/>
      <c r="I2347" s="222"/>
      <c r="J2347" s="43"/>
      <c r="K2347" s="43"/>
      <c r="L2347" s="47"/>
      <c r="M2347" s="223"/>
      <c r="N2347" s="224"/>
      <c r="O2347" s="87"/>
      <c r="P2347" s="87"/>
      <c r="Q2347" s="87"/>
      <c r="R2347" s="87"/>
      <c r="S2347" s="87"/>
      <c r="T2347" s="88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T2347" s="19" t="s">
        <v>149</v>
      </c>
      <c r="AU2347" s="19" t="s">
        <v>87</v>
      </c>
    </row>
    <row r="2348" s="15" customFormat="1">
      <c r="A2348" s="15"/>
      <c r="B2348" s="263"/>
      <c r="C2348" s="264"/>
      <c r="D2348" s="220" t="s">
        <v>569</v>
      </c>
      <c r="E2348" s="265" t="s">
        <v>32</v>
      </c>
      <c r="F2348" s="266" t="s">
        <v>2661</v>
      </c>
      <c r="G2348" s="264"/>
      <c r="H2348" s="265" t="s">
        <v>32</v>
      </c>
      <c r="I2348" s="267"/>
      <c r="J2348" s="264"/>
      <c r="K2348" s="264"/>
      <c r="L2348" s="268"/>
      <c r="M2348" s="269"/>
      <c r="N2348" s="270"/>
      <c r="O2348" s="270"/>
      <c r="P2348" s="270"/>
      <c r="Q2348" s="270"/>
      <c r="R2348" s="270"/>
      <c r="S2348" s="270"/>
      <c r="T2348" s="271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72" t="s">
        <v>569</v>
      </c>
      <c r="AU2348" s="272" t="s">
        <v>87</v>
      </c>
      <c r="AV2348" s="15" t="s">
        <v>85</v>
      </c>
      <c r="AW2348" s="15" t="s">
        <v>39</v>
      </c>
      <c r="AX2348" s="15" t="s">
        <v>77</v>
      </c>
      <c r="AY2348" s="272" t="s">
        <v>137</v>
      </c>
    </row>
    <row r="2349" s="15" customFormat="1">
      <c r="A2349" s="15"/>
      <c r="B2349" s="263"/>
      <c r="C2349" s="264"/>
      <c r="D2349" s="220" t="s">
        <v>569</v>
      </c>
      <c r="E2349" s="265" t="s">
        <v>32</v>
      </c>
      <c r="F2349" s="266" t="s">
        <v>2654</v>
      </c>
      <c r="G2349" s="264"/>
      <c r="H2349" s="265" t="s">
        <v>32</v>
      </c>
      <c r="I2349" s="267"/>
      <c r="J2349" s="264"/>
      <c r="K2349" s="264"/>
      <c r="L2349" s="268"/>
      <c r="M2349" s="269"/>
      <c r="N2349" s="270"/>
      <c r="O2349" s="270"/>
      <c r="P2349" s="270"/>
      <c r="Q2349" s="270"/>
      <c r="R2349" s="270"/>
      <c r="S2349" s="270"/>
      <c r="T2349" s="271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72" t="s">
        <v>569</v>
      </c>
      <c r="AU2349" s="272" t="s">
        <v>87</v>
      </c>
      <c r="AV2349" s="15" t="s">
        <v>85</v>
      </c>
      <c r="AW2349" s="15" t="s">
        <v>39</v>
      </c>
      <c r="AX2349" s="15" t="s">
        <v>77</v>
      </c>
      <c r="AY2349" s="272" t="s">
        <v>137</v>
      </c>
    </row>
    <row r="2350" s="13" customFormat="1">
      <c r="A2350" s="13"/>
      <c r="B2350" s="241"/>
      <c r="C2350" s="242"/>
      <c r="D2350" s="220" t="s">
        <v>569</v>
      </c>
      <c r="E2350" s="243" t="s">
        <v>32</v>
      </c>
      <c r="F2350" s="244" t="s">
        <v>2655</v>
      </c>
      <c r="G2350" s="242"/>
      <c r="H2350" s="245">
        <v>0.93500000000000005</v>
      </c>
      <c r="I2350" s="246"/>
      <c r="J2350" s="242"/>
      <c r="K2350" s="242"/>
      <c r="L2350" s="247"/>
      <c r="M2350" s="248"/>
      <c r="N2350" s="249"/>
      <c r="O2350" s="249"/>
      <c r="P2350" s="249"/>
      <c r="Q2350" s="249"/>
      <c r="R2350" s="249"/>
      <c r="S2350" s="249"/>
      <c r="T2350" s="250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1" t="s">
        <v>569</v>
      </c>
      <c r="AU2350" s="251" t="s">
        <v>87</v>
      </c>
      <c r="AV2350" s="13" t="s">
        <v>87</v>
      </c>
      <c r="AW2350" s="13" t="s">
        <v>39</v>
      </c>
      <c r="AX2350" s="13" t="s">
        <v>77</v>
      </c>
      <c r="AY2350" s="251" t="s">
        <v>137</v>
      </c>
    </row>
    <row r="2351" s="14" customFormat="1">
      <c r="A2351" s="14"/>
      <c r="B2351" s="252"/>
      <c r="C2351" s="253"/>
      <c r="D2351" s="220" t="s">
        <v>569</v>
      </c>
      <c r="E2351" s="254" t="s">
        <v>32</v>
      </c>
      <c r="F2351" s="255" t="s">
        <v>571</v>
      </c>
      <c r="G2351" s="253"/>
      <c r="H2351" s="256">
        <v>0.93500000000000005</v>
      </c>
      <c r="I2351" s="257"/>
      <c r="J2351" s="253"/>
      <c r="K2351" s="253"/>
      <c r="L2351" s="258"/>
      <c r="M2351" s="259"/>
      <c r="N2351" s="260"/>
      <c r="O2351" s="260"/>
      <c r="P2351" s="260"/>
      <c r="Q2351" s="260"/>
      <c r="R2351" s="260"/>
      <c r="S2351" s="260"/>
      <c r="T2351" s="261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2" t="s">
        <v>569</v>
      </c>
      <c r="AU2351" s="262" t="s">
        <v>87</v>
      </c>
      <c r="AV2351" s="14" t="s">
        <v>164</v>
      </c>
      <c r="AW2351" s="14" t="s">
        <v>39</v>
      </c>
      <c r="AX2351" s="14" t="s">
        <v>85</v>
      </c>
      <c r="AY2351" s="262" t="s">
        <v>137</v>
      </c>
    </row>
    <row r="2352" s="2" customFormat="1" ht="16.5" customHeight="1">
      <c r="A2352" s="41"/>
      <c r="B2352" s="42"/>
      <c r="C2352" s="207" t="s">
        <v>2662</v>
      </c>
      <c r="D2352" s="207" t="s">
        <v>140</v>
      </c>
      <c r="E2352" s="208" t="s">
        <v>2663</v>
      </c>
      <c r="F2352" s="209" t="s">
        <v>2664</v>
      </c>
      <c r="G2352" s="210" t="s">
        <v>160</v>
      </c>
      <c r="H2352" s="211">
        <v>2</v>
      </c>
      <c r="I2352" s="212"/>
      <c r="J2352" s="213">
        <f>ROUND(I2352*H2352,2)</f>
        <v>0</v>
      </c>
      <c r="K2352" s="209" t="s">
        <v>144</v>
      </c>
      <c r="L2352" s="47"/>
      <c r="M2352" s="214" t="s">
        <v>32</v>
      </c>
      <c r="N2352" s="215" t="s">
        <v>49</v>
      </c>
      <c r="O2352" s="87"/>
      <c r="P2352" s="216">
        <f>O2352*H2352</f>
        <v>0</v>
      </c>
      <c r="Q2352" s="216">
        <v>0</v>
      </c>
      <c r="R2352" s="216">
        <f>Q2352*H2352</f>
        <v>0</v>
      </c>
      <c r="S2352" s="216">
        <v>0</v>
      </c>
      <c r="T2352" s="217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18" t="s">
        <v>145</v>
      </c>
      <c r="AT2352" s="218" t="s">
        <v>140</v>
      </c>
      <c r="AU2352" s="218" t="s">
        <v>87</v>
      </c>
      <c r="AY2352" s="19" t="s">
        <v>137</v>
      </c>
      <c r="BE2352" s="219">
        <f>IF(N2352="základní",J2352,0)</f>
        <v>0</v>
      </c>
      <c r="BF2352" s="219">
        <f>IF(N2352="snížená",J2352,0)</f>
        <v>0</v>
      </c>
      <c r="BG2352" s="219">
        <f>IF(N2352="zákl. přenesená",J2352,0)</f>
        <v>0</v>
      </c>
      <c r="BH2352" s="219">
        <f>IF(N2352="sníž. přenesená",J2352,0)</f>
        <v>0</v>
      </c>
      <c r="BI2352" s="219">
        <f>IF(N2352="nulová",J2352,0)</f>
        <v>0</v>
      </c>
      <c r="BJ2352" s="19" t="s">
        <v>87</v>
      </c>
      <c r="BK2352" s="219">
        <f>ROUND(I2352*H2352,2)</f>
        <v>0</v>
      </c>
      <c r="BL2352" s="19" t="s">
        <v>145</v>
      </c>
      <c r="BM2352" s="218" t="s">
        <v>2665</v>
      </c>
    </row>
    <row r="2353" s="2" customFormat="1">
      <c r="A2353" s="41"/>
      <c r="B2353" s="42"/>
      <c r="C2353" s="43"/>
      <c r="D2353" s="220" t="s">
        <v>147</v>
      </c>
      <c r="E2353" s="43"/>
      <c r="F2353" s="221" t="s">
        <v>2664</v>
      </c>
      <c r="G2353" s="43"/>
      <c r="H2353" s="43"/>
      <c r="I2353" s="222"/>
      <c r="J2353" s="43"/>
      <c r="K2353" s="43"/>
      <c r="L2353" s="47"/>
      <c r="M2353" s="223"/>
      <c r="N2353" s="224"/>
      <c r="O2353" s="87"/>
      <c r="P2353" s="87"/>
      <c r="Q2353" s="87"/>
      <c r="R2353" s="87"/>
      <c r="S2353" s="87"/>
      <c r="T2353" s="88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T2353" s="19" t="s">
        <v>147</v>
      </c>
      <c r="AU2353" s="19" t="s">
        <v>87</v>
      </c>
    </row>
    <row r="2354" s="2" customFormat="1">
      <c r="A2354" s="41"/>
      <c r="B2354" s="42"/>
      <c r="C2354" s="43"/>
      <c r="D2354" s="225" t="s">
        <v>149</v>
      </c>
      <c r="E2354" s="43"/>
      <c r="F2354" s="226" t="s">
        <v>2666</v>
      </c>
      <c r="G2354" s="43"/>
      <c r="H2354" s="43"/>
      <c r="I2354" s="222"/>
      <c r="J2354" s="43"/>
      <c r="K2354" s="43"/>
      <c r="L2354" s="47"/>
      <c r="M2354" s="223"/>
      <c r="N2354" s="224"/>
      <c r="O2354" s="87"/>
      <c r="P2354" s="87"/>
      <c r="Q2354" s="87"/>
      <c r="R2354" s="87"/>
      <c r="S2354" s="87"/>
      <c r="T2354" s="88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T2354" s="19" t="s">
        <v>149</v>
      </c>
      <c r="AU2354" s="19" t="s">
        <v>87</v>
      </c>
    </row>
    <row r="2355" s="13" customFormat="1">
      <c r="A2355" s="13"/>
      <c r="B2355" s="241"/>
      <c r="C2355" s="242"/>
      <c r="D2355" s="220" t="s">
        <v>569</v>
      </c>
      <c r="E2355" s="243" t="s">
        <v>32</v>
      </c>
      <c r="F2355" s="244" t="s">
        <v>2585</v>
      </c>
      <c r="G2355" s="242"/>
      <c r="H2355" s="245">
        <v>1</v>
      </c>
      <c r="I2355" s="246"/>
      <c r="J2355" s="242"/>
      <c r="K2355" s="242"/>
      <c r="L2355" s="247"/>
      <c r="M2355" s="248"/>
      <c r="N2355" s="249"/>
      <c r="O2355" s="249"/>
      <c r="P2355" s="249"/>
      <c r="Q2355" s="249"/>
      <c r="R2355" s="249"/>
      <c r="S2355" s="249"/>
      <c r="T2355" s="250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1" t="s">
        <v>569</v>
      </c>
      <c r="AU2355" s="251" t="s">
        <v>87</v>
      </c>
      <c r="AV2355" s="13" t="s">
        <v>87</v>
      </c>
      <c r="AW2355" s="13" t="s">
        <v>39</v>
      </c>
      <c r="AX2355" s="13" t="s">
        <v>77</v>
      </c>
      <c r="AY2355" s="251" t="s">
        <v>137</v>
      </c>
    </row>
    <row r="2356" s="13" customFormat="1">
      <c r="A2356" s="13"/>
      <c r="B2356" s="241"/>
      <c r="C2356" s="242"/>
      <c r="D2356" s="220" t="s">
        <v>569</v>
      </c>
      <c r="E2356" s="243" t="s">
        <v>32</v>
      </c>
      <c r="F2356" s="244" t="s">
        <v>2586</v>
      </c>
      <c r="G2356" s="242"/>
      <c r="H2356" s="245">
        <v>1</v>
      </c>
      <c r="I2356" s="246"/>
      <c r="J2356" s="242"/>
      <c r="K2356" s="242"/>
      <c r="L2356" s="247"/>
      <c r="M2356" s="248"/>
      <c r="N2356" s="249"/>
      <c r="O2356" s="249"/>
      <c r="P2356" s="249"/>
      <c r="Q2356" s="249"/>
      <c r="R2356" s="249"/>
      <c r="S2356" s="249"/>
      <c r="T2356" s="250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1" t="s">
        <v>569</v>
      </c>
      <c r="AU2356" s="251" t="s">
        <v>87</v>
      </c>
      <c r="AV2356" s="13" t="s">
        <v>87</v>
      </c>
      <c r="AW2356" s="13" t="s">
        <v>39</v>
      </c>
      <c r="AX2356" s="13" t="s">
        <v>77</v>
      </c>
      <c r="AY2356" s="251" t="s">
        <v>137</v>
      </c>
    </row>
    <row r="2357" s="14" customFormat="1">
      <c r="A2357" s="14"/>
      <c r="B2357" s="252"/>
      <c r="C2357" s="253"/>
      <c r="D2357" s="220" t="s">
        <v>569</v>
      </c>
      <c r="E2357" s="254" t="s">
        <v>32</v>
      </c>
      <c r="F2357" s="255" t="s">
        <v>571</v>
      </c>
      <c r="G2357" s="253"/>
      <c r="H2357" s="256">
        <v>2</v>
      </c>
      <c r="I2357" s="257"/>
      <c r="J2357" s="253"/>
      <c r="K2357" s="253"/>
      <c r="L2357" s="258"/>
      <c r="M2357" s="259"/>
      <c r="N2357" s="260"/>
      <c r="O2357" s="260"/>
      <c r="P2357" s="260"/>
      <c r="Q2357" s="260"/>
      <c r="R2357" s="260"/>
      <c r="S2357" s="260"/>
      <c r="T2357" s="261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62" t="s">
        <v>569</v>
      </c>
      <c r="AU2357" s="262" t="s">
        <v>87</v>
      </c>
      <c r="AV2357" s="14" t="s">
        <v>164</v>
      </c>
      <c r="AW2357" s="14" t="s">
        <v>39</v>
      </c>
      <c r="AX2357" s="14" t="s">
        <v>85</v>
      </c>
      <c r="AY2357" s="262" t="s">
        <v>137</v>
      </c>
    </row>
    <row r="2358" s="2" customFormat="1" ht="16.5" customHeight="1">
      <c r="A2358" s="41"/>
      <c r="B2358" s="42"/>
      <c r="C2358" s="227" t="s">
        <v>2667</v>
      </c>
      <c r="D2358" s="227" t="s">
        <v>151</v>
      </c>
      <c r="E2358" s="228" t="s">
        <v>2668</v>
      </c>
      <c r="F2358" s="229" t="s">
        <v>2669</v>
      </c>
      <c r="G2358" s="230" t="s">
        <v>565</v>
      </c>
      <c r="H2358" s="231">
        <v>4.0999999999999996</v>
      </c>
      <c r="I2358" s="232"/>
      <c r="J2358" s="233">
        <f>ROUND(I2358*H2358,2)</f>
        <v>0</v>
      </c>
      <c r="K2358" s="229" t="s">
        <v>144</v>
      </c>
      <c r="L2358" s="234"/>
      <c r="M2358" s="235" t="s">
        <v>32</v>
      </c>
      <c r="N2358" s="236" t="s">
        <v>49</v>
      </c>
      <c r="O2358" s="87"/>
      <c r="P2358" s="216">
        <f>O2358*H2358</f>
        <v>0</v>
      </c>
      <c r="Q2358" s="216">
        <v>0.024230000000000002</v>
      </c>
      <c r="R2358" s="216">
        <f>Q2358*H2358</f>
        <v>0.099343000000000001</v>
      </c>
      <c r="S2358" s="216">
        <v>0</v>
      </c>
      <c r="T2358" s="217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18" t="s">
        <v>155</v>
      </c>
      <c r="AT2358" s="218" t="s">
        <v>151</v>
      </c>
      <c r="AU2358" s="218" t="s">
        <v>87</v>
      </c>
      <c r="AY2358" s="19" t="s">
        <v>137</v>
      </c>
      <c r="BE2358" s="219">
        <f>IF(N2358="základní",J2358,0)</f>
        <v>0</v>
      </c>
      <c r="BF2358" s="219">
        <f>IF(N2358="snížená",J2358,0)</f>
        <v>0</v>
      </c>
      <c r="BG2358" s="219">
        <f>IF(N2358="zákl. přenesená",J2358,0)</f>
        <v>0</v>
      </c>
      <c r="BH2358" s="219">
        <f>IF(N2358="sníž. přenesená",J2358,0)</f>
        <v>0</v>
      </c>
      <c r="BI2358" s="219">
        <f>IF(N2358="nulová",J2358,0)</f>
        <v>0</v>
      </c>
      <c r="BJ2358" s="19" t="s">
        <v>87</v>
      </c>
      <c r="BK2358" s="219">
        <f>ROUND(I2358*H2358,2)</f>
        <v>0</v>
      </c>
      <c r="BL2358" s="19" t="s">
        <v>145</v>
      </c>
      <c r="BM2358" s="218" t="s">
        <v>2670</v>
      </c>
    </row>
    <row r="2359" s="2" customFormat="1">
      <c r="A2359" s="41"/>
      <c r="B2359" s="42"/>
      <c r="C2359" s="43"/>
      <c r="D2359" s="220" t="s">
        <v>147</v>
      </c>
      <c r="E2359" s="43"/>
      <c r="F2359" s="221" t="s">
        <v>2669</v>
      </c>
      <c r="G2359" s="43"/>
      <c r="H2359" s="43"/>
      <c r="I2359" s="222"/>
      <c r="J2359" s="43"/>
      <c r="K2359" s="43"/>
      <c r="L2359" s="47"/>
      <c r="M2359" s="223"/>
      <c r="N2359" s="224"/>
      <c r="O2359" s="87"/>
      <c r="P2359" s="87"/>
      <c r="Q2359" s="87"/>
      <c r="R2359" s="87"/>
      <c r="S2359" s="87"/>
      <c r="T2359" s="88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T2359" s="19" t="s">
        <v>147</v>
      </c>
      <c r="AU2359" s="19" t="s">
        <v>87</v>
      </c>
    </row>
    <row r="2360" s="2" customFormat="1">
      <c r="A2360" s="41"/>
      <c r="B2360" s="42"/>
      <c r="C2360" s="43"/>
      <c r="D2360" s="220" t="s">
        <v>624</v>
      </c>
      <c r="E2360" s="43"/>
      <c r="F2360" s="273" t="s">
        <v>2671</v>
      </c>
      <c r="G2360" s="43"/>
      <c r="H2360" s="43"/>
      <c r="I2360" s="222"/>
      <c r="J2360" s="43"/>
      <c r="K2360" s="43"/>
      <c r="L2360" s="47"/>
      <c r="M2360" s="223"/>
      <c r="N2360" s="224"/>
      <c r="O2360" s="87"/>
      <c r="P2360" s="87"/>
      <c r="Q2360" s="87"/>
      <c r="R2360" s="87"/>
      <c r="S2360" s="87"/>
      <c r="T2360" s="88"/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T2360" s="19" t="s">
        <v>624</v>
      </c>
      <c r="AU2360" s="19" t="s">
        <v>87</v>
      </c>
    </row>
    <row r="2361" s="13" customFormat="1">
      <c r="A2361" s="13"/>
      <c r="B2361" s="241"/>
      <c r="C2361" s="242"/>
      <c r="D2361" s="220" t="s">
        <v>569</v>
      </c>
      <c r="E2361" s="243" t="s">
        <v>32</v>
      </c>
      <c r="F2361" s="244" t="s">
        <v>870</v>
      </c>
      <c r="G2361" s="242"/>
      <c r="H2361" s="245">
        <v>2.0499999999999998</v>
      </c>
      <c r="I2361" s="246"/>
      <c r="J2361" s="242"/>
      <c r="K2361" s="242"/>
      <c r="L2361" s="247"/>
      <c r="M2361" s="248"/>
      <c r="N2361" s="249"/>
      <c r="O2361" s="249"/>
      <c r="P2361" s="249"/>
      <c r="Q2361" s="249"/>
      <c r="R2361" s="249"/>
      <c r="S2361" s="249"/>
      <c r="T2361" s="250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51" t="s">
        <v>569</v>
      </c>
      <c r="AU2361" s="251" t="s">
        <v>87</v>
      </c>
      <c r="AV2361" s="13" t="s">
        <v>87</v>
      </c>
      <c r="AW2361" s="13" t="s">
        <v>39</v>
      </c>
      <c r="AX2361" s="13" t="s">
        <v>77</v>
      </c>
      <c r="AY2361" s="251" t="s">
        <v>137</v>
      </c>
    </row>
    <row r="2362" s="13" customFormat="1">
      <c r="A2362" s="13"/>
      <c r="B2362" s="241"/>
      <c r="C2362" s="242"/>
      <c r="D2362" s="220" t="s">
        <v>569</v>
      </c>
      <c r="E2362" s="243" t="s">
        <v>32</v>
      </c>
      <c r="F2362" s="244" t="s">
        <v>871</v>
      </c>
      <c r="G2362" s="242"/>
      <c r="H2362" s="245">
        <v>2.0499999999999998</v>
      </c>
      <c r="I2362" s="246"/>
      <c r="J2362" s="242"/>
      <c r="K2362" s="242"/>
      <c r="L2362" s="247"/>
      <c r="M2362" s="248"/>
      <c r="N2362" s="249"/>
      <c r="O2362" s="249"/>
      <c r="P2362" s="249"/>
      <c r="Q2362" s="249"/>
      <c r="R2362" s="249"/>
      <c r="S2362" s="249"/>
      <c r="T2362" s="250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1" t="s">
        <v>569</v>
      </c>
      <c r="AU2362" s="251" t="s">
        <v>87</v>
      </c>
      <c r="AV2362" s="13" t="s">
        <v>87</v>
      </c>
      <c r="AW2362" s="13" t="s">
        <v>39</v>
      </c>
      <c r="AX2362" s="13" t="s">
        <v>77</v>
      </c>
      <c r="AY2362" s="251" t="s">
        <v>137</v>
      </c>
    </row>
    <row r="2363" s="14" customFormat="1">
      <c r="A2363" s="14"/>
      <c r="B2363" s="252"/>
      <c r="C2363" s="253"/>
      <c r="D2363" s="220" t="s">
        <v>569</v>
      </c>
      <c r="E2363" s="254" t="s">
        <v>32</v>
      </c>
      <c r="F2363" s="255" t="s">
        <v>571</v>
      </c>
      <c r="G2363" s="253"/>
      <c r="H2363" s="256">
        <v>4.0999999999999996</v>
      </c>
      <c r="I2363" s="257"/>
      <c r="J2363" s="253"/>
      <c r="K2363" s="253"/>
      <c r="L2363" s="258"/>
      <c r="M2363" s="259"/>
      <c r="N2363" s="260"/>
      <c r="O2363" s="260"/>
      <c r="P2363" s="260"/>
      <c r="Q2363" s="260"/>
      <c r="R2363" s="260"/>
      <c r="S2363" s="260"/>
      <c r="T2363" s="261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62" t="s">
        <v>569</v>
      </c>
      <c r="AU2363" s="262" t="s">
        <v>87</v>
      </c>
      <c r="AV2363" s="14" t="s">
        <v>164</v>
      </c>
      <c r="AW2363" s="14" t="s">
        <v>39</v>
      </c>
      <c r="AX2363" s="14" t="s">
        <v>85</v>
      </c>
      <c r="AY2363" s="262" t="s">
        <v>137</v>
      </c>
    </row>
    <row r="2364" s="2" customFormat="1" ht="16.5" customHeight="1">
      <c r="A2364" s="41"/>
      <c r="B2364" s="42"/>
      <c r="C2364" s="207" t="s">
        <v>2672</v>
      </c>
      <c r="D2364" s="207" t="s">
        <v>140</v>
      </c>
      <c r="E2364" s="208" t="s">
        <v>2673</v>
      </c>
      <c r="F2364" s="209" t="s">
        <v>2674</v>
      </c>
      <c r="G2364" s="210" t="s">
        <v>160</v>
      </c>
      <c r="H2364" s="211">
        <v>1</v>
      </c>
      <c r="I2364" s="212"/>
      <c r="J2364" s="213">
        <f>ROUND(I2364*H2364,2)</f>
        <v>0</v>
      </c>
      <c r="K2364" s="209" t="s">
        <v>144</v>
      </c>
      <c r="L2364" s="47"/>
      <c r="M2364" s="214" t="s">
        <v>32</v>
      </c>
      <c r="N2364" s="215" t="s">
        <v>49</v>
      </c>
      <c r="O2364" s="87"/>
      <c r="P2364" s="216">
        <f>O2364*H2364</f>
        <v>0</v>
      </c>
      <c r="Q2364" s="216">
        <v>0</v>
      </c>
      <c r="R2364" s="216">
        <f>Q2364*H2364</f>
        <v>0</v>
      </c>
      <c r="S2364" s="216">
        <v>0</v>
      </c>
      <c r="T2364" s="217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18" t="s">
        <v>145</v>
      </c>
      <c r="AT2364" s="218" t="s">
        <v>140</v>
      </c>
      <c r="AU2364" s="218" t="s">
        <v>87</v>
      </c>
      <c r="AY2364" s="19" t="s">
        <v>137</v>
      </c>
      <c r="BE2364" s="219">
        <f>IF(N2364="základní",J2364,0)</f>
        <v>0</v>
      </c>
      <c r="BF2364" s="219">
        <f>IF(N2364="snížená",J2364,0)</f>
        <v>0</v>
      </c>
      <c r="BG2364" s="219">
        <f>IF(N2364="zákl. přenesená",J2364,0)</f>
        <v>0</v>
      </c>
      <c r="BH2364" s="219">
        <f>IF(N2364="sníž. přenesená",J2364,0)</f>
        <v>0</v>
      </c>
      <c r="BI2364" s="219">
        <f>IF(N2364="nulová",J2364,0)</f>
        <v>0</v>
      </c>
      <c r="BJ2364" s="19" t="s">
        <v>87</v>
      </c>
      <c r="BK2364" s="219">
        <f>ROUND(I2364*H2364,2)</f>
        <v>0</v>
      </c>
      <c r="BL2364" s="19" t="s">
        <v>145</v>
      </c>
      <c r="BM2364" s="218" t="s">
        <v>2675</v>
      </c>
    </row>
    <row r="2365" s="2" customFormat="1">
      <c r="A2365" s="41"/>
      <c r="B2365" s="42"/>
      <c r="C2365" s="43"/>
      <c r="D2365" s="220" t="s">
        <v>147</v>
      </c>
      <c r="E2365" s="43"/>
      <c r="F2365" s="221" t="s">
        <v>2676</v>
      </c>
      <c r="G2365" s="43"/>
      <c r="H2365" s="43"/>
      <c r="I2365" s="222"/>
      <c r="J2365" s="43"/>
      <c r="K2365" s="43"/>
      <c r="L2365" s="47"/>
      <c r="M2365" s="223"/>
      <c r="N2365" s="224"/>
      <c r="O2365" s="87"/>
      <c r="P2365" s="87"/>
      <c r="Q2365" s="87"/>
      <c r="R2365" s="87"/>
      <c r="S2365" s="87"/>
      <c r="T2365" s="88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T2365" s="19" t="s">
        <v>147</v>
      </c>
      <c r="AU2365" s="19" t="s">
        <v>87</v>
      </c>
    </row>
    <row r="2366" s="2" customFormat="1">
      <c r="A2366" s="41"/>
      <c r="B2366" s="42"/>
      <c r="C2366" s="43"/>
      <c r="D2366" s="225" t="s">
        <v>149</v>
      </c>
      <c r="E2366" s="43"/>
      <c r="F2366" s="226" t="s">
        <v>2677</v>
      </c>
      <c r="G2366" s="43"/>
      <c r="H2366" s="43"/>
      <c r="I2366" s="222"/>
      <c r="J2366" s="43"/>
      <c r="K2366" s="43"/>
      <c r="L2366" s="47"/>
      <c r="M2366" s="223"/>
      <c r="N2366" s="224"/>
      <c r="O2366" s="87"/>
      <c r="P2366" s="87"/>
      <c r="Q2366" s="87"/>
      <c r="R2366" s="87"/>
      <c r="S2366" s="87"/>
      <c r="T2366" s="88"/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T2366" s="19" t="s">
        <v>149</v>
      </c>
      <c r="AU2366" s="19" t="s">
        <v>87</v>
      </c>
    </row>
    <row r="2367" s="13" customFormat="1">
      <c r="A2367" s="13"/>
      <c r="B2367" s="241"/>
      <c r="C2367" s="242"/>
      <c r="D2367" s="220" t="s">
        <v>569</v>
      </c>
      <c r="E2367" s="243" t="s">
        <v>32</v>
      </c>
      <c r="F2367" s="244" t="s">
        <v>2587</v>
      </c>
      <c r="G2367" s="242"/>
      <c r="H2367" s="245">
        <v>1</v>
      </c>
      <c r="I2367" s="246"/>
      <c r="J2367" s="242"/>
      <c r="K2367" s="242"/>
      <c r="L2367" s="247"/>
      <c r="M2367" s="248"/>
      <c r="N2367" s="249"/>
      <c r="O2367" s="249"/>
      <c r="P2367" s="249"/>
      <c r="Q2367" s="249"/>
      <c r="R2367" s="249"/>
      <c r="S2367" s="249"/>
      <c r="T2367" s="250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1" t="s">
        <v>569</v>
      </c>
      <c r="AU2367" s="251" t="s">
        <v>87</v>
      </c>
      <c r="AV2367" s="13" t="s">
        <v>87</v>
      </c>
      <c r="AW2367" s="13" t="s">
        <v>39</v>
      </c>
      <c r="AX2367" s="13" t="s">
        <v>77</v>
      </c>
      <c r="AY2367" s="251" t="s">
        <v>137</v>
      </c>
    </row>
    <row r="2368" s="14" customFormat="1">
      <c r="A2368" s="14"/>
      <c r="B2368" s="252"/>
      <c r="C2368" s="253"/>
      <c r="D2368" s="220" t="s">
        <v>569</v>
      </c>
      <c r="E2368" s="254" t="s">
        <v>32</v>
      </c>
      <c r="F2368" s="255" t="s">
        <v>571</v>
      </c>
      <c r="G2368" s="253"/>
      <c r="H2368" s="256">
        <v>1</v>
      </c>
      <c r="I2368" s="257"/>
      <c r="J2368" s="253"/>
      <c r="K2368" s="253"/>
      <c r="L2368" s="258"/>
      <c r="M2368" s="259"/>
      <c r="N2368" s="260"/>
      <c r="O2368" s="260"/>
      <c r="P2368" s="260"/>
      <c r="Q2368" s="260"/>
      <c r="R2368" s="260"/>
      <c r="S2368" s="260"/>
      <c r="T2368" s="261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2" t="s">
        <v>569</v>
      </c>
      <c r="AU2368" s="262" t="s">
        <v>87</v>
      </c>
      <c r="AV2368" s="14" t="s">
        <v>164</v>
      </c>
      <c r="AW2368" s="14" t="s">
        <v>39</v>
      </c>
      <c r="AX2368" s="14" t="s">
        <v>85</v>
      </c>
      <c r="AY2368" s="262" t="s">
        <v>137</v>
      </c>
    </row>
    <row r="2369" s="2" customFormat="1" ht="16.5" customHeight="1">
      <c r="A2369" s="41"/>
      <c r="B2369" s="42"/>
      <c r="C2369" s="227" t="s">
        <v>2678</v>
      </c>
      <c r="D2369" s="227" t="s">
        <v>151</v>
      </c>
      <c r="E2369" s="228" t="s">
        <v>2679</v>
      </c>
      <c r="F2369" s="229" t="s">
        <v>2680</v>
      </c>
      <c r="G2369" s="230" t="s">
        <v>565</v>
      </c>
      <c r="H2369" s="231">
        <v>2.8700000000000001</v>
      </c>
      <c r="I2369" s="232"/>
      <c r="J2369" s="233">
        <f>ROUND(I2369*H2369,2)</f>
        <v>0</v>
      </c>
      <c r="K2369" s="229" t="s">
        <v>144</v>
      </c>
      <c r="L2369" s="234"/>
      <c r="M2369" s="235" t="s">
        <v>32</v>
      </c>
      <c r="N2369" s="236" t="s">
        <v>49</v>
      </c>
      <c r="O2369" s="87"/>
      <c r="P2369" s="216">
        <f>O2369*H2369</f>
        <v>0</v>
      </c>
      <c r="Q2369" s="216">
        <v>0.024230000000000002</v>
      </c>
      <c r="R2369" s="216">
        <f>Q2369*H2369</f>
        <v>0.069540100000000007</v>
      </c>
      <c r="S2369" s="216">
        <v>0</v>
      </c>
      <c r="T2369" s="217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18" t="s">
        <v>155</v>
      </c>
      <c r="AT2369" s="218" t="s">
        <v>151</v>
      </c>
      <c r="AU2369" s="218" t="s">
        <v>87</v>
      </c>
      <c r="AY2369" s="19" t="s">
        <v>137</v>
      </c>
      <c r="BE2369" s="219">
        <f>IF(N2369="základní",J2369,0)</f>
        <v>0</v>
      </c>
      <c r="BF2369" s="219">
        <f>IF(N2369="snížená",J2369,0)</f>
        <v>0</v>
      </c>
      <c r="BG2369" s="219">
        <f>IF(N2369="zákl. přenesená",J2369,0)</f>
        <v>0</v>
      </c>
      <c r="BH2369" s="219">
        <f>IF(N2369="sníž. přenesená",J2369,0)</f>
        <v>0</v>
      </c>
      <c r="BI2369" s="219">
        <f>IF(N2369="nulová",J2369,0)</f>
        <v>0</v>
      </c>
      <c r="BJ2369" s="19" t="s">
        <v>87</v>
      </c>
      <c r="BK2369" s="219">
        <f>ROUND(I2369*H2369,2)</f>
        <v>0</v>
      </c>
      <c r="BL2369" s="19" t="s">
        <v>145</v>
      </c>
      <c r="BM2369" s="218" t="s">
        <v>2681</v>
      </c>
    </row>
    <row r="2370" s="2" customFormat="1">
      <c r="A2370" s="41"/>
      <c r="B2370" s="42"/>
      <c r="C2370" s="43"/>
      <c r="D2370" s="220" t="s">
        <v>147</v>
      </c>
      <c r="E2370" s="43"/>
      <c r="F2370" s="221" t="s">
        <v>2680</v>
      </c>
      <c r="G2370" s="43"/>
      <c r="H2370" s="43"/>
      <c r="I2370" s="222"/>
      <c r="J2370" s="43"/>
      <c r="K2370" s="43"/>
      <c r="L2370" s="47"/>
      <c r="M2370" s="223"/>
      <c r="N2370" s="224"/>
      <c r="O2370" s="87"/>
      <c r="P2370" s="87"/>
      <c r="Q2370" s="87"/>
      <c r="R2370" s="87"/>
      <c r="S2370" s="87"/>
      <c r="T2370" s="88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T2370" s="19" t="s">
        <v>147</v>
      </c>
      <c r="AU2370" s="19" t="s">
        <v>87</v>
      </c>
    </row>
    <row r="2371" s="2" customFormat="1">
      <c r="A2371" s="41"/>
      <c r="B2371" s="42"/>
      <c r="C2371" s="43"/>
      <c r="D2371" s="220" t="s">
        <v>624</v>
      </c>
      <c r="E2371" s="43"/>
      <c r="F2371" s="273" t="s">
        <v>2671</v>
      </c>
      <c r="G2371" s="43"/>
      <c r="H2371" s="43"/>
      <c r="I2371" s="222"/>
      <c r="J2371" s="43"/>
      <c r="K2371" s="43"/>
      <c r="L2371" s="47"/>
      <c r="M2371" s="223"/>
      <c r="N2371" s="224"/>
      <c r="O2371" s="87"/>
      <c r="P2371" s="87"/>
      <c r="Q2371" s="87"/>
      <c r="R2371" s="87"/>
      <c r="S2371" s="87"/>
      <c r="T2371" s="88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T2371" s="19" t="s">
        <v>624</v>
      </c>
      <c r="AU2371" s="19" t="s">
        <v>87</v>
      </c>
    </row>
    <row r="2372" s="13" customFormat="1">
      <c r="A2372" s="13"/>
      <c r="B2372" s="241"/>
      <c r="C2372" s="242"/>
      <c r="D2372" s="220" t="s">
        <v>569</v>
      </c>
      <c r="E2372" s="243" t="s">
        <v>32</v>
      </c>
      <c r="F2372" s="244" t="s">
        <v>872</v>
      </c>
      <c r="G2372" s="242"/>
      <c r="H2372" s="245">
        <v>2.8700000000000001</v>
      </c>
      <c r="I2372" s="246"/>
      <c r="J2372" s="242"/>
      <c r="K2372" s="242"/>
      <c r="L2372" s="247"/>
      <c r="M2372" s="248"/>
      <c r="N2372" s="249"/>
      <c r="O2372" s="249"/>
      <c r="P2372" s="249"/>
      <c r="Q2372" s="249"/>
      <c r="R2372" s="249"/>
      <c r="S2372" s="249"/>
      <c r="T2372" s="250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1" t="s">
        <v>569</v>
      </c>
      <c r="AU2372" s="251" t="s">
        <v>87</v>
      </c>
      <c r="AV2372" s="13" t="s">
        <v>87</v>
      </c>
      <c r="AW2372" s="13" t="s">
        <v>39</v>
      </c>
      <c r="AX2372" s="13" t="s">
        <v>77</v>
      </c>
      <c r="AY2372" s="251" t="s">
        <v>137</v>
      </c>
    </row>
    <row r="2373" s="14" customFormat="1">
      <c r="A2373" s="14"/>
      <c r="B2373" s="252"/>
      <c r="C2373" s="253"/>
      <c r="D2373" s="220" t="s">
        <v>569</v>
      </c>
      <c r="E2373" s="254" t="s">
        <v>32</v>
      </c>
      <c r="F2373" s="255" t="s">
        <v>571</v>
      </c>
      <c r="G2373" s="253"/>
      <c r="H2373" s="256">
        <v>2.8700000000000001</v>
      </c>
      <c r="I2373" s="257"/>
      <c r="J2373" s="253"/>
      <c r="K2373" s="253"/>
      <c r="L2373" s="258"/>
      <c r="M2373" s="259"/>
      <c r="N2373" s="260"/>
      <c r="O2373" s="260"/>
      <c r="P2373" s="260"/>
      <c r="Q2373" s="260"/>
      <c r="R2373" s="260"/>
      <c r="S2373" s="260"/>
      <c r="T2373" s="261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2" t="s">
        <v>569</v>
      </c>
      <c r="AU2373" s="262" t="s">
        <v>87</v>
      </c>
      <c r="AV2373" s="14" t="s">
        <v>164</v>
      </c>
      <c r="AW2373" s="14" t="s">
        <v>39</v>
      </c>
      <c r="AX2373" s="14" t="s">
        <v>85</v>
      </c>
      <c r="AY2373" s="262" t="s">
        <v>137</v>
      </c>
    </row>
    <row r="2374" s="2" customFormat="1" ht="16.5" customHeight="1">
      <c r="A2374" s="41"/>
      <c r="B2374" s="42"/>
      <c r="C2374" s="207" t="s">
        <v>2682</v>
      </c>
      <c r="D2374" s="207" t="s">
        <v>140</v>
      </c>
      <c r="E2374" s="208" t="s">
        <v>2683</v>
      </c>
      <c r="F2374" s="209" t="s">
        <v>2684</v>
      </c>
      <c r="G2374" s="210" t="s">
        <v>160</v>
      </c>
      <c r="H2374" s="211">
        <v>37</v>
      </c>
      <c r="I2374" s="212"/>
      <c r="J2374" s="213">
        <f>ROUND(I2374*H2374,2)</f>
        <v>0</v>
      </c>
      <c r="K2374" s="209" t="s">
        <v>144</v>
      </c>
      <c r="L2374" s="47"/>
      <c r="M2374" s="214" t="s">
        <v>32</v>
      </c>
      <c r="N2374" s="215" t="s">
        <v>49</v>
      </c>
      <c r="O2374" s="87"/>
      <c r="P2374" s="216">
        <f>O2374*H2374</f>
        <v>0</v>
      </c>
      <c r="Q2374" s="216">
        <v>0</v>
      </c>
      <c r="R2374" s="216">
        <f>Q2374*H2374</f>
        <v>0</v>
      </c>
      <c r="S2374" s="216">
        <v>0</v>
      </c>
      <c r="T2374" s="217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18" t="s">
        <v>145</v>
      </c>
      <c r="AT2374" s="218" t="s">
        <v>140</v>
      </c>
      <c r="AU2374" s="218" t="s">
        <v>87</v>
      </c>
      <c r="AY2374" s="19" t="s">
        <v>137</v>
      </c>
      <c r="BE2374" s="219">
        <f>IF(N2374="základní",J2374,0)</f>
        <v>0</v>
      </c>
      <c r="BF2374" s="219">
        <f>IF(N2374="snížená",J2374,0)</f>
        <v>0</v>
      </c>
      <c r="BG2374" s="219">
        <f>IF(N2374="zákl. přenesená",J2374,0)</f>
        <v>0</v>
      </c>
      <c r="BH2374" s="219">
        <f>IF(N2374="sníž. přenesená",J2374,0)</f>
        <v>0</v>
      </c>
      <c r="BI2374" s="219">
        <f>IF(N2374="nulová",J2374,0)</f>
        <v>0</v>
      </c>
      <c r="BJ2374" s="19" t="s">
        <v>87</v>
      </c>
      <c r="BK2374" s="219">
        <f>ROUND(I2374*H2374,2)</f>
        <v>0</v>
      </c>
      <c r="BL2374" s="19" t="s">
        <v>145</v>
      </c>
      <c r="BM2374" s="218" t="s">
        <v>2685</v>
      </c>
    </row>
    <row r="2375" s="2" customFormat="1">
      <c r="A2375" s="41"/>
      <c r="B2375" s="42"/>
      <c r="C2375" s="43"/>
      <c r="D2375" s="220" t="s">
        <v>147</v>
      </c>
      <c r="E2375" s="43"/>
      <c r="F2375" s="221" t="s">
        <v>2686</v>
      </c>
      <c r="G2375" s="43"/>
      <c r="H2375" s="43"/>
      <c r="I2375" s="222"/>
      <c r="J2375" s="43"/>
      <c r="K2375" s="43"/>
      <c r="L2375" s="47"/>
      <c r="M2375" s="223"/>
      <c r="N2375" s="224"/>
      <c r="O2375" s="87"/>
      <c r="P2375" s="87"/>
      <c r="Q2375" s="87"/>
      <c r="R2375" s="87"/>
      <c r="S2375" s="87"/>
      <c r="T2375" s="88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T2375" s="19" t="s">
        <v>147</v>
      </c>
      <c r="AU2375" s="19" t="s">
        <v>87</v>
      </c>
    </row>
    <row r="2376" s="2" customFormat="1">
      <c r="A2376" s="41"/>
      <c r="B2376" s="42"/>
      <c r="C2376" s="43"/>
      <c r="D2376" s="225" t="s">
        <v>149</v>
      </c>
      <c r="E2376" s="43"/>
      <c r="F2376" s="226" t="s">
        <v>2687</v>
      </c>
      <c r="G2376" s="43"/>
      <c r="H2376" s="43"/>
      <c r="I2376" s="222"/>
      <c r="J2376" s="43"/>
      <c r="K2376" s="43"/>
      <c r="L2376" s="47"/>
      <c r="M2376" s="223"/>
      <c r="N2376" s="224"/>
      <c r="O2376" s="87"/>
      <c r="P2376" s="87"/>
      <c r="Q2376" s="87"/>
      <c r="R2376" s="87"/>
      <c r="S2376" s="87"/>
      <c r="T2376" s="88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T2376" s="19" t="s">
        <v>149</v>
      </c>
      <c r="AU2376" s="19" t="s">
        <v>87</v>
      </c>
    </row>
    <row r="2377" s="13" customFormat="1">
      <c r="A2377" s="13"/>
      <c r="B2377" s="241"/>
      <c r="C2377" s="242"/>
      <c r="D2377" s="220" t="s">
        <v>569</v>
      </c>
      <c r="E2377" s="243" t="s">
        <v>32</v>
      </c>
      <c r="F2377" s="244" t="s">
        <v>2688</v>
      </c>
      <c r="G2377" s="242"/>
      <c r="H2377" s="245">
        <v>2</v>
      </c>
      <c r="I2377" s="246"/>
      <c r="J2377" s="242"/>
      <c r="K2377" s="242"/>
      <c r="L2377" s="247"/>
      <c r="M2377" s="248"/>
      <c r="N2377" s="249"/>
      <c r="O2377" s="249"/>
      <c r="P2377" s="249"/>
      <c r="Q2377" s="249"/>
      <c r="R2377" s="249"/>
      <c r="S2377" s="249"/>
      <c r="T2377" s="250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51" t="s">
        <v>569</v>
      </c>
      <c r="AU2377" s="251" t="s">
        <v>87</v>
      </c>
      <c r="AV2377" s="13" t="s">
        <v>87</v>
      </c>
      <c r="AW2377" s="13" t="s">
        <v>39</v>
      </c>
      <c r="AX2377" s="13" t="s">
        <v>77</v>
      </c>
      <c r="AY2377" s="251" t="s">
        <v>137</v>
      </c>
    </row>
    <row r="2378" s="13" customFormat="1">
      <c r="A2378" s="13"/>
      <c r="B2378" s="241"/>
      <c r="C2378" s="242"/>
      <c r="D2378" s="220" t="s">
        <v>569</v>
      </c>
      <c r="E2378" s="243" t="s">
        <v>32</v>
      </c>
      <c r="F2378" s="244" t="s">
        <v>2689</v>
      </c>
      <c r="G2378" s="242"/>
      <c r="H2378" s="245">
        <v>2</v>
      </c>
      <c r="I2378" s="246"/>
      <c r="J2378" s="242"/>
      <c r="K2378" s="242"/>
      <c r="L2378" s="247"/>
      <c r="M2378" s="248"/>
      <c r="N2378" s="249"/>
      <c r="O2378" s="249"/>
      <c r="P2378" s="249"/>
      <c r="Q2378" s="249"/>
      <c r="R2378" s="249"/>
      <c r="S2378" s="249"/>
      <c r="T2378" s="250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51" t="s">
        <v>569</v>
      </c>
      <c r="AU2378" s="251" t="s">
        <v>87</v>
      </c>
      <c r="AV2378" s="13" t="s">
        <v>87</v>
      </c>
      <c r="AW2378" s="13" t="s">
        <v>39</v>
      </c>
      <c r="AX2378" s="13" t="s">
        <v>77</v>
      </c>
      <c r="AY2378" s="251" t="s">
        <v>137</v>
      </c>
    </row>
    <row r="2379" s="13" customFormat="1">
      <c r="A2379" s="13"/>
      <c r="B2379" s="241"/>
      <c r="C2379" s="242"/>
      <c r="D2379" s="220" t="s">
        <v>569</v>
      </c>
      <c r="E2379" s="243" t="s">
        <v>32</v>
      </c>
      <c r="F2379" s="244" t="s">
        <v>2690</v>
      </c>
      <c r="G2379" s="242"/>
      <c r="H2379" s="245">
        <v>18</v>
      </c>
      <c r="I2379" s="246"/>
      <c r="J2379" s="242"/>
      <c r="K2379" s="242"/>
      <c r="L2379" s="247"/>
      <c r="M2379" s="248"/>
      <c r="N2379" s="249"/>
      <c r="O2379" s="249"/>
      <c r="P2379" s="249"/>
      <c r="Q2379" s="249"/>
      <c r="R2379" s="249"/>
      <c r="S2379" s="249"/>
      <c r="T2379" s="250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51" t="s">
        <v>569</v>
      </c>
      <c r="AU2379" s="251" t="s">
        <v>87</v>
      </c>
      <c r="AV2379" s="13" t="s">
        <v>87</v>
      </c>
      <c r="AW2379" s="13" t="s">
        <v>39</v>
      </c>
      <c r="AX2379" s="13" t="s">
        <v>77</v>
      </c>
      <c r="AY2379" s="251" t="s">
        <v>137</v>
      </c>
    </row>
    <row r="2380" s="13" customFormat="1">
      <c r="A2380" s="13"/>
      <c r="B2380" s="241"/>
      <c r="C2380" s="242"/>
      <c r="D2380" s="220" t="s">
        <v>569</v>
      </c>
      <c r="E2380" s="243" t="s">
        <v>32</v>
      </c>
      <c r="F2380" s="244" t="s">
        <v>2691</v>
      </c>
      <c r="G2380" s="242"/>
      <c r="H2380" s="245">
        <v>6</v>
      </c>
      <c r="I2380" s="246"/>
      <c r="J2380" s="242"/>
      <c r="K2380" s="242"/>
      <c r="L2380" s="247"/>
      <c r="M2380" s="248"/>
      <c r="N2380" s="249"/>
      <c r="O2380" s="249"/>
      <c r="P2380" s="249"/>
      <c r="Q2380" s="249"/>
      <c r="R2380" s="249"/>
      <c r="S2380" s="249"/>
      <c r="T2380" s="250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51" t="s">
        <v>569</v>
      </c>
      <c r="AU2380" s="251" t="s">
        <v>87</v>
      </c>
      <c r="AV2380" s="13" t="s">
        <v>87</v>
      </c>
      <c r="AW2380" s="13" t="s">
        <v>39</v>
      </c>
      <c r="AX2380" s="13" t="s">
        <v>77</v>
      </c>
      <c r="AY2380" s="251" t="s">
        <v>137</v>
      </c>
    </row>
    <row r="2381" s="13" customFormat="1">
      <c r="A2381" s="13"/>
      <c r="B2381" s="241"/>
      <c r="C2381" s="242"/>
      <c r="D2381" s="220" t="s">
        <v>569</v>
      </c>
      <c r="E2381" s="243" t="s">
        <v>32</v>
      </c>
      <c r="F2381" s="244" t="s">
        <v>2692</v>
      </c>
      <c r="G2381" s="242"/>
      <c r="H2381" s="245">
        <v>9</v>
      </c>
      <c r="I2381" s="246"/>
      <c r="J2381" s="242"/>
      <c r="K2381" s="242"/>
      <c r="L2381" s="247"/>
      <c r="M2381" s="248"/>
      <c r="N2381" s="249"/>
      <c r="O2381" s="249"/>
      <c r="P2381" s="249"/>
      <c r="Q2381" s="249"/>
      <c r="R2381" s="249"/>
      <c r="S2381" s="249"/>
      <c r="T2381" s="250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51" t="s">
        <v>569</v>
      </c>
      <c r="AU2381" s="251" t="s">
        <v>87</v>
      </c>
      <c r="AV2381" s="13" t="s">
        <v>87</v>
      </c>
      <c r="AW2381" s="13" t="s">
        <v>39</v>
      </c>
      <c r="AX2381" s="13" t="s">
        <v>77</v>
      </c>
      <c r="AY2381" s="251" t="s">
        <v>137</v>
      </c>
    </row>
    <row r="2382" s="14" customFormat="1">
      <c r="A2382" s="14"/>
      <c r="B2382" s="252"/>
      <c r="C2382" s="253"/>
      <c r="D2382" s="220" t="s">
        <v>569</v>
      </c>
      <c r="E2382" s="254" t="s">
        <v>32</v>
      </c>
      <c r="F2382" s="255" t="s">
        <v>571</v>
      </c>
      <c r="G2382" s="253"/>
      <c r="H2382" s="256">
        <v>37</v>
      </c>
      <c r="I2382" s="257"/>
      <c r="J2382" s="253"/>
      <c r="K2382" s="253"/>
      <c r="L2382" s="258"/>
      <c r="M2382" s="259"/>
      <c r="N2382" s="260"/>
      <c r="O2382" s="260"/>
      <c r="P2382" s="260"/>
      <c r="Q2382" s="260"/>
      <c r="R2382" s="260"/>
      <c r="S2382" s="260"/>
      <c r="T2382" s="261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62" t="s">
        <v>569</v>
      </c>
      <c r="AU2382" s="262" t="s">
        <v>87</v>
      </c>
      <c r="AV2382" s="14" t="s">
        <v>164</v>
      </c>
      <c r="AW2382" s="14" t="s">
        <v>39</v>
      </c>
      <c r="AX2382" s="14" t="s">
        <v>85</v>
      </c>
      <c r="AY2382" s="262" t="s">
        <v>137</v>
      </c>
    </row>
    <row r="2383" s="2" customFormat="1" ht="16.5" customHeight="1">
      <c r="A2383" s="41"/>
      <c r="B2383" s="42"/>
      <c r="C2383" s="227" t="s">
        <v>2693</v>
      </c>
      <c r="D2383" s="227" t="s">
        <v>151</v>
      </c>
      <c r="E2383" s="228" t="s">
        <v>2694</v>
      </c>
      <c r="F2383" s="229" t="s">
        <v>2695</v>
      </c>
      <c r="G2383" s="230" t="s">
        <v>160</v>
      </c>
      <c r="H2383" s="231">
        <v>37</v>
      </c>
      <c r="I2383" s="232"/>
      <c r="J2383" s="233">
        <f>ROUND(I2383*H2383,2)</f>
        <v>0</v>
      </c>
      <c r="K2383" s="229" t="s">
        <v>144</v>
      </c>
      <c r="L2383" s="234"/>
      <c r="M2383" s="235" t="s">
        <v>32</v>
      </c>
      <c r="N2383" s="236" t="s">
        <v>49</v>
      </c>
      <c r="O2383" s="87"/>
      <c r="P2383" s="216">
        <f>O2383*H2383</f>
        <v>0</v>
      </c>
      <c r="Q2383" s="216">
        <v>0.001</v>
      </c>
      <c r="R2383" s="216">
        <f>Q2383*H2383</f>
        <v>0.036999999999999998</v>
      </c>
      <c r="S2383" s="216">
        <v>0</v>
      </c>
      <c r="T2383" s="217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18" t="s">
        <v>155</v>
      </c>
      <c r="AT2383" s="218" t="s">
        <v>151</v>
      </c>
      <c r="AU2383" s="218" t="s">
        <v>87</v>
      </c>
      <c r="AY2383" s="19" t="s">
        <v>137</v>
      </c>
      <c r="BE2383" s="219">
        <f>IF(N2383="základní",J2383,0)</f>
        <v>0</v>
      </c>
      <c r="BF2383" s="219">
        <f>IF(N2383="snížená",J2383,0)</f>
        <v>0</v>
      </c>
      <c r="BG2383" s="219">
        <f>IF(N2383="zákl. přenesená",J2383,0)</f>
        <v>0</v>
      </c>
      <c r="BH2383" s="219">
        <f>IF(N2383="sníž. přenesená",J2383,0)</f>
        <v>0</v>
      </c>
      <c r="BI2383" s="219">
        <f>IF(N2383="nulová",J2383,0)</f>
        <v>0</v>
      </c>
      <c r="BJ2383" s="19" t="s">
        <v>87</v>
      </c>
      <c r="BK2383" s="219">
        <f>ROUND(I2383*H2383,2)</f>
        <v>0</v>
      </c>
      <c r="BL2383" s="19" t="s">
        <v>145</v>
      </c>
      <c r="BM2383" s="218" t="s">
        <v>2696</v>
      </c>
    </row>
    <row r="2384" s="2" customFormat="1">
      <c r="A2384" s="41"/>
      <c r="B2384" s="42"/>
      <c r="C2384" s="43"/>
      <c r="D2384" s="220" t="s">
        <v>147</v>
      </c>
      <c r="E2384" s="43"/>
      <c r="F2384" s="221" t="s">
        <v>2695</v>
      </c>
      <c r="G2384" s="43"/>
      <c r="H2384" s="43"/>
      <c r="I2384" s="222"/>
      <c r="J2384" s="43"/>
      <c r="K2384" s="43"/>
      <c r="L2384" s="47"/>
      <c r="M2384" s="223"/>
      <c r="N2384" s="224"/>
      <c r="O2384" s="87"/>
      <c r="P2384" s="87"/>
      <c r="Q2384" s="87"/>
      <c r="R2384" s="87"/>
      <c r="S2384" s="87"/>
      <c r="T2384" s="88"/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T2384" s="19" t="s">
        <v>147</v>
      </c>
      <c r="AU2384" s="19" t="s">
        <v>87</v>
      </c>
    </row>
    <row r="2385" s="2" customFormat="1">
      <c r="A2385" s="41"/>
      <c r="B2385" s="42"/>
      <c r="C2385" s="43"/>
      <c r="D2385" s="220" t="s">
        <v>624</v>
      </c>
      <c r="E2385" s="43"/>
      <c r="F2385" s="273" t="s">
        <v>2697</v>
      </c>
      <c r="G2385" s="43"/>
      <c r="H2385" s="43"/>
      <c r="I2385" s="222"/>
      <c r="J2385" s="43"/>
      <c r="K2385" s="43"/>
      <c r="L2385" s="47"/>
      <c r="M2385" s="223"/>
      <c r="N2385" s="224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19" t="s">
        <v>624</v>
      </c>
      <c r="AU2385" s="19" t="s">
        <v>87</v>
      </c>
    </row>
    <row r="2386" s="15" customFormat="1">
      <c r="A2386" s="15"/>
      <c r="B2386" s="263"/>
      <c r="C2386" s="264"/>
      <c r="D2386" s="220" t="s">
        <v>569</v>
      </c>
      <c r="E2386" s="265" t="s">
        <v>32</v>
      </c>
      <c r="F2386" s="266" t="s">
        <v>2698</v>
      </c>
      <c r="G2386" s="264"/>
      <c r="H2386" s="265" t="s">
        <v>32</v>
      </c>
      <c r="I2386" s="267"/>
      <c r="J2386" s="264"/>
      <c r="K2386" s="264"/>
      <c r="L2386" s="268"/>
      <c r="M2386" s="269"/>
      <c r="N2386" s="270"/>
      <c r="O2386" s="270"/>
      <c r="P2386" s="270"/>
      <c r="Q2386" s="270"/>
      <c r="R2386" s="270"/>
      <c r="S2386" s="270"/>
      <c r="T2386" s="271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72" t="s">
        <v>569</v>
      </c>
      <c r="AU2386" s="272" t="s">
        <v>87</v>
      </c>
      <c r="AV2386" s="15" t="s">
        <v>85</v>
      </c>
      <c r="AW2386" s="15" t="s">
        <v>39</v>
      </c>
      <c r="AX2386" s="15" t="s">
        <v>77</v>
      </c>
      <c r="AY2386" s="272" t="s">
        <v>137</v>
      </c>
    </row>
    <row r="2387" s="13" customFormat="1">
      <c r="A2387" s="13"/>
      <c r="B2387" s="241"/>
      <c r="C2387" s="242"/>
      <c r="D2387" s="220" t="s">
        <v>569</v>
      </c>
      <c r="E2387" s="243" t="s">
        <v>32</v>
      </c>
      <c r="F2387" s="244" t="s">
        <v>2688</v>
      </c>
      <c r="G2387" s="242"/>
      <c r="H2387" s="245">
        <v>2</v>
      </c>
      <c r="I2387" s="246"/>
      <c r="J2387" s="242"/>
      <c r="K2387" s="242"/>
      <c r="L2387" s="247"/>
      <c r="M2387" s="248"/>
      <c r="N2387" s="249"/>
      <c r="O2387" s="249"/>
      <c r="P2387" s="249"/>
      <c r="Q2387" s="249"/>
      <c r="R2387" s="249"/>
      <c r="S2387" s="249"/>
      <c r="T2387" s="250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51" t="s">
        <v>569</v>
      </c>
      <c r="AU2387" s="251" t="s">
        <v>87</v>
      </c>
      <c r="AV2387" s="13" t="s">
        <v>87</v>
      </c>
      <c r="AW2387" s="13" t="s">
        <v>39</v>
      </c>
      <c r="AX2387" s="13" t="s">
        <v>77</v>
      </c>
      <c r="AY2387" s="251" t="s">
        <v>137</v>
      </c>
    </row>
    <row r="2388" s="13" customFormat="1">
      <c r="A2388" s="13"/>
      <c r="B2388" s="241"/>
      <c r="C2388" s="242"/>
      <c r="D2388" s="220" t="s">
        <v>569</v>
      </c>
      <c r="E2388" s="243" t="s">
        <v>32</v>
      </c>
      <c r="F2388" s="244" t="s">
        <v>2689</v>
      </c>
      <c r="G2388" s="242"/>
      <c r="H2388" s="245">
        <v>2</v>
      </c>
      <c r="I2388" s="246"/>
      <c r="J2388" s="242"/>
      <c r="K2388" s="242"/>
      <c r="L2388" s="247"/>
      <c r="M2388" s="248"/>
      <c r="N2388" s="249"/>
      <c r="O2388" s="249"/>
      <c r="P2388" s="249"/>
      <c r="Q2388" s="249"/>
      <c r="R2388" s="249"/>
      <c r="S2388" s="249"/>
      <c r="T2388" s="250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1" t="s">
        <v>569</v>
      </c>
      <c r="AU2388" s="251" t="s">
        <v>87</v>
      </c>
      <c r="AV2388" s="13" t="s">
        <v>87</v>
      </c>
      <c r="AW2388" s="13" t="s">
        <v>39</v>
      </c>
      <c r="AX2388" s="13" t="s">
        <v>77</v>
      </c>
      <c r="AY2388" s="251" t="s">
        <v>137</v>
      </c>
    </row>
    <row r="2389" s="13" customFormat="1">
      <c r="A2389" s="13"/>
      <c r="B2389" s="241"/>
      <c r="C2389" s="242"/>
      <c r="D2389" s="220" t="s">
        <v>569</v>
      </c>
      <c r="E2389" s="243" t="s">
        <v>32</v>
      </c>
      <c r="F2389" s="244" t="s">
        <v>2690</v>
      </c>
      <c r="G2389" s="242"/>
      <c r="H2389" s="245">
        <v>18</v>
      </c>
      <c r="I2389" s="246"/>
      <c r="J2389" s="242"/>
      <c r="K2389" s="242"/>
      <c r="L2389" s="247"/>
      <c r="M2389" s="248"/>
      <c r="N2389" s="249"/>
      <c r="O2389" s="249"/>
      <c r="P2389" s="249"/>
      <c r="Q2389" s="249"/>
      <c r="R2389" s="249"/>
      <c r="S2389" s="249"/>
      <c r="T2389" s="250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51" t="s">
        <v>569</v>
      </c>
      <c r="AU2389" s="251" t="s">
        <v>87</v>
      </c>
      <c r="AV2389" s="13" t="s">
        <v>87</v>
      </c>
      <c r="AW2389" s="13" t="s">
        <v>39</v>
      </c>
      <c r="AX2389" s="13" t="s">
        <v>77</v>
      </c>
      <c r="AY2389" s="251" t="s">
        <v>137</v>
      </c>
    </row>
    <row r="2390" s="13" customFormat="1">
      <c r="A2390" s="13"/>
      <c r="B2390" s="241"/>
      <c r="C2390" s="242"/>
      <c r="D2390" s="220" t="s">
        <v>569</v>
      </c>
      <c r="E2390" s="243" t="s">
        <v>32</v>
      </c>
      <c r="F2390" s="244" t="s">
        <v>2691</v>
      </c>
      <c r="G2390" s="242"/>
      <c r="H2390" s="245">
        <v>6</v>
      </c>
      <c r="I2390" s="246"/>
      <c r="J2390" s="242"/>
      <c r="K2390" s="242"/>
      <c r="L2390" s="247"/>
      <c r="M2390" s="248"/>
      <c r="N2390" s="249"/>
      <c r="O2390" s="249"/>
      <c r="P2390" s="249"/>
      <c r="Q2390" s="249"/>
      <c r="R2390" s="249"/>
      <c r="S2390" s="249"/>
      <c r="T2390" s="250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51" t="s">
        <v>569</v>
      </c>
      <c r="AU2390" s="251" t="s">
        <v>87</v>
      </c>
      <c r="AV2390" s="13" t="s">
        <v>87</v>
      </c>
      <c r="AW2390" s="13" t="s">
        <v>39</v>
      </c>
      <c r="AX2390" s="13" t="s">
        <v>77</v>
      </c>
      <c r="AY2390" s="251" t="s">
        <v>137</v>
      </c>
    </row>
    <row r="2391" s="13" customFormat="1">
      <c r="A2391" s="13"/>
      <c r="B2391" s="241"/>
      <c r="C2391" s="242"/>
      <c r="D2391" s="220" t="s">
        <v>569</v>
      </c>
      <c r="E2391" s="243" t="s">
        <v>32</v>
      </c>
      <c r="F2391" s="244" t="s">
        <v>2692</v>
      </c>
      <c r="G2391" s="242"/>
      <c r="H2391" s="245">
        <v>9</v>
      </c>
      <c r="I2391" s="246"/>
      <c r="J2391" s="242"/>
      <c r="K2391" s="242"/>
      <c r="L2391" s="247"/>
      <c r="M2391" s="248"/>
      <c r="N2391" s="249"/>
      <c r="O2391" s="249"/>
      <c r="P2391" s="249"/>
      <c r="Q2391" s="249"/>
      <c r="R2391" s="249"/>
      <c r="S2391" s="249"/>
      <c r="T2391" s="250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51" t="s">
        <v>569</v>
      </c>
      <c r="AU2391" s="251" t="s">
        <v>87</v>
      </c>
      <c r="AV2391" s="13" t="s">
        <v>87</v>
      </c>
      <c r="AW2391" s="13" t="s">
        <v>39</v>
      </c>
      <c r="AX2391" s="13" t="s">
        <v>77</v>
      </c>
      <c r="AY2391" s="251" t="s">
        <v>137</v>
      </c>
    </row>
    <row r="2392" s="14" customFormat="1">
      <c r="A2392" s="14"/>
      <c r="B2392" s="252"/>
      <c r="C2392" s="253"/>
      <c r="D2392" s="220" t="s">
        <v>569</v>
      </c>
      <c r="E2392" s="254" t="s">
        <v>32</v>
      </c>
      <c r="F2392" s="255" t="s">
        <v>571</v>
      </c>
      <c r="G2392" s="253"/>
      <c r="H2392" s="256">
        <v>37</v>
      </c>
      <c r="I2392" s="257"/>
      <c r="J2392" s="253"/>
      <c r="K2392" s="253"/>
      <c r="L2392" s="258"/>
      <c r="M2392" s="259"/>
      <c r="N2392" s="260"/>
      <c r="O2392" s="260"/>
      <c r="P2392" s="260"/>
      <c r="Q2392" s="260"/>
      <c r="R2392" s="260"/>
      <c r="S2392" s="260"/>
      <c r="T2392" s="261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62" t="s">
        <v>569</v>
      </c>
      <c r="AU2392" s="262" t="s">
        <v>87</v>
      </c>
      <c r="AV2392" s="14" t="s">
        <v>164</v>
      </c>
      <c r="AW2392" s="14" t="s">
        <v>39</v>
      </c>
      <c r="AX2392" s="14" t="s">
        <v>85</v>
      </c>
      <c r="AY2392" s="262" t="s">
        <v>137</v>
      </c>
    </row>
    <row r="2393" s="2" customFormat="1" ht="16.5" customHeight="1">
      <c r="A2393" s="41"/>
      <c r="B2393" s="42"/>
      <c r="C2393" s="207" t="s">
        <v>2699</v>
      </c>
      <c r="D2393" s="207" t="s">
        <v>140</v>
      </c>
      <c r="E2393" s="208" t="s">
        <v>2700</v>
      </c>
      <c r="F2393" s="209" t="s">
        <v>2701</v>
      </c>
      <c r="G2393" s="210" t="s">
        <v>143</v>
      </c>
      <c r="H2393" s="211">
        <v>656.70000000000005</v>
      </c>
      <c r="I2393" s="212"/>
      <c r="J2393" s="213">
        <f>ROUND(I2393*H2393,2)</f>
        <v>0</v>
      </c>
      <c r="K2393" s="209" t="s">
        <v>144</v>
      </c>
      <c r="L2393" s="47"/>
      <c r="M2393" s="214" t="s">
        <v>32</v>
      </c>
      <c r="N2393" s="215" t="s">
        <v>49</v>
      </c>
      <c r="O2393" s="87"/>
      <c r="P2393" s="216">
        <f>O2393*H2393</f>
        <v>0</v>
      </c>
      <c r="Q2393" s="216">
        <v>6.4540000000000002E-05</v>
      </c>
      <c r="R2393" s="216">
        <f>Q2393*H2393</f>
        <v>0.042383418000000006</v>
      </c>
      <c r="S2393" s="216">
        <v>0</v>
      </c>
      <c r="T2393" s="217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18" t="s">
        <v>145</v>
      </c>
      <c r="AT2393" s="218" t="s">
        <v>140</v>
      </c>
      <c r="AU2393" s="218" t="s">
        <v>87</v>
      </c>
      <c r="AY2393" s="19" t="s">
        <v>137</v>
      </c>
      <c r="BE2393" s="219">
        <f>IF(N2393="základní",J2393,0)</f>
        <v>0</v>
      </c>
      <c r="BF2393" s="219">
        <f>IF(N2393="snížená",J2393,0)</f>
        <v>0</v>
      </c>
      <c r="BG2393" s="219">
        <f>IF(N2393="zákl. přenesená",J2393,0)</f>
        <v>0</v>
      </c>
      <c r="BH2393" s="219">
        <f>IF(N2393="sníž. přenesená",J2393,0)</f>
        <v>0</v>
      </c>
      <c r="BI2393" s="219">
        <f>IF(N2393="nulová",J2393,0)</f>
        <v>0</v>
      </c>
      <c r="BJ2393" s="19" t="s">
        <v>87</v>
      </c>
      <c r="BK2393" s="219">
        <f>ROUND(I2393*H2393,2)</f>
        <v>0</v>
      </c>
      <c r="BL2393" s="19" t="s">
        <v>145</v>
      </c>
      <c r="BM2393" s="218" t="s">
        <v>2702</v>
      </c>
    </row>
    <row r="2394" s="2" customFormat="1">
      <c r="A2394" s="41"/>
      <c r="B2394" s="42"/>
      <c r="C2394" s="43"/>
      <c r="D2394" s="220" t="s">
        <v>147</v>
      </c>
      <c r="E2394" s="43"/>
      <c r="F2394" s="221" t="s">
        <v>2703</v>
      </c>
      <c r="G2394" s="43"/>
      <c r="H2394" s="43"/>
      <c r="I2394" s="222"/>
      <c r="J2394" s="43"/>
      <c r="K2394" s="43"/>
      <c r="L2394" s="47"/>
      <c r="M2394" s="223"/>
      <c r="N2394" s="224"/>
      <c r="O2394" s="87"/>
      <c r="P2394" s="87"/>
      <c r="Q2394" s="87"/>
      <c r="R2394" s="87"/>
      <c r="S2394" s="87"/>
      <c r="T2394" s="88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T2394" s="19" t="s">
        <v>147</v>
      </c>
      <c r="AU2394" s="19" t="s">
        <v>87</v>
      </c>
    </row>
    <row r="2395" s="2" customFormat="1">
      <c r="A2395" s="41"/>
      <c r="B2395" s="42"/>
      <c r="C2395" s="43"/>
      <c r="D2395" s="225" t="s">
        <v>149</v>
      </c>
      <c r="E2395" s="43"/>
      <c r="F2395" s="226" t="s">
        <v>2704</v>
      </c>
      <c r="G2395" s="43"/>
      <c r="H2395" s="43"/>
      <c r="I2395" s="222"/>
      <c r="J2395" s="43"/>
      <c r="K2395" s="43"/>
      <c r="L2395" s="47"/>
      <c r="M2395" s="223"/>
      <c r="N2395" s="224"/>
      <c r="O2395" s="87"/>
      <c r="P2395" s="87"/>
      <c r="Q2395" s="87"/>
      <c r="R2395" s="87"/>
      <c r="S2395" s="87"/>
      <c r="T2395" s="88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T2395" s="19" t="s">
        <v>149</v>
      </c>
      <c r="AU2395" s="19" t="s">
        <v>87</v>
      </c>
    </row>
    <row r="2396" s="13" customFormat="1">
      <c r="A2396" s="13"/>
      <c r="B2396" s="241"/>
      <c r="C2396" s="242"/>
      <c r="D2396" s="220" t="s">
        <v>569</v>
      </c>
      <c r="E2396" s="243" t="s">
        <v>32</v>
      </c>
      <c r="F2396" s="244" t="s">
        <v>2705</v>
      </c>
      <c r="G2396" s="242"/>
      <c r="H2396" s="245">
        <v>135.40000000000001</v>
      </c>
      <c r="I2396" s="246"/>
      <c r="J2396" s="242"/>
      <c r="K2396" s="242"/>
      <c r="L2396" s="247"/>
      <c r="M2396" s="248"/>
      <c r="N2396" s="249"/>
      <c r="O2396" s="249"/>
      <c r="P2396" s="249"/>
      <c r="Q2396" s="249"/>
      <c r="R2396" s="249"/>
      <c r="S2396" s="249"/>
      <c r="T2396" s="250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1" t="s">
        <v>569</v>
      </c>
      <c r="AU2396" s="251" t="s">
        <v>87</v>
      </c>
      <c r="AV2396" s="13" t="s">
        <v>87</v>
      </c>
      <c r="AW2396" s="13" t="s">
        <v>39</v>
      </c>
      <c r="AX2396" s="13" t="s">
        <v>77</v>
      </c>
      <c r="AY2396" s="251" t="s">
        <v>137</v>
      </c>
    </row>
    <row r="2397" s="13" customFormat="1">
      <c r="A2397" s="13"/>
      <c r="B2397" s="241"/>
      <c r="C2397" s="242"/>
      <c r="D2397" s="220" t="s">
        <v>569</v>
      </c>
      <c r="E2397" s="243" t="s">
        <v>32</v>
      </c>
      <c r="F2397" s="244" t="s">
        <v>2706</v>
      </c>
      <c r="G2397" s="242"/>
      <c r="H2397" s="245">
        <v>96.5</v>
      </c>
      <c r="I2397" s="246"/>
      <c r="J2397" s="242"/>
      <c r="K2397" s="242"/>
      <c r="L2397" s="247"/>
      <c r="M2397" s="248"/>
      <c r="N2397" s="249"/>
      <c r="O2397" s="249"/>
      <c r="P2397" s="249"/>
      <c r="Q2397" s="249"/>
      <c r="R2397" s="249"/>
      <c r="S2397" s="249"/>
      <c r="T2397" s="250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51" t="s">
        <v>569</v>
      </c>
      <c r="AU2397" s="251" t="s">
        <v>87</v>
      </c>
      <c r="AV2397" s="13" t="s">
        <v>87</v>
      </c>
      <c r="AW2397" s="13" t="s">
        <v>39</v>
      </c>
      <c r="AX2397" s="13" t="s">
        <v>77</v>
      </c>
      <c r="AY2397" s="251" t="s">
        <v>137</v>
      </c>
    </row>
    <row r="2398" s="13" customFormat="1">
      <c r="A2398" s="13"/>
      <c r="B2398" s="241"/>
      <c r="C2398" s="242"/>
      <c r="D2398" s="220" t="s">
        <v>569</v>
      </c>
      <c r="E2398" s="243" t="s">
        <v>32</v>
      </c>
      <c r="F2398" s="244" t="s">
        <v>2707</v>
      </c>
      <c r="G2398" s="242"/>
      <c r="H2398" s="245">
        <v>25.300000000000001</v>
      </c>
      <c r="I2398" s="246"/>
      <c r="J2398" s="242"/>
      <c r="K2398" s="242"/>
      <c r="L2398" s="247"/>
      <c r="M2398" s="248"/>
      <c r="N2398" s="249"/>
      <c r="O2398" s="249"/>
      <c r="P2398" s="249"/>
      <c r="Q2398" s="249"/>
      <c r="R2398" s="249"/>
      <c r="S2398" s="249"/>
      <c r="T2398" s="250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51" t="s">
        <v>569</v>
      </c>
      <c r="AU2398" s="251" t="s">
        <v>87</v>
      </c>
      <c r="AV2398" s="13" t="s">
        <v>87</v>
      </c>
      <c r="AW2398" s="13" t="s">
        <v>39</v>
      </c>
      <c r="AX2398" s="13" t="s">
        <v>77</v>
      </c>
      <c r="AY2398" s="251" t="s">
        <v>137</v>
      </c>
    </row>
    <row r="2399" s="13" customFormat="1">
      <c r="A2399" s="13"/>
      <c r="B2399" s="241"/>
      <c r="C2399" s="242"/>
      <c r="D2399" s="220" t="s">
        <v>569</v>
      </c>
      <c r="E2399" s="243" t="s">
        <v>32</v>
      </c>
      <c r="F2399" s="244" t="s">
        <v>2708</v>
      </c>
      <c r="G2399" s="242"/>
      <c r="H2399" s="245">
        <v>34.799999999999997</v>
      </c>
      <c r="I2399" s="246"/>
      <c r="J2399" s="242"/>
      <c r="K2399" s="242"/>
      <c r="L2399" s="247"/>
      <c r="M2399" s="248"/>
      <c r="N2399" s="249"/>
      <c r="O2399" s="249"/>
      <c r="P2399" s="249"/>
      <c r="Q2399" s="249"/>
      <c r="R2399" s="249"/>
      <c r="S2399" s="249"/>
      <c r="T2399" s="250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1" t="s">
        <v>569</v>
      </c>
      <c r="AU2399" s="251" t="s">
        <v>87</v>
      </c>
      <c r="AV2399" s="13" t="s">
        <v>87</v>
      </c>
      <c r="AW2399" s="13" t="s">
        <v>39</v>
      </c>
      <c r="AX2399" s="13" t="s">
        <v>77</v>
      </c>
      <c r="AY2399" s="251" t="s">
        <v>137</v>
      </c>
    </row>
    <row r="2400" s="13" customFormat="1">
      <c r="A2400" s="13"/>
      <c r="B2400" s="241"/>
      <c r="C2400" s="242"/>
      <c r="D2400" s="220" t="s">
        <v>569</v>
      </c>
      <c r="E2400" s="243" t="s">
        <v>32</v>
      </c>
      <c r="F2400" s="244" t="s">
        <v>2709</v>
      </c>
      <c r="G2400" s="242"/>
      <c r="H2400" s="245">
        <v>62.399999999999999</v>
      </c>
      <c r="I2400" s="246"/>
      <c r="J2400" s="242"/>
      <c r="K2400" s="242"/>
      <c r="L2400" s="247"/>
      <c r="M2400" s="248"/>
      <c r="N2400" s="249"/>
      <c r="O2400" s="249"/>
      <c r="P2400" s="249"/>
      <c r="Q2400" s="249"/>
      <c r="R2400" s="249"/>
      <c r="S2400" s="249"/>
      <c r="T2400" s="250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51" t="s">
        <v>569</v>
      </c>
      <c r="AU2400" s="251" t="s">
        <v>87</v>
      </c>
      <c r="AV2400" s="13" t="s">
        <v>87</v>
      </c>
      <c r="AW2400" s="13" t="s">
        <v>39</v>
      </c>
      <c r="AX2400" s="13" t="s">
        <v>77</v>
      </c>
      <c r="AY2400" s="251" t="s">
        <v>137</v>
      </c>
    </row>
    <row r="2401" s="13" customFormat="1">
      <c r="A2401" s="13"/>
      <c r="B2401" s="241"/>
      <c r="C2401" s="242"/>
      <c r="D2401" s="220" t="s">
        <v>569</v>
      </c>
      <c r="E2401" s="243" t="s">
        <v>32</v>
      </c>
      <c r="F2401" s="244" t="s">
        <v>2710</v>
      </c>
      <c r="G2401" s="242"/>
      <c r="H2401" s="245">
        <v>185.5</v>
      </c>
      <c r="I2401" s="246"/>
      <c r="J2401" s="242"/>
      <c r="K2401" s="242"/>
      <c r="L2401" s="247"/>
      <c r="M2401" s="248"/>
      <c r="N2401" s="249"/>
      <c r="O2401" s="249"/>
      <c r="P2401" s="249"/>
      <c r="Q2401" s="249"/>
      <c r="R2401" s="249"/>
      <c r="S2401" s="249"/>
      <c r="T2401" s="250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51" t="s">
        <v>569</v>
      </c>
      <c r="AU2401" s="251" t="s">
        <v>87</v>
      </c>
      <c r="AV2401" s="13" t="s">
        <v>87</v>
      </c>
      <c r="AW2401" s="13" t="s">
        <v>39</v>
      </c>
      <c r="AX2401" s="13" t="s">
        <v>77</v>
      </c>
      <c r="AY2401" s="251" t="s">
        <v>137</v>
      </c>
    </row>
    <row r="2402" s="13" customFormat="1">
      <c r="A2402" s="13"/>
      <c r="B2402" s="241"/>
      <c r="C2402" s="242"/>
      <c r="D2402" s="220" t="s">
        <v>569</v>
      </c>
      <c r="E2402" s="243" t="s">
        <v>32</v>
      </c>
      <c r="F2402" s="244" t="s">
        <v>2711</v>
      </c>
      <c r="G2402" s="242"/>
      <c r="H2402" s="245">
        <v>65.700000000000003</v>
      </c>
      <c r="I2402" s="246"/>
      <c r="J2402" s="242"/>
      <c r="K2402" s="242"/>
      <c r="L2402" s="247"/>
      <c r="M2402" s="248"/>
      <c r="N2402" s="249"/>
      <c r="O2402" s="249"/>
      <c r="P2402" s="249"/>
      <c r="Q2402" s="249"/>
      <c r="R2402" s="249"/>
      <c r="S2402" s="249"/>
      <c r="T2402" s="250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51" t="s">
        <v>569</v>
      </c>
      <c r="AU2402" s="251" t="s">
        <v>87</v>
      </c>
      <c r="AV2402" s="13" t="s">
        <v>87</v>
      </c>
      <c r="AW2402" s="13" t="s">
        <v>39</v>
      </c>
      <c r="AX2402" s="13" t="s">
        <v>77</v>
      </c>
      <c r="AY2402" s="251" t="s">
        <v>137</v>
      </c>
    </row>
    <row r="2403" s="13" customFormat="1">
      <c r="A2403" s="13"/>
      <c r="B2403" s="241"/>
      <c r="C2403" s="242"/>
      <c r="D2403" s="220" t="s">
        <v>569</v>
      </c>
      <c r="E2403" s="243" t="s">
        <v>32</v>
      </c>
      <c r="F2403" s="244" t="s">
        <v>2712</v>
      </c>
      <c r="G2403" s="242"/>
      <c r="H2403" s="245">
        <v>51.100000000000001</v>
      </c>
      <c r="I2403" s="246"/>
      <c r="J2403" s="242"/>
      <c r="K2403" s="242"/>
      <c r="L2403" s="247"/>
      <c r="M2403" s="248"/>
      <c r="N2403" s="249"/>
      <c r="O2403" s="249"/>
      <c r="P2403" s="249"/>
      <c r="Q2403" s="249"/>
      <c r="R2403" s="249"/>
      <c r="S2403" s="249"/>
      <c r="T2403" s="250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51" t="s">
        <v>569</v>
      </c>
      <c r="AU2403" s="251" t="s">
        <v>87</v>
      </c>
      <c r="AV2403" s="13" t="s">
        <v>87</v>
      </c>
      <c r="AW2403" s="13" t="s">
        <v>39</v>
      </c>
      <c r="AX2403" s="13" t="s">
        <v>77</v>
      </c>
      <c r="AY2403" s="251" t="s">
        <v>137</v>
      </c>
    </row>
    <row r="2404" s="14" customFormat="1">
      <c r="A2404" s="14"/>
      <c r="B2404" s="252"/>
      <c r="C2404" s="253"/>
      <c r="D2404" s="220" t="s">
        <v>569</v>
      </c>
      <c r="E2404" s="254" t="s">
        <v>32</v>
      </c>
      <c r="F2404" s="255" t="s">
        <v>571</v>
      </c>
      <c r="G2404" s="253"/>
      <c r="H2404" s="256">
        <v>656.70000000000005</v>
      </c>
      <c r="I2404" s="257"/>
      <c r="J2404" s="253"/>
      <c r="K2404" s="253"/>
      <c r="L2404" s="258"/>
      <c r="M2404" s="259"/>
      <c r="N2404" s="260"/>
      <c r="O2404" s="260"/>
      <c r="P2404" s="260"/>
      <c r="Q2404" s="260"/>
      <c r="R2404" s="260"/>
      <c r="S2404" s="260"/>
      <c r="T2404" s="261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2" t="s">
        <v>569</v>
      </c>
      <c r="AU2404" s="262" t="s">
        <v>87</v>
      </c>
      <c r="AV2404" s="14" t="s">
        <v>164</v>
      </c>
      <c r="AW2404" s="14" t="s">
        <v>39</v>
      </c>
      <c r="AX2404" s="14" t="s">
        <v>85</v>
      </c>
      <c r="AY2404" s="262" t="s">
        <v>137</v>
      </c>
    </row>
    <row r="2405" s="2" customFormat="1" ht="16.5" customHeight="1">
      <c r="A2405" s="41"/>
      <c r="B2405" s="42"/>
      <c r="C2405" s="207" t="s">
        <v>2713</v>
      </c>
      <c r="D2405" s="207" t="s">
        <v>140</v>
      </c>
      <c r="E2405" s="208" t="s">
        <v>2714</v>
      </c>
      <c r="F2405" s="209" t="s">
        <v>2715</v>
      </c>
      <c r="G2405" s="210" t="s">
        <v>143</v>
      </c>
      <c r="H2405" s="211">
        <v>694.29999999999995</v>
      </c>
      <c r="I2405" s="212"/>
      <c r="J2405" s="213">
        <f>ROUND(I2405*H2405,2)</f>
        <v>0</v>
      </c>
      <c r="K2405" s="209" t="s">
        <v>144</v>
      </c>
      <c r="L2405" s="47"/>
      <c r="M2405" s="214" t="s">
        <v>32</v>
      </c>
      <c r="N2405" s="215" t="s">
        <v>49</v>
      </c>
      <c r="O2405" s="87"/>
      <c r="P2405" s="216">
        <f>O2405*H2405</f>
        <v>0</v>
      </c>
      <c r="Q2405" s="216">
        <v>7.4740000000000006E-05</v>
      </c>
      <c r="R2405" s="216">
        <f>Q2405*H2405</f>
        <v>0.051891982000000003</v>
      </c>
      <c r="S2405" s="216">
        <v>0</v>
      </c>
      <c r="T2405" s="217">
        <f>S2405*H2405</f>
        <v>0</v>
      </c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R2405" s="218" t="s">
        <v>145</v>
      </c>
      <c r="AT2405" s="218" t="s">
        <v>140</v>
      </c>
      <c r="AU2405" s="218" t="s">
        <v>87</v>
      </c>
      <c r="AY2405" s="19" t="s">
        <v>137</v>
      </c>
      <c r="BE2405" s="219">
        <f>IF(N2405="základní",J2405,0)</f>
        <v>0</v>
      </c>
      <c r="BF2405" s="219">
        <f>IF(N2405="snížená",J2405,0)</f>
        <v>0</v>
      </c>
      <c r="BG2405" s="219">
        <f>IF(N2405="zákl. přenesená",J2405,0)</f>
        <v>0</v>
      </c>
      <c r="BH2405" s="219">
        <f>IF(N2405="sníž. přenesená",J2405,0)</f>
        <v>0</v>
      </c>
      <c r="BI2405" s="219">
        <f>IF(N2405="nulová",J2405,0)</f>
        <v>0</v>
      </c>
      <c r="BJ2405" s="19" t="s">
        <v>87</v>
      </c>
      <c r="BK2405" s="219">
        <f>ROUND(I2405*H2405,2)</f>
        <v>0</v>
      </c>
      <c r="BL2405" s="19" t="s">
        <v>145</v>
      </c>
      <c r="BM2405" s="218" t="s">
        <v>2716</v>
      </c>
    </row>
    <row r="2406" s="2" customFormat="1">
      <c r="A2406" s="41"/>
      <c r="B2406" s="42"/>
      <c r="C2406" s="43"/>
      <c r="D2406" s="220" t="s">
        <v>147</v>
      </c>
      <c r="E2406" s="43"/>
      <c r="F2406" s="221" t="s">
        <v>2717</v>
      </c>
      <c r="G2406" s="43"/>
      <c r="H2406" s="43"/>
      <c r="I2406" s="222"/>
      <c r="J2406" s="43"/>
      <c r="K2406" s="43"/>
      <c r="L2406" s="47"/>
      <c r="M2406" s="223"/>
      <c r="N2406" s="224"/>
      <c r="O2406" s="87"/>
      <c r="P2406" s="87"/>
      <c r="Q2406" s="87"/>
      <c r="R2406" s="87"/>
      <c r="S2406" s="87"/>
      <c r="T2406" s="88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T2406" s="19" t="s">
        <v>147</v>
      </c>
      <c r="AU2406" s="19" t="s">
        <v>87</v>
      </c>
    </row>
    <row r="2407" s="2" customFormat="1">
      <c r="A2407" s="41"/>
      <c r="B2407" s="42"/>
      <c r="C2407" s="43"/>
      <c r="D2407" s="225" t="s">
        <v>149</v>
      </c>
      <c r="E2407" s="43"/>
      <c r="F2407" s="226" t="s">
        <v>2718</v>
      </c>
      <c r="G2407" s="43"/>
      <c r="H2407" s="43"/>
      <c r="I2407" s="222"/>
      <c r="J2407" s="43"/>
      <c r="K2407" s="43"/>
      <c r="L2407" s="47"/>
      <c r="M2407" s="223"/>
      <c r="N2407" s="224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T2407" s="19" t="s">
        <v>149</v>
      </c>
      <c r="AU2407" s="19" t="s">
        <v>87</v>
      </c>
    </row>
    <row r="2408" s="13" customFormat="1">
      <c r="A2408" s="13"/>
      <c r="B2408" s="241"/>
      <c r="C2408" s="242"/>
      <c r="D2408" s="220" t="s">
        <v>569</v>
      </c>
      <c r="E2408" s="243" t="s">
        <v>32</v>
      </c>
      <c r="F2408" s="244" t="s">
        <v>2705</v>
      </c>
      <c r="G2408" s="242"/>
      <c r="H2408" s="245">
        <v>135.40000000000001</v>
      </c>
      <c r="I2408" s="246"/>
      <c r="J2408" s="242"/>
      <c r="K2408" s="242"/>
      <c r="L2408" s="247"/>
      <c r="M2408" s="248"/>
      <c r="N2408" s="249"/>
      <c r="O2408" s="249"/>
      <c r="P2408" s="249"/>
      <c r="Q2408" s="249"/>
      <c r="R2408" s="249"/>
      <c r="S2408" s="249"/>
      <c r="T2408" s="250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51" t="s">
        <v>569</v>
      </c>
      <c r="AU2408" s="251" t="s">
        <v>87</v>
      </c>
      <c r="AV2408" s="13" t="s">
        <v>87</v>
      </c>
      <c r="AW2408" s="13" t="s">
        <v>39</v>
      </c>
      <c r="AX2408" s="13" t="s">
        <v>77</v>
      </c>
      <c r="AY2408" s="251" t="s">
        <v>137</v>
      </c>
    </row>
    <row r="2409" s="13" customFormat="1">
      <c r="A2409" s="13"/>
      <c r="B2409" s="241"/>
      <c r="C2409" s="242"/>
      <c r="D2409" s="220" t="s">
        <v>569</v>
      </c>
      <c r="E2409" s="243" t="s">
        <v>32</v>
      </c>
      <c r="F2409" s="244" t="s">
        <v>2706</v>
      </c>
      <c r="G2409" s="242"/>
      <c r="H2409" s="245">
        <v>96.5</v>
      </c>
      <c r="I2409" s="246"/>
      <c r="J2409" s="242"/>
      <c r="K2409" s="242"/>
      <c r="L2409" s="247"/>
      <c r="M2409" s="248"/>
      <c r="N2409" s="249"/>
      <c r="O2409" s="249"/>
      <c r="P2409" s="249"/>
      <c r="Q2409" s="249"/>
      <c r="R2409" s="249"/>
      <c r="S2409" s="249"/>
      <c r="T2409" s="250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51" t="s">
        <v>569</v>
      </c>
      <c r="AU2409" s="251" t="s">
        <v>87</v>
      </c>
      <c r="AV2409" s="13" t="s">
        <v>87</v>
      </c>
      <c r="AW2409" s="13" t="s">
        <v>39</v>
      </c>
      <c r="AX2409" s="13" t="s">
        <v>77</v>
      </c>
      <c r="AY2409" s="251" t="s">
        <v>137</v>
      </c>
    </row>
    <row r="2410" s="13" customFormat="1">
      <c r="A2410" s="13"/>
      <c r="B2410" s="241"/>
      <c r="C2410" s="242"/>
      <c r="D2410" s="220" t="s">
        <v>569</v>
      </c>
      <c r="E2410" s="243" t="s">
        <v>32</v>
      </c>
      <c r="F2410" s="244" t="s">
        <v>2707</v>
      </c>
      <c r="G2410" s="242"/>
      <c r="H2410" s="245">
        <v>25.300000000000001</v>
      </c>
      <c r="I2410" s="246"/>
      <c r="J2410" s="242"/>
      <c r="K2410" s="242"/>
      <c r="L2410" s="247"/>
      <c r="M2410" s="248"/>
      <c r="N2410" s="249"/>
      <c r="O2410" s="249"/>
      <c r="P2410" s="249"/>
      <c r="Q2410" s="249"/>
      <c r="R2410" s="249"/>
      <c r="S2410" s="249"/>
      <c r="T2410" s="250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51" t="s">
        <v>569</v>
      </c>
      <c r="AU2410" s="251" t="s">
        <v>87</v>
      </c>
      <c r="AV2410" s="13" t="s">
        <v>87</v>
      </c>
      <c r="AW2410" s="13" t="s">
        <v>39</v>
      </c>
      <c r="AX2410" s="13" t="s">
        <v>77</v>
      </c>
      <c r="AY2410" s="251" t="s">
        <v>137</v>
      </c>
    </row>
    <row r="2411" s="13" customFormat="1">
      <c r="A2411" s="13"/>
      <c r="B2411" s="241"/>
      <c r="C2411" s="242"/>
      <c r="D2411" s="220" t="s">
        <v>569</v>
      </c>
      <c r="E2411" s="243" t="s">
        <v>32</v>
      </c>
      <c r="F2411" s="244" t="s">
        <v>2708</v>
      </c>
      <c r="G2411" s="242"/>
      <c r="H2411" s="245">
        <v>34.799999999999997</v>
      </c>
      <c r="I2411" s="246"/>
      <c r="J2411" s="242"/>
      <c r="K2411" s="242"/>
      <c r="L2411" s="247"/>
      <c r="M2411" s="248"/>
      <c r="N2411" s="249"/>
      <c r="O2411" s="249"/>
      <c r="P2411" s="249"/>
      <c r="Q2411" s="249"/>
      <c r="R2411" s="249"/>
      <c r="S2411" s="249"/>
      <c r="T2411" s="250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51" t="s">
        <v>569</v>
      </c>
      <c r="AU2411" s="251" t="s">
        <v>87</v>
      </c>
      <c r="AV2411" s="13" t="s">
        <v>87</v>
      </c>
      <c r="AW2411" s="13" t="s">
        <v>39</v>
      </c>
      <c r="AX2411" s="13" t="s">
        <v>77</v>
      </c>
      <c r="AY2411" s="251" t="s">
        <v>137</v>
      </c>
    </row>
    <row r="2412" s="13" customFormat="1">
      <c r="A2412" s="13"/>
      <c r="B2412" s="241"/>
      <c r="C2412" s="242"/>
      <c r="D2412" s="220" t="s">
        <v>569</v>
      </c>
      <c r="E2412" s="243" t="s">
        <v>32</v>
      </c>
      <c r="F2412" s="244" t="s">
        <v>2709</v>
      </c>
      <c r="G2412" s="242"/>
      <c r="H2412" s="245">
        <v>62.399999999999999</v>
      </c>
      <c r="I2412" s="246"/>
      <c r="J2412" s="242"/>
      <c r="K2412" s="242"/>
      <c r="L2412" s="247"/>
      <c r="M2412" s="248"/>
      <c r="N2412" s="249"/>
      <c r="O2412" s="249"/>
      <c r="P2412" s="249"/>
      <c r="Q2412" s="249"/>
      <c r="R2412" s="249"/>
      <c r="S2412" s="249"/>
      <c r="T2412" s="250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51" t="s">
        <v>569</v>
      </c>
      <c r="AU2412" s="251" t="s">
        <v>87</v>
      </c>
      <c r="AV2412" s="13" t="s">
        <v>87</v>
      </c>
      <c r="AW2412" s="13" t="s">
        <v>39</v>
      </c>
      <c r="AX2412" s="13" t="s">
        <v>77</v>
      </c>
      <c r="AY2412" s="251" t="s">
        <v>137</v>
      </c>
    </row>
    <row r="2413" s="13" customFormat="1">
      <c r="A2413" s="13"/>
      <c r="B2413" s="241"/>
      <c r="C2413" s="242"/>
      <c r="D2413" s="220" t="s">
        <v>569</v>
      </c>
      <c r="E2413" s="243" t="s">
        <v>32</v>
      </c>
      <c r="F2413" s="244" t="s">
        <v>2710</v>
      </c>
      <c r="G2413" s="242"/>
      <c r="H2413" s="245">
        <v>185.5</v>
      </c>
      <c r="I2413" s="246"/>
      <c r="J2413" s="242"/>
      <c r="K2413" s="242"/>
      <c r="L2413" s="247"/>
      <c r="M2413" s="248"/>
      <c r="N2413" s="249"/>
      <c r="O2413" s="249"/>
      <c r="P2413" s="249"/>
      <c r="Q2413" s="249"/>
      <c r="R2413" s="249"/>
      <c r="S2413" s="249"/>
      <c r="T2413" s="250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51" t="s">
        <v>569</v>
      </c>
      <c r="AU2413" s="251" t="s">
        <v>87</v>
      </c>
      <c r="AV2413" s="13" t="s">
        <v>87</v>
      </c>
      <c r="AW2413" s="13" t="s">
        <v>39</v>
      </c>
      <c r="AX2413" s="13" t="s">
        <v>77</v>
      </c>
      <c r="AY2413" s="251" t="s">
        <v>137</v>
      </c>
    </row>
    <row r="2414" s="13" customFormat="1">
      <c r="A2414" s="13"/>
      <c r="B2414" s="241"/>
      <c r="C2414" s="242"/>
      <c r="D2414" s="220" t="s">
        <v>569</v>
      </c>
      <c r="E2414" s="243" t="s">
        <v>32</v>
      </c>
      <c r="F2414" s="244" t="s">
        <v>2711</v>
      </c>
      <c r="G2414" s="242"/>
      <c r="H2414" s="245">
        <v>65.700000000000003</v>
      </c>
      <c r="I2414" s="246"/>
      <c r="J2414" s="242"/>
      <c r="K2414" s="242"/>
      <c r="L2414" s="247"/>
      <c r="M2414" s="248"/>
      <c r="N2414" s="249"/>
      <c r="O2414" s="249"/>
      <c r="P2414" s="249"/>
      <c r="Q2414" s="249"/>
      <c r="R2414" s="249"/>
      <c r="S2414" s="249"/>
      <c r="T2414" s="250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51" t="s">
        <v>569</v>
      </c>
      <c r="AU2414" s="251" t="s">
        <v>87</v>
      </c>
      <c r="AV2414" s="13" t="s">
        <v>87</v>
      </c>
      <c r="AW2414" s="13" t="s">
        <v>39</v>
      </c>
      <c r="AX2414" s="13" t="s">
        <v>77</v>
      </c>
      <c r="AY2414" s="251" t="s">
        <v>137</v>
      </c>
    </row>
    <row r="2415" s="13" customFormat="1">
      <c r="A2415" s="13"/>
      <c r="B2415" s="241"/>
      <c r="C2415" s="242"/>
      <c r="D2415" s="220" t="s">
        <v>569</v>
      </c>
      <c r="E2415" s="243" t="s">
        <v>32</v>
      </c>
      <c r="F2415" s="244" t="s">
        <v>2712</v>
      </c>
      <c r="G2415" s="242"/>
      <c r="H2415" s="245">
        <v>51.100000000000001</v>
      </c>
      <c r="I2415" s="246"/>
      <c r="J2415" s="242"/>
      <c r="K2415" s="242"/>
      <c r="L2415" s="247"/>
      <c r="M2415" s="248"/>
      <c r="N2415" s="249"/>
      <c r="O2415" s="249"/>
      <c r="P2415" s="249"/>
      <c r="Q2415" s="249"/>
      <c r="R2415" s="249"/>
      <c r="S2415" s="249"/>
      <c r="T2415" s="250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51" t="s">
        <v>569</v>
      </c>
      <c r="AU2415" s="251" t="s">
        <v>87</v>
      </c>
      <c r="AV2415" s="13" t="s">
        <v>87</v>
      </c>
      <c r="AW2415" s="13" t="s">
        <v>39</v>
      </c>
      <c r="AX2415" s="13" t="s">
        <v>77</v>
      </c>
      <c r="AY2415" s="251" t="s">
        <v>137</v>
      </c>
    </row>
    <row r="2416" s="13" customFormat="1">
      <c r="A2416" s="13"/>
      <c r="B2416" s="241"/>
      <c r="C2416" s="242"/>
      <c r="D2416" s="220" t="s">
        <v>569</v>
      </c>
      <c r="E2416" s="243" t="s">
        <v>32</v>
      </c>
      <c r="F2416" s="244" t="s">
        <v>2719</v>
      </c>
      <c r="G2416" s="242"/>
      <c r="H2416" s="245">
        <v>37.600000000000001</v>
      </c>
      <c r="I2416" s="246"/>
      <c r="J2416" s="242"/>
      <c r="K2416" s="242"/>
      <c r="L2416" s="247"/>
      <c r="M2416" s="248"/>
      <c r="N2416" s="249"/>
      <c r="O2416" s="249"/>
      <c r="P2416" s="249"/>
      <c r="Q2416" s="249"/>
      <c r="R2416" s="249"/>
      <c r="S2416" s="249"/>
      <c r="T2416" s="250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51" t="s">
        <v>569</v>
      </c>
      <c r="AU2416" s="251" t="s">
        <v>87</v>
      </c>
      <c r="AV2416" s="13" t="s">
        <v>87</v>
      </c>
      <c r="AW2416" s="13" t="s">
        <v>39</v>
      </c>
      <c r="AX2416" s="13" t="s">
        <v>77</v>
      </c>
      <c r="AY2416" s="251" t="s">
        <v>137</v>
      </c>
    </row>
    <row r="2417" s="14" customFormat="1">
      <c r="A2417" s="14"/>
      <c r="B2417" s="252"/>
      <c r="C2417" s="253"/>
      <c r="D2417" s="220" t="s">
        <v>569</v>
      </c>
      <c r="E2417" s="254" t="s">
        <v>32</v>
      </c>
      <c r="F2417" s="255" t="s">
        <v>571</v>
      </c>
      <c r="G2417" s="253"/>
      <c r="H2417" s="256">
        <v>694.30000000000007</v>
      </c>
      <c r="I2417" s="257"/>
      <c r="J2417" s="253"/>
      <c r="K2417" s="253"/>
      <c r="L2417" s="258"/>
      <c r="M2417" s="259"/>
      <c r="N2417" s="260"/>
      <c r="O2417" s="260"/>
      <c r="P2417" s="260"/>
      <c r="Q2417" s="260"/>
      <c r="R2417" s="260"/>
      <c r="S2417" s="260"/>
      <c r="T2417" s="261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62" t="s">
        <v>569</v>
      </c>
      <c r="AU2417" s="262" t="s">
        <v>87</v>
      </c>
      <c r="AV2417" s="14" t="s">
        <v>164</v>
      </c>
      <c r="AW2417" s="14" t="s">
        <v>39</v>
      </c>
      <c r="AX2417" s="14" t="s">
        <v>85</v>
      </c>
      <c r="AY2417" s="262" t="s">
        <v>137</v>
      </c>
    </row>
    <row r="2418" s="2" customFormat="1" ht="16.5" customHeight="1">
      <c r="A2418" s="41"/>
      <c r="B2418" s="42"/>
      <c r="C2418" s="207" t="s">
        <v>2720</v>
      </c>
      <c r="D2418" s="207" t="s">
        <v>140</v>
      </c>
      <c r="E2418" s="208" t="s">
        <v>2721</v>
      </c>
      <c r="F2418" s="209" t="s">
        <v>2722</v>
      </c>
      <c r="G2418" s="210" t="s">
        <v>160</v>
      </c>
      <c r="H2418" s="211">
        <v>15</v>
      </c>
      <c r="I2418" s="212"/>
      <c r="J2418" s="213">
        <f>ROUND(I2418*H2418,2)</f>
        <v>0</v>
      </c>
      <c r="K2418" s="209" t="s">
        <v>144</v>
      </c>
      <c r="L2418" s="47"/>
      <c r="M2418" s="214" t="s">
        <v>32</v>
      </c>
      <c r="N2418" s="215" t="s">
        <v>49</v>
      </c>
      <c r="O2418" s="87"/>
      <c r="P2418" s="216">
        <f>O2418*H2418</f>
        <v>0</v>
      </c>
      <c r="Q2418" s="216">
        <v>0</v>
      </c>
      <c r="R2418" s="216">
        <f>Q2418*H2418</f>
        <v>0</v>
      </c>
      <c r="S2418" s="216">
        <v>0</v>
      </c>
      <c r="T2418" s="217">
        <f>S2418*H2418</f>
        <v>0</v>
      </c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R2418" s="218" t="s">
        <v>145</v>
      </c>
      <c r="AT2418" s="218" t="s">
        <v>140</v>
      </c>
      <c r="AU2418" s="218" t="s">
        <v>87</v>
      </c>
      <c r="AY2418" s="19" t="s">
        <v>137</v>
      </c>
      <c r="BE2418" s="219">
        <f>IF(N2418="základní",J2418,0)</f>
        <v>0</v>
      </c>
      <c r="BF2418" s="219">
        <f>IF(N2418="snížená",J2418,0)</f>
        <v>0</v>
      </c>
      <c r="BG2418" s="219">
        <f>IF(N2418="zákl. přenesená",J2418,0)</f>
        <v>0</v>
      </c>
      <c r="BH2418" s="219">
        <f>IF(N2418="sníž. přenesená",J2418,0)</f>
        <v>0</v>
      </c>
      <c r="BI2418" s="219">
        <f>IF(N2418="nulová",J2418,0)</f>
        <v>0</v>
      </c>
      <c r="BJ2418" s="19" t="s">
        <v>87</v>
      </c>
      <c r="BK2418" s="219">
        <f>ROUND(I2418*H2418,2)</f>
        <v>0</v>
      </c>
      <c r="BL2418" s="19" t="s">
        <v>145</v>
      </c>
      <c r="BM2418" s="218" t="s">
        <v>2723</v>
      </c>
    </row>
    <row r="2419" s="2" customFormat="1">
      <c r="A2419" s="41"/>
      <c r="B2419" s="42"/>
      <c r="C2419" s="43"/>
      <c r="D2419" s="220" t="s">
        <v>147</v>
      </c>
      <c r="E2419" s="43"/>
      <c r="F2419" s="221" t="s">
        <v>2724</v>
      </c>
      <c r="G2419" s="43"/>
      <c r="H2419" s="43"/>
      <c r="I2419" s="222"/>
      <c r="J2419" s="43"/>
      <c r="K2419" s="43"/>
      <c r="L2419" s="47"/>
      <c r="M2419" s="223"/>
      <c r="N2419" s="224"/>
      <c r="O2419" s="87"/>
      <c r="P2419" s="87"/>
      <c r="Q2419" s="87"/>
      <c r="R2419" s="87"/>
      <c r="S2419" s="87"/>
      <c r="T2419" s="88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T2419" s="19" t="s">
        <v>147</v>
      </c>
      <c r="AU2419" s="19" t="s">
        <v>87</v>
      </c>
    </row>
    <row r="2420" s="2" customFormat="1">
      <c r="A2420" s="41"/>
      <c r="B2420" s="42"/>
      <c r="C2420" s="43"/>
      <c r="D2420" s="225" t="s">
        <v>149</v>
      </c>
      <c r="E2420" s="43"/>
      <c r="F2420" s="226" t="s">
        <v>2725</v>
      </c>
      <c r="G2420" s="43"/>
      <c r="H2420" s="43"/>
      <c r="I2420" s="222"/>
      <c r="J2420" s="43"/>
      <c r="K2420" s="43"/>
      <c r="L2420" s="47"/>
      <c r="M2420" s="223"/>
      <c r="N2420" s="224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T2420" s="19" t="s">
        <v>149</v>
      </c>
      <c r="AU2420" s="19" t="s">
        <v>87</v>
      </c>
    </row>
    <row r="2421" s="13" customFormat="1">
      <c r="A2421" s="13"/>
      <c r="B2421" s="241"/>
      <c r="C2421" s="242"/>
      <c r="D2421" s="220" t="s">
        <v>569</v>
      </c>
      <c r="E2421" s="243" t="s">
        <v>32</v>
      </c>
      <c r="F2421" s="244" t="s">
        <v>2726</v>
      </c>
      <c r="G2421" s="242"/>
      <c r="H2421" s="245">
        <v>15</v>
      </c>
      <c r="I2421" s="246"/>
      <c r="J2421" s="242"/>
      <c r="K2421" s="242"/>
      <c r="L2421" s="247"/>
      <c r="M2421" s="248"/>
      <c r="N2421" s="249"/>
      <c r="O2421" s="249"/>
      <c r="P2421" s="249"/>
      <c r="Q2421" s="249"/>
      <c r="R2421" s="249"/>
      <c r="S2421" s="249"/>
      <c r="T2421" s="250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51" t="s">
        <v>569</v>
      </c>
      <c r="AU2421" s="251" t="s">
        <v>87</v>
      </c>
      <c r="AV2421" s="13" t="s">
        <v>87</v>
      </c>
      <c r="AW2421" s="13" t="s">
        <v>39</v>
      </c>
      <c r="AX2421" s="13" t="s">
        <v>77</v>
      </c>
      <c r="AY2421" s="251" t="s">
        <v>137</v>
      </c>
    </row>
    <row r="2422" s="14" customFormat="1">
      <c r="A2422" s="14"/>
      <c r="B2422" s="252"/>
      <c r="C2422" s="253"/>
      <c r="D2422" s="220" t="s">
        <v>569</v>
      </c>
      <c r="E2422" s="254" t="s">
        <v>32</v>
      </c>
      <c r="F2422" s="255" t="s">
        <v>571</v>
      </c>
      <c r="G2422" s="253"/>
      <c r="H2422" s="256">
        <v>15</v>
      </c>
      <c r="I2422" s="257"/>
      <c r="J2422" s="253"/>
      <c r="K2422" s="253"/>
      <c r="L2422" s="258"/>
      <c r="M2422" s="259"/>
      <c r="N2422" s="260"/>
      <c r="O2422" s="260"/>
      <c r="P2422" s="260"/>
      <c r="Q2422" s="260"/>
      <c r="R2422" s="260"/>
      <c r="S2422" s="260"/>
      <c r="T2422" s="261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2" t="s">
        <v>569</v>
      </c>
      <c r="AU2422" s="262" t="s">
        <v>87</v>
      </c>
      <c r="AV2422" s="14" t="s">
        <v>164</v>
      </c>
      <c r="AW2422" s="14" t="s">
        <v>39</v>
      </c>
      <c r="AX2422" s="14" t="s">
        <v>85</v>
      </c>
      <c r="AY2422" s="262" t="s">
        <v>137</v>
      </c>
    </row>
    <row r="2423" s="2" customFormat="1" ht="16.5" customHeight="1">
      <c r="A2423" s="41"/>
      <c r="B2423" s="42"/>
      <c r="C2423" s="227" t="s">
        <v>2727</v>
      </c>
      <c r="D2423" s="227" t="s">
        <v>151</v>
      </c>
      <c r="E2423" s="228" t="s">
        <v>2728</v>
      </c>
      <c r="F2423" s="229" t="s">
        <v>2729</v>
      </c>
      <c r="G2423" s="230" t="s">
        <v>160</v>
      </c>
      <c r="H2423" s="231">
        <v>15</v>
      </c>
      <c r="I2423" s="232"/>
      <c r="J2423" s="233">
        <f>ROUND(I2423*H2423,2)</f>
        <v>0</v>
      </c>
      <c r="K2423" s="229" t="s">
        <v>144</v>
      </c>
      <c r="L2423" s="234"/>
      <c r="M2423" s="235" t="s">
        <v>32</v>
      </c>
      <c r="N2423" s="236" t="s">
        <v>49</v>
      </c>
      <c r="O2423" s="87"/>
      <c r="P2423" s="216">
        <f>O2423*H2423</f>
        <v>0</v>
      </c>
      <c r="Q2423" s="216">
        <v>0.00068000000000000005</v>
      </c>
      <c r="R2423" s="216">
        <f>Q2423*H2423</f>
        <v>0.010200000000000001</v>
      </c>
      <c r="S2423" s="216">
        <v>0</v>
      </c>
      <c r="T2423" s="217">
        <f>S2423*H2423</f>
        <v>0</v>
      </c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R2423" s="218" t="s">
        <v>155</v>
      </c>
      <c r="AT2423" s="218" t="s">
        <v>151</v>
      </c>
      <c r="AU2423" s="218" t="s">
        <v>87</v>
      </c>
      <c r="AY2423" s="19" t="s">
        <v>137</v>
      </c>
      <c r="BE2423" s="219">
        <f>IF(N2423="základní",J2423,0)</f>
        <v>0</v>
      </c>
      <c r="BF2423" s="219">
        <f>IF(N2423="snížená",J2423,0)</f>
        <v>0</v>
      </c>
      <c r="BG2423" s="219">
        <f>IF(N2423="zákl. přenesená",J2423,0)</f>
        <v>0</v>
      </c>
      <c r="BH2423" s="219">
        <f>IF(N2423="sníž. přenesená",J2423,0)</f>
        <v>0</v>
      </c>
      <c r="BI2423" s="219">
        <f>IF(N2423="nulová",J2423,0)</f>
        <v>0</v>
      </c>
      <c r="BJ2423" s="19" t="s">
        <v>87</v>
      </c>
      <c r="BK2423" s="219">
        <f>ROUND(I2423*H2423,2)</f>
        <v>0</v>
      </c>
      <c r="BL2423" s="19" t="s">
        <v>145</v>
      </c>
      <c r="BM2423" s="218" t="s">
        <v>2730</v>
      </c>
    </row>
    <row r="2424" s="2" customFormat="1">
      <c r="A2424" s="41"/>
      <c r="B2424" s="42"/>
      <c r="C2424" s="43"/>
      <c r="D2424" s="220" t="s">
        <v>147</v>
      </c>
      <c r="E2424" s="43"/>
      <c r="F2424" s="221" t="s">
        <v>2729</v>
      </c>
      <c r="G2424" s="43"/>
      <c r="H2424" s="43"/>
      <c r="I2424" s="222"/>
      <c r="J2424" s="43"/>
      <c r="K2424" s="43"/>
      <c r="L2424" s="47"/>
      <c r="M2424" s="223"/>
      <c r="N2424" s="224"/>
      <c r="O2424" s="87"/>
      <c r="P2424" s="87"/>
      <c r="Q2424" s="87"/>
      <c r="R2424" s="87"/>
      <c r="S2424" s="87"/>
      <c r="T2424" s="88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T2424" s="19" t="s">
        <v>147</v>
      </c>
      <c r="AU2424" s="19" t="s">
        <v>87</v>
      </c>
    </row>
    <row r="2425" s="2" customFormat="1" ht="21.75" customHeight="1">
      <c r="A2425" s="41"/>
      <c r="B2425" s="42"/>
      <c r="C2425" s="227" t="s">
        <v>2731</v>
      </c>
      <c r="D2425" s="227" t="s">
        <v>151</v>
      </c>
      <c r="E2425" s="228" t="s">
        <v>2732</v>
      </c>
      <c r="F2425" s="229" t="s">
        <v>2733</v>
      </c>
      <c r="G2425" s="230" t="s">
        <v>160</v>
      </c>
      <c r="H2425" s="231">
        <v>1</v>
      </c>
      <c r="I2425" s="232"/>
      <c r="J2425" s="233">
        <f>ROUND(I2425*H2425,2)</f>
        <v>0</v>
      </c>
      <c r="K2425" s="229" t="s">
        <v>144</v>
      </c>
      <c r="L2425" s="234"/>
      <c r="M2425" s="235" t="s">
        <v>32</v>
      </c>
      <c r="N2425" s="236" t="s">
        <v>49</v>
      </c>
      <c r="O2425" s="87"/>
      <c r="P2425" s="216">
        <f>O2425*H2425</f>
        <v>0</v>
      </c>
      <c r="Q2425" s="216">
        <v>0.00077999999999999999</v>
      </c>
      <c r="R2425" s="216">
        <f>Q2425*H2425</f>
        <v>0.00077999999999999999</v>
      </c>
      <c r="S2425" s="216">
        <v>0</v>
      </c>
      <c r="T2425" s="217">
        <f>S2425*H2425</f>
        <v>0</v>
      </c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R2425" s="218" t="s">
        <v>155</v>
      </c>
      <c r="AT2425" s="218" t="s">
        <v>151</v>
      </c>
      <c r="AU2425" s="218" t="s">
        <v>87</v>
      </c>
      <c r="AY2425" s="19" t="s">
        <v>137</v>
      </c>
      <c r="BE2425" s="219">
        <f>IF(N2425="základní",J2425,0)</f>
        <v>0</v>
      </c>
      <c r="BF2425" s="219">
        <f>IF(N2425="snížená",J2425,0)</f>
        <v>0</v>
      </c>
      <c r="BG2425" s="219">
        <f>IF(N2425="zákl. přenesená",J2425,0)</f>
        <v>0</v>
      </c>
      <c r="BH2425" s="219">
        <f>IF(N2425="sníž. přenesená",J2425,0)</f>
        <v>0</v>
      </c>
      <c r="BI2425" s="219">
        <f>IF(N2425="nulová",J2425,0)</f>
        <v>0</v>
      </c>
      <c r="BJ2425" s="19" t="s">
        <v>87</v>
      </c>
      <c r="BK2425" s="219">
        <f>ROUND(I2425*H2425,2)</f>
        <v>0</v>
      </c>
      <c r="BL2425" s="19" t="s">
        <v>145</v>
      </c>
      <c r="BM2425" s="218" t="s">
        <v>2734</v>
      </c>
    </row>
    <row r="2426" s="2" customFormat="1">
      <c r="A2426" s="41"/>
      <c r="B2426" s="42"/>
      <c r="C2426" s="43"/>
      <c r="D2426" s="220" t="s">
        <v>147</v>
      </c>
      <c r="E2426" s="43"/>
      <c r="F2426" s="221" t="s">
        <v>2733</v>
      </c>
      <c r="G2426" s="43"/>
      <c r="H2426" s="43"/>
      <c r="I2426" s="222"/>
      <c r="J2426" s="43"/>
      <c r="K2426" s="43"/>
      <c r="L2426" s="47"/>
      <c r="M2426" s="223"/>
      <c r="N2426" s="224"/>
      <c r="O2426" s="87"/>
      <c r="P2426" s="87"/>
      <c r="Q2426" s="87"/>
      <c r="R2426" s="87"/>
      <c r="S2426" s="87"/>
      <c r="T2426" s="88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T2426" s="19" t="s">
        <v>147</v>
      </c>
      <c r="AU2426" s="19" t="s">
        <v>87</v>
      </c>
    </row>
    <row r="2427" s="2" customFormat="1" ht="16.5" customHeight="1">
      <c r="A2427" s="41"/>
      <c r="B2427" s="42"/>
      <c r="C2427" s="207" t="s">
        <v>2735</v>
      </c>
      <c r="D2427" s="207" t="s">
        <v>140</v>
      </c>
      <c r="E2427" s="208" t="s">
        <v>2736</v>
      </c>
      <c r="F2427" s="209" t="s">
        <v>2737</v>
      </c>
      <c r="G2427" s="210" t="s">
        <v>665</v>
      </c>
      <c r="H2427" s="211">
        <v>0.32100000000000001</v>
      </c>
      <c r="I2427" s="212"/>
      <c r="J2427" s="213">
        <f>ROUND(I2427*H2427,2)</f>
        <v>0</v>
      </c>
      <c r="K2427" s="209" t="s">
        <v>144</v>
      </c>
      <c r="L2427" s="47"/>
      <c r="M2427" s="214" t="s">
        <v>32</v>
      </c>
      <c r="N2427" s="215" t="s">
        <v>49</v>
      </c>
      <c r="O2427" s="87"/>
      <c r="P2427" s="216">
        <f>O2427*H2427</f>
        <v>0</v>
      </c>
      <c r="Q2427" s="216">
        <v>0</v>
      </c>
      <c r="R2427" s="216">
        <f>Q2427*H2427</f>
        <v>0</v>
      </c>
      <c r="S2427" s="216">
        <v>0</v>
      </c>
      <c r="T2427" s="217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18" t="s">
        <v>145</v>
      </c>
      <c r="AT2427" s="218" t="s">
        <v>140</v>
      </c>
      <c r="AU2427" s="218" t="s">
        <v>87</v>
      </c>
      <c r="AY2427" s="19" t="s">
        <v>137</v>
      </c>
      <c r="BE2427" s="219">
        <f>IF(N2427="základní",J2427,0)</f>
        <v>0</v>
      </c>
      <c r="BF2427" s="219">
        <f>IF(N2427="snížená",J2427,0)</f>
        <v>0</v>
      </c>
      <c r="BG2427" s="219">
        <f>IF(N2427="zákl. přenesená",J2427,0)</f>
        <v>0</v>
      </c>
      <c r="BH2427" s="219">
        <f>IF(N2427="sníž. přenesená",J2427,0)</f>
        <v>0</v>
      </c>
      <c r="BI2427" s="219">
        <f>IF(N2427="nulová",J2427,0)</f>
        <v>0</v>
      </c>
      <c r="BJ2427" s="19" t="s">
        <v>87</v>
      </c>
      <c r="BK2427" s="219">
        <f>ROUND(I2427*H2427,2)</f>
        <v>0</v>
      </c>
      <c r="BL2427" s="19" t="s">
        <v>145</v>
      </c>
      <c r="BM2427" s="218" t="s">
        <v>2738</v>
      </c>
    </row>
    <row r="2428" s="2" customFormat="1">
      <c r="A2428" s="41"/>
      <c r="B2428" s="42"/>
      <c r="C2428" s="43"/>
      <c r="D2428" s="220" t="s">
        <v>147</v>
      </c>
      <c r="E2428" s="43"/>
      <c r="F2428" s="221" t="s">
        <v>2739</v>
      </c>
      <c r="G2428" s="43"/>
      <c r="H2428" s="43"/>
      <c r="I2428" s="222"/>
      <c r="J2428" s="43"/>
      <c r="K2428" s="43"/>
      <c r="L2428" s="47"/>
      <c r="M2428" s="223"/>
      <c r="N2428" s="224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19" t="s">
        <v>147</v>
      </c>
      <c r="AU2428" s="19" t="s">
        <v>87</v>
      </c>
    </row>
    <row r="2429" s="2" customFormat="1">
      <c r="A2429" s="41"/>
      <c r="B2429" s="42"/>
      <c r="C2429" s="43"/>
      <c r="D2429" s="225" t="s">
        <v>149</v>
      </c>
      <c r="E2429" s="43"/>
      <c r="F2429" s="226" t="s">
        <v>2740</v>
      </c>
      <c r="G2429" s="43"/>
      <c r="H2429" s="43"/>
      <c r="I2429" s="222"/>
      <c r="J2429" s="43"/>
      <c r="K2429" s="43"/>
      <c r="L2429" s="47"/>
      <c r="M2429" s="223"/>
      <c r="N2429" s="224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T2429" s="19" t="s">
        <v>149</v>
      </c>
      <c r="AU2429" s="19" t="s">
        <v>87</v>
      </c>
    </row>
    <row r="2430" s="12" customFormat="1" ht="22.8" customHeight="1">
      <c r="A2430" s="12"/>
      <c r="B2430" s="191"/>
      <c r="C2430" s="192"/>
      <c r="D2430" s="193" t="s">
        <v>76</v>
      </c>
      <c r="E2430" s="205" t="s">
        <v>2741</v>
      </c>
      <c r="F2430" s="205" t="s">
        <v>2742</v>
      </c>
      <c r="G2430" s="192"/>
      <c r="H2430" s="192"/>
      <c r="I2430" s="195"/>
      <c r="J2430" s="206">
        <f>BK2430</f>
        <v>0</v>
      </c>
      <c r="K2430" s="192"/>
      <c r="L2430" s="197"/>
      <c r="M2430" s="198"/>
      <c r="N2430" s="199"/>
      <c r="O2430" s="199"/>
      <c r="P2430" s="200">
        <f>SUM(P2431:P2480)</f>
        <v>0</v>
      </c>
      <c r="Q2430" s="199"/>
      <c r="R2430" s="200">
        <f>SUM(R2431:R2480)</f>
        <v>0.28505528920400003</v>
      </c>
      <c r="S2430" s="199"/>
      <c r="T2430" s="201">
        <f>SUM(T2431:T2480)</f>
        <v>0</v>
      </c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R2430" s="202" t="s">
        <v>87</v>
      </c>
      <c r="AT2430" s="203" t="s">
        <v>76</v>
      </c>
      <c r="AU2430" s="203" t="s">
        <v>85</v>
      </c>
      <c r="AY2430" s="202" t="s">
        <v>137</v>
      </c>
      <c r="BK2430" s="204">
        <f>SUM(BK2431:BK2480)</f>
        <v>0</v>
      </c>
    </row>
    <row r="2431" s="2" customFormat="1" ht="16.5" customHeight="1">
      <c r="A2431" s="41"/>
      <c r="B2431" s="42"/>
      <c r="C2431" s="207" t="s">
        <v>2743</v>
      </c>
      <c r="D2431" s="207" t="s">
        <v>140</v>
      </c>
      <c r="E2431" s="208" t="s">
        <v>2744</v>
      </c>
      <c r="F2431" s="209" t="s">
        <v>2745</v>
      </c>
      <c r="G2431" s="210" t="s">
        <v>565</v>
      </c>
      <c r="H2431" s="211">
        <v>748.41800000000001</v>
      </c>
      <c r="I2431" s="212"/>
      <c r="J2431" s="213">
        <f>ROUND(I2431*H2431,2)</f>
        <v>0</v>
      </c>
      <c r="K2431" s="209" t="s">
        <v>144</v>
      </c>
      <c r="L2431" s="47"/>
      <c r="M2431" s="214" t="s">
        <v>32</v>
      </c>
      <c r="N2431" s="215" t="s">
        <v>49</v>
      </c>
      <c r="O2431" s="87"/>
      <c r="P2431" s="216">
        <f>O2431*H2431</f>
        <v>0</v>
      </c>
      <c r="Q2431" s="216">
        <v>0</v>
      </c>
      <c r="R2431" s="216">
        <f>Q2431*H2431</f>
        <v>0</v>
      </c>
      <c r="S2431" s="216">
        <v>0</v>
      </c>
      <c r="T2431" s="217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18" t="s">
        <v>145</v>
      </c>
      <c r="AT2431" s="218" t="s">
        <v>140</v>
      </c>
      <c r="AU2431" s="218" t="s">
        <v>87</v>
      </c>
      <c r="AY2431" s="19" t="s">
        <v>137</v>
      </c>
      <c r="BE2431" s="219">
        <f>IF(N2431="základní",J2431,0)</f>
        <v>0</v>
      </c>
      <c r="BF2431" s="219">
        <f>IF(N2431="snížená",J2431,0)</f>
        <v>0</v>
      </c>
      <c r="BG2431" s="219">
        <f>IF(N2431="zákl. přenesená",J2431,0)</f>
        <v>0</v>
      </c>
      <c r="BH2431" s="219">
        <f>IF(N2431="sníž. přenesená",J2431,0)</f>
        <v>0</v>
      </c>
      <c r="BI2431" s="219">
        <f>IF(N2431="nulová",J2431,0)</f>
        <v>0</v>
      </c>
      <c r="BJ2431" s="19" t="s">
        <v>87</v>
      </c>
      <c r="BK2431" s="219">
        <f>ROUND(I2431*H2431,2)</f>
        <v>0</v>
      </c>
      <c r="BL2431" s="19" t="s">
        <v>145</v>
      </c>
      <c r="BM2431" s="218" t="s">
        <v>2746</v>
      </c>
    </row>
    <row r="2432" s="2" customFormat="1">
      <c r="A2432" s="41"/>
      <c r="B2432" s="42"/>
      <c r="C2432" s="43"/>
      <c r="D2432" s="220" t="s">
        <v>147</v>
      </c>
      <c r="E2432" s="43"/>
      <c r="F2432" s="221" t="s">
        <v>2747</v>
      </c>
      <c r="G2432" s="43"/>
      <c r="H2432" s="43"/>
      <c r="I2432" s="222"/>
      <c r="J2432" s="43"/>
      <c r="K2432" s="43"/>
      <c r="L2432" s="47"/>
      <c r="M2432" s="223"/>
      <c r="N2432" s="224"/>
      <c r="O2432" s="87"/>
      <c r="P2432" s="87"/>
      <c r="Q2432" s="87"/>
      <c r="R2432" s="87"/>
      <c r="S2432" s="87"/>
      <c r="T2432" s="88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T2432" s="19" t="s">
        <v>147</v>
      </c>
      <c r="AU2432" s="19" t="s">
        <v>87</v>
      </c>
    </row>
    <row r="2433" s="2" customFormat="1">
      <c r="A2433" s="41"/>
      <c r="B2433" s="42"/>
      <c r="C2433" s="43"/>
      <c r="D2433" s="225" t="s">
        <v>149</v>
      </c>
      <c r="E2433" s="43"/>
      <c r="F2433" s="226" t="s">
        <v>2748</v>
      </c>
      <c r="G2433" s="43"/>
      <c r="H2433" s="43"/>
      <c r="I2433" s="222"/>
      <c r="J2433" s="43"/>
      <c r="K2433" s="43"/>
      <c r="L2433" s="47"/>
      <c r="M2433" s="223"/>
      <c r="N2433" s="224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T2433" s="19" t="s">
        <v>149</v>
      </c>
      <c r="AU2433" s="19" t="s">
        <v>87</v>
      </c>
    </row>
    <row r="2434" s="2" customFormat="1">
      <c r="A2434" s="41"/>
      <c r="B2434" s="42"/>
      <c r="C2434" s="43"/>
      <c r="D2434" s="220" t="s">
        <v>624</v>
      </c>
      <c r="E2434" s="43"/>
      <c r="F2434" s="273" t="s">
        <v>2749</v>
      </c>
      <c r="G2434" s="43"/>
      <c r="H2434" s="43"/>
      <c r="I2434" s="222"/>
      <c r="J2434" s="43"/>
      <c r="K2434" s="43"/>
      <c r="L2434" s="47"/>
      <c r="M2434" s="223"/>
      <c r="N2434" s="224"/>
      <c r="O2434" s="87"/>
      <c r="P2434" s="87"/>
      <c r="Q2434" s="87"/>
      <c r="R2434" s="87"/>
      <c r="S2434" s="87"/>
      <c r="T2434" s="88"/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T2434" s="19" t="s">
        <v>624</v>
      </c>
      <c r="AU2434" s="19" t="s">
        <v>87</v>
      </c>
    </row>
    <row r="2435" s="2" customFormat="1" ht="16.5" customHeight="1">
      <c r="A2435" s="41"/>
      <c r="B2435" s="42"/>
      <c r="C2435" s="207" t="s">
        <v>2750</v>
      </c>
      <c r="D2435" s="207" t="s">
        <v>140</v>
      </c>
      <c r="E2435" s="208" t="s">
        <v>2751</v>
      </c>
      <c r="F2435" s="209" t="s">
        <v>2752</v>
      </c>
      <c r="G2435" s="210" t="s">
        <v>565</v>
      </c>
      <c r="H2435" s="211">
        <v>748.41800000000001</v>
      </c>
      <c r="I2435" s="212"/>
      <c r="J2435" s="213">
        <f>ROUND(I2435*H2435,2)</f>
        <v>0</v>
      </c>
      <c r="K2435" s="209" t="s">
        <v>144</v>
      </c>
      <c r="L2435" s="47"/>
      <c r="M2435" s="214" t="s">
        <v>32</v>
      </c>
      <c r="N2435" s="215" t="s">
        <v>49</v>
      </c>
      <c r="O2435" s="87"/>
      <c r="P2435" s="216">
        <f>O2435*H2435</f>
        <v>0</v>
      </c>
      <c r="Q2435" s="216">
        <v>6.0528000000000001E-05</v>
      </c>
      <c r="R2435" s="216">
        <f>Q2435*H2435</f>
        <v>0.045300244704000001</v>
      </c>
      <c r="S2435" s="216">
        <v>0</v>
      </c>
      <c r="T2435" s="217">
        <f>S2435*H2435</f>
        <v>0</v>
      </c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R2435" s="218" t="s">
        <v>145</v>
      </c>
      <c r="AT2435" s="218" t="s">
        <v>140</v>
      </c>
      <c r="AU2435" s="218" t="s">
        <v>87</v>
      </c>
      <c r="AY2435" s="19" t="s">
        <v>137</v>
      </c>
      <c r="BE2435" s="219">
        <f>IF(N2435="základní",J2435,0)</f>
        <v>0</v>
      </c>
      <c r="BF2435" s="219">
        <f>IF(N2435="snížená",J2435,0)</f>
        <v>0</v>
      </c>
      <c r="BG2435" s="219">
        <f>IF(N2435="zákl. přenesená",J2435,0)</f>
        <v>0</v>
      </c>
      <c r="BH2435" s="219">
        <f>IF(N2435="sníž. přenesená",J2435,0)</f>
        <v>0</v>
      </c>
      <c r="BI2435" s="219">
        <f>IF(N2435="nulová",J2435,0)</f>
        <v>0</v>
      </c>
      <c r="BJ2435" s="19" t="s">
        <v>87</v>
      </c>
      <c r="BK2435" s="219">
        <f>ROUND(I2435*H2435,2)</f>
        <v>0</v>
      </c>
      <c r="BL2435" s="19" t="s">
        <v>145</v>
      </c>
      <c r="BM2435" s="218" t="s">
        <v>2753</v>
      </c>
    </row>
    <row r="2436" s="2" customFormat="1">
      <c r="A2436" s="41"/>
      <c r="B2436" s="42"/>
      <c r="C2436" s="43"/>
      <c r="D2436" s="220" t="s">
        <v>147</v>
      </c>
      <c r="E2436" s="43"/>
      <c r="F2436" s="221" t="s">
        <v>2752</v>
      </c>
      <c r="G2436" s="43"/>
      <c r="H2436" s="43"/>
      <c r="I2436" s="222"/>
      <c r="J2436" s="43"/>
      <c r="K2436" s="43"/>
      <c r="L2436" s="47"/>
      <c r="M2436" s="223"/>
      <c r="N2436" s="224"/>
      <c r="O2436" s="87"/>
      <c r="P2436" s="87"/>
      <c r="Q2436" s="87"/>
      <c r="R2436" s="87"/>
      <c r="S2436" s="87"/>
      <c r="T2436" s="88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T2436" s="19" t="s">
        <v>147</v>
      </c>
      <c r="AU2436" s="19" t="s">
        <v>87</v>
      </c>
    </row>
    <row r="2437" s="2" customFormat="1">
      <c r="A2437" s="41"/>
      <c r="B2437" s="42"/>
      <c r="C2437" s="43"/>
      <c r="D2437" s="225" t="s">
        <v>149</v>
      </c>
      <c r="E2437" s="43"/>
      <c r="F2437" s="226" t="s">
        <v>2754</v>
      </c>
      <c r="G2437" s="43"/>
      <c r="H2437" s="43"/>
      <c r="I2437" s="222"/>
      <c r="J2437" s="43"/>
      <c r="K2437" s="43"/>
      <c r="L2437" s="47"/>
      <c r="M2437" s="223"/>
      <c r="N2437" s="224"/>
      <c r="O2437" s="87"/>
      <c r="P2437" s="87"/>
      <c r="Q2437" s="87"/>
      <c r="R2437" s="87"/>
      <c r="S2437" s="87"/>
      <c r="T2437" s="88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T2437" s="19" t="s">
        <v>149</v>
      </c>
      <c r="AU2437" s="19" t="s">
        <v>87</v>
      </c>
    </row>
    <row r="2438" s="15" customFormat="1">
      <c r="A2438" s="15"/>
      <c r="B2438" s="263"/>
      <c r="C2438" s="264"/>
      <c r="D2438" s="220" t="s">
        <v>569</v>
      </c>
      <c r="E2438" s="265" t="s">
        <v>32</v>
      </c>
      <c r="F2438" s="266" t="s">
        <v>2755</v>
      </c>
      <c r="G2438" s="264"/>
      <c r="H2438" s="265" t="s">
        <v>32</v>
      </c>
      <c r="I2438" s="267"/>
      <c r="J2438" s="264"/>
      <c r="K2438" s="264"/>
      <c r="L2438" s="268"/>
      <c r="M2438" s="269"/>
      <c r="N2438" s="270"/>
      <c r="O2438" s="270"/>
      <c r="P2438" s="270"/>
      <c r="Q2438" s="270"/>
      <c r="R2438" s="270"/>
      <c r="S2438" s="270"/>
      <c r="T2438" s="271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72" t="s">
        <v>569</v>
      </c>
      <c r="AU2438" s="272" t="s">
        <v>87</v>
      </c>
      <c r="AV2438" s="15" t="s">
        <v>85</v>
      </c>
      <c r="AW2438" s="15" t="s">
        <v>39</v>
      </c>
      <c r="AX2438" s="15" t="s">
        <v>77</v>
      </c>
      <c r="AY2438" s="272" t="s">
        <v>137</v>
      </c>
    </row>
    <row r="2439" s="13" customFormat="1">
      <c r="A2439" s="13"/>
      <c r="B2439" s="241"/>
      <c r="C2439" s="242"/>
      <c r="D2439" s="220" t="s">
        <v>569</v>
      </c>
      <c r="E2439" s="243" t="s">
        <v>32</v>
      </c>
      <c r="F2439" s="244" t="s">
        <v>1689</v>
      </c>
      <c r="G2439" s="242"/>
      <c r="H2439" s="245">
        <v>145.392</v>
      </c>
      <c r="I2439" s="246"/>
      <c r="J2439" s="242"/>
      <c r="K2439" s="242"/>
      <c r="L2439" s="247"/>
      <c r="M2439" s="248"/>
      <c r="N2439" s="249"/>
      <c r="O2439" s="249"/>
      <c r="P2439" s="249"/>
      <c r="Q2439" s="249"/>
      <c r="R2439" s="249"/>
      <c r="S2439" s="249"/>
      <c r="T2439" s="250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51" t="s">
        <v>569</v>
      </c>
      <c r="AU2439" s="251" t="s">
        <v>87</v>
      </c>
      <c r="AV2439" s="13" t="s">
        <v>87</v>
      </c>
      <c r="AW2439" s="13" t="s">
        <v>39</v>
      </c>
      <c r="AX2439" s="13" t="s">
        <v>77</v>
      </c>
      <c r="AY2439" s="251" t="s">
        <v>137</v>
      </c>
    </row>
    <row r="2440" s="13" customFormat="1">
      <c r="A2440" s="13"/>
      <c r="B2440" s="241"/>
      <c r="C2440" s="242"/>
      <c r="D2440" s="220" t="s">
        <v>569</v>
      </c>
      <c r="E2440" s="243" t="s">
        <v>32</v>
      </c>
      <c r="F2440" s="244" t="s">
        <v>1707</v>
      </c>
      <c r="G2440" s="242"/>
      <c r="H2440" s="245">
        <v>534.56299999999999</v>
      </c>
      <c r="I2440" s="246"/>
      <c r="J2440" s="242"/>
      <c r="K2440" s="242"/>
      <c r="L2440" s="247"/>
      <c r="M2440" s="248"/>
      <c r="N2440" s="249"/>
      <c r="O2440" s="249"/>
      <c r="P2440" s="249"/>
      <c r="Q2440" s="249"/>
      <c r="R2440" s="249"/>
      <c r="S2440" s="249"/>
      <c r="T2440" s="250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51" t="s">
        <v>569</v>
      </c>
      <c r="AU2440" s="251" t="s">
        <v>87</v>
      </c>
      <c r="AV2440" s="13" t="s">
        <v>87</v>
      </c>
      <c r="AW2440" s="13" t="s">
        <v>39</v>
      </c>
      <c r="AX2440" s="13" t="s">
        <v>77</v>
      </c>
      <c r="AY2440" s="251" t="s">
        <v>137</v>
      </c>
    </row>
    <row r="2441" s="13" customFormat="1">
      <c r="A2441" s="13"/>
      <c r="B2441" s="241"/>
      <c r="C2441" s="242"/>
      <c r="D2441" s="220" t="s">
        <v>569</v>
      </c>
      <c r="E2441" s="243" t="s">
        <v>32</v>
      </c>
      <c r="F2441" s="244" t="s">
        <v>1698</v>
      </c>
      <c r="G2441" s="242"/>
      <c r="H2441" s="245">
        <v>-63.600000000000001</v>
      </c>
      <c r="I2441" s="246"/>
      <c r="J2441" s="242"/>
      <c r="K2441" s="242"/>
      <c r="L2441" s="247"/>
      <c r="M2441" s="248"/>
      <c r="N2441" s="249"/>
      <c r="O2441" s="249"/>
      <c r="P2441" s="249"/>
      <c r="Q2441" s="249"/>
      <c r="R2441" s="249"/>
      <c r="S2441" s="249"/>
      <c r="T2441" s="250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51" t="s">
        <v>569</v>
      </c>
      <c r="AU2441" s="251" t="s">
        <v>87</v>
      </c>
      <c r="AV2441" s="13" t="s">
        <v>87</v>
      </c>
      <c r="AW2441" s="13" t="s">
        <v>39</v>
      </c>
      <c r="AX2441" s="13" t="s">
        <v>77</v>
      </c>
      <c r="AY2441" s="251" t="s">
        <v>137</v>
      </c>
    </row>
    <row r="2442" s="13" customFormat="1">
      <c r="A2442" s="13"/>
      <c r="B2442" s="241"/>
      <c r="C2442" s="242"/>
      <c r="D2442" s="220" t="s">
        <v>569</v>
      </c>
      <c r="E2442" s="243" t="s">
        <v>32</v>
      </c>
      <c r="F2442" s="244" t="s">
        <v>1708</v>
      </c>
      <c r="G2442" s="242"/>
      <c r="H2442" s="245">
        <v>91.819999999999993</v>
      </c>
      <c r="I2442" s="246"/>
      <c r="J2442" s="242"/>
      <c r="K2442" s="242"/>
      <c r="L2442" s="247"/>
      <c r="M2442" s="248"/>
      <c r="N2442" s="249"/>
      <c r="O2442" s="249"/>
      <c r="P2442" s="249"/>
      <c r="Q2442" s="249"/>
      <c r="R2442" s="249"/>
      <c r="S2442" s="249"/>
      <c r="T2442" s="250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51" t="s">
        <v>569</v>
      </c>
      <c r="AU2442" s="251" t="s">
        <v>87</v>
      </c>
      <c r="AV2442" s="13" t="s">
        <v>87</v>
      </c>
      <c r="AW2442" s="13" t="s">
        <v>39</v>
      </c>
      <c r="AX2442" s="13" t="s">
        <v>77</v>
      </c>
      <c r="AY2442" s="251" t="s">
        <v>137</v>
      </c>
    </row>
    <row r="2443" s="13" customFormat="1">
      <c r="A2443" s="13"/>
      <c r="B2443" s="241"/>
      <c r="C2443" s="242"/>
      <c r="D2443" s="220" t="s">
        <v>569</v>
      </c>
      <c r="E2443" s="243" t="s">
        <v>32</v>
      </c>
      <c r="F2443" s="244" t="s">
        <v>1700</v>
      </c>
      <c r="G2443" s="242"/>
      <c r="H2443" s="245">
        <v>14.875</v>
      </c>
      <c r="I2443" s="246"/>
      <c r="J2443" s="242"/>
      <c r="K2443" s="242"/>
      <c r="L2443" s="247"/>
      <c r="M2443" s="248"/>
      <c r="N2443" s="249"/>
      <c r="O2443" s="249"/>
      <c r="P2443" s="249"/>
      <c r="Q2443" s="249"/>
      <c r="R2443" s="249"/>
      <c r="S2443" s="249"/>
      <c r="T2443" s="250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51" t="s">
        <v>569</v>
      </c>
      <c r="AU2443" s="251" t="s">
        <v>87</v>
      </c>
      <c r="AV2443" s="13" t="s">
        <v>87</v>
      </c>
      <c r="AW2443" s="13" t="s">
        <v>39</v>
      </c>
      <c r="AX2443" s="13" t="s">
        <v>77</v>
      </c>
      <c r="AY2443" s="251" t="s">
        <v>137</v>
      </c>
    </row>
    <row r="2444" s="13" customFormat="1">
      <c r="A2444" s="13"/>
      <c r="B2444" s="241"/>
      <c r="C2444" s="242"/>
      <c r="D2444" s="220" t="s">
        <v>569</v>
      </c>
      <c r="E2444" s="243" t="s">
        <v>32</v>
      </c>
      <c r="F2444" s="244" t="s">
        <v>1709</v>
      </c>
      <c r="G2444" s="242"/>
      <c r="H2444" s="245">
        <v>25.367999999999999</v>
      </c>
      <c r="I2444" s="246"/>
      <c r="J2444" s="242"/>
      <c r="K2444" s="242"/>
      <c r="L2444" s="247"/>
      <c r="M2444" s="248"/>
      <c r="N2444" s="249"/>
      <c r="O2444" s="249"/>
      <c r="P2444" s="249"/>
      <c r="Q2444" s="249"/>
      <c r="R2444" s="249"/>
      <c r="S2444" s="249"/>
      <c r="T2444" s="250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51" t="s">
        <v>569</v>
      </c>
      <c r="AU2444" s="251" t="s">
        <v>87</v>
      </c>
      <c r="AV2444" s="13" t="s">
        <v>87</v>
      </c>
      <c r="AW2444" s="13" t="s">
        <v>39</v>
      </c>
      <c r="AX2444" s="13" t="s">
        <v>77</v>
      </c>
      <c r="AY2444" s="251" t="s">
        <v>137</v>
      </c>
    </row>
    <row r="2445" s="14" customFormat="1">
      <c r="A2445" s="14"/>
      <c r="B2445" s="252"/>
      <c r="C2445" s="253"/>
      <c r="D2445" s="220" t="s">
        <v>569</v>
      </c>
      <c r="E2445" s="254" t="s">
        <v>32</v>
      </c>
      <c r="F2445" s="255" t="s">
        <v>571</v>
      </c>
      <c r="G2445" s="253"/>
      <c r="H2445" s="256">
        <v>748.41800000000001</v>
      </c>
      <c r="I2445" s="257"/>
      <c r="J2445" s="253"/>
      <c r="K2445" s="253"/>
      <c r="L2445" s="258"/>
      <c r="M2445" s="259"/>
      <c r="N2445" s="260"/>
      <c r="O2445" s="260"/>
      <c r="P2445" s="260"/>
      <c r="Q2445" s="260"/>
      <c r="R2445" s="260"/>
      <c r="S2445" s="260"/>
      <c r="T2445" s="261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62" t="s">
        <v>569</v>
      </c>
      <c r="AU2445" s="262" t="s">
        <v>87</v>
      </c>
      <c r="AV2445" s="14" t="s">
        <v>164</v>
      </c>
      <c r="AW2445" s="14" t="s">
        <v>39</v>
      </c>
      <c r="AX2445" s="14" t="s">
        <v>85</v>
      </c>
      <c r="AY2445" s="262" t="s">
        <v>137</v>
      </c>
    </row>
    <row r="2446" s="2" customFormat="1" ht="21.75" customHeight="1">
      <c r="A2446" s="41"/>
      <c r="B2446" s="42"/>
      <c r="C2446" s="207" t="s">
        <v>2756</v>
      </c>
      <c r="D2446" s="207" t="s">
        <v>140</v>
      </c>
      <c r="E2446" s="208" t="s">
        <v>2757</v>
      </c>
      <c r="F2446" s="209" t="s">
        <v>2758</v>
      </c>
      <c r="G2446" s="210" t="s">
        <v>565</v>
      </c>
      <c r="H2446" s="211">
        <v>748.41800000000001</v>
      </c>
      <c r="I2446" s="212"/>
      <c r="J2446" s="213">
        <f>ROUND(I2446*H2446,2)</f>
        <v>0</v>
      </c>
      <c r="K2446" s="209" t="s">
        <v>144</v>
      </c>
      <c r="L2446" s="47"/>
      <c r="M2446" s="214" t="s">
        <v>32</v>
      </c>
      <c r="N2446" s="215" t="s">
        <v>49</v>
      </c>
      <c r="O2446" s="87"/>
      <c r="P2446" s="216">
        <f>O2446*H2446</f>
        <v>0</v>
      </c>
      <c r="Q2446" s="216">
        <v>0.000144</v>
      </c>
      <c r="R2446" s="216">
        <f>Q2446*H2446</f>
        <v>0.107772192</v>
      </c>
      <c r="S2446" s="216">
        <v>0</v>
      </c>
      <c r="T2446" s="217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18" t="s">
        <v>145</v>
      </c>
      <c r="AT2446" s="218" t="s">
        <v>140</v>
      </c>
      <c r="AU2446" s="218" t="s">
        <v>87</v>
      </c>
      <c r="AY2446" s="19" t="s">
        <v>137</v>
      </c>
      <c r="BE2446" s="219">
        <f>IF(N2446="základní",J2446,0)</f>
        <v>0</v>
      </c>
      <c r="BF2446" s="219">
        <f>IF(N2446="snížená",J2446,0)</f>
        <v>0</v>
      </c>
      <c r="BG2446" s="219">
        <f>IF(N2446="zákl. přenesená",J2446,0)</f>
        <v>0</v>
      </c>
      <c r="BH2446" s="219">
        <f>IF(N2446="sníž. přenesená",J2446,0)</f>
        <v>0</v>
      </c>
      <c r="BI2446" s="219">
        <f>IF(N2446="nulová",J2446,0)</f>
        <v>0</v>
      </c>
      <c r="BJ2446" s="19" t="s">
        <v>87</v>
      </c>
      <c r="BK2446" s="219">
        <f>ROUND(I2446*H2446,2)</f>
        <v>0</v>
      </c>
      <c r="BL2446" s="19" t="s">
        <v>145</v>
      </c>
      <c r="BM2446" s="218" t="s">
        <v>2759</v>
      </c>
    </row>
    <row r="2447" s="2" customFormat="1">
      <c r="A2447" s="41"/>
      <c r="B2447" s="42"/>
      <c r="C2447" s="43"/>
      <c r="D2447" s="220" t="s">
        <v>147</v>
      </c>
      <c r="E2447" s="43"/>
      <c r="F2447" s="221" t="s">
        <v>2760</v>
      </c>
      <c r="G2447" s="43"/>
      <c r="H2447" s="43"/>
      <c r="I2447" s="222"/>
      <c r="J2447" s="43"/>
      <c r="K2447" s="43"/>
      <c r="L2447" s="47"/>
      <c r="M2447" s="223"/>
      <c r="N2447" s="224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19" t="s">
        <v>147</v>
      </c>
      <c r="AU2447" s="19" t="s">
        <v>87</v>
      </c>
    </row>
    <row r="2448" s="2" customFormat="1">
      <c r="A2448" s="41"/>
      <c r="B2448" s="42"/>
      <c r="C2448" s="43"/>
      <c r="D2448" s="225" t="s">
        <v>149</v>
      </c>
      <c r="E2448" s="43"/>
      <c r="F2448" s="226" t="s">
        <v>2761</v>
      </c>
      <c r="G2448" s="43"/>
      <c r="H2448" s="43"/>
      <c r="I2448" s="222"/>
      <c r="J2448" s="43"/>
      <c r="K2448" s="43"/>
      <c r="L2448" s="47"/>
      <c r="M2448" s="223"/>
      <c r="N2448" s="224"/>
      <c r="O2448" s="87"/>
      <c r="P2448" s="87"/>
      <c r="Q2448" s="87"/>
      <c r="R2448" s="87"/>
      <c r="S2448" s="87"/>
      <c r="T2448" s="88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T2448" s="19" t="s">
        <v>149</v>
      </c>
      <c r="AU2448" s="19" t="s">
        <v>87</v>
      </c>
    </row>
    <row r="2449" s="2" customFormat="1" ht="16.5" customHeight="1">
      <c r="A2449" s="41"/>
      <c r="B2449" s="42"/>
      <c r="C2449" s="207" t="s">
        <v>2762</v>
      </c>
      <c r="D2449" s="207" t="s">
        <v>140</v>
      </c>
      <c r="E2449" s="208" t="s">
        <v>2763</v>
      </c>
      <c r="F2449" s="209" t="s">
        <v>2764</v>
      </c>
      <c r="G2449" s="210" t="s">
        <v>565</v>
      </c>
      <c r="H2449" s="211">
        <v>1.8700000000000001</v>
      </c>
      <c r="I2449" s="212"/>
      <c r="J2449" s="213">
        <f>ROUND(I2449*H2449,2)</f>
        <v>0</v>
      </c>
      <c r="K2449" s="209" t="s">
        <v>144</v>
      </c>
      <c r="L2449" s="47"/>
      <c r="M2449" s="214" t="s">
        <v>32</v>
      </c>
      <c r="N2449" s="215" t="s">
        <v>49</v>
      </c>
      <c r="O2449" s="87"/>
      <c r="P2449" s="216">
        <f>O2449*H2449</f>
        <v>0</v>
      </c>
      <c r="Q2449" s="216">
        <v>0</v>
      </c>
      <c r="R2449" s="216">
        <f>Q2449*H2449</f>
        <v>0</v>
      </c>
      <c r="S2449" s="216">
        <v>0</v>
      </c>
      <c r="T2449" s="217">
        <f>S2449*H2449</f>
        <v>0</v>
      </c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R2449" s="218" t="s">
        <v>145</v>
      </c>
      <c r="AT2449" s="218" t="s">
        <v>140</v>
      </c>
      <c r="AU2449" s="218" t="s">
        <v>87</v>
      </c>
      <c r="AY2449" s="19" t="s">
        <v>137</v>
      </c>
      <c r="BE2449" s="219">
        <f>IF(N2449="základní",J2449,0)</f>
        <v>0</v>
      </c>
      <c r="BF2449" s="219">
        <f>IF(N2449="snížená",J2449,0)</f>
        <v>0</v>
      </c>
      <c r="BG2449" s="219">
        <f>IF(N2449="zákl. přenesená",J2449,0)</f>
        <v>0</v>
      </c>
      <c r="BH2449" s="219">
        <f>IF(N2449="sníž. přenesená",J2449,0)</f>
        <v>0</v>
      </c>
      <c r="BI2449" s="219">
        <f>IF(N2449="nulová",J2449,0)</f>
        <v>0</v>
      </c>
      <c r="BJ2449" s="19" t="s">
        <v>87</v>
      </c>
      <c r="BK2449" s="219">
        <f>ROUND(I2449*H2449,2)</f>
        <v>0</v>
      </c>
      <c r="BL2449" s="19" t="s">
        <v>145</v>
      </c>
      <c r="BM2449" s="218" t="s">
        <v>2765</v>
      </c>
    </row>
    <row r="2450" s="2" customFormat="1">
      <c r="A2450" s="41"/>
      <c r="B2450" s="42"/>
      <c r="C2450" s="43"/>
      <c r="D2450" s="220" t="s">
        <v>147</v>
      </c>
      <c r="E2450" s="43"/>
      <c r="F2450" s="221" t="s">
        <v>2766</v>
      </c>
      <c r="G2450" s="43"/>
      <c r="H2450" s="43"/>
      <c r="I2450" s="222"/>
      <c r="J2450" s="43"/>
      <c r="K2450" s="43"/>
      <c r="L2450" s="47"/>
      <c r="M2450" s="223"/>
      <c r="N2450" s="224"/>
      <c r="O2450" s="87"/>
      <c r="P2450" s="87"/>
      <c r="Q2450" s="87"/>
      <c r="R2450" s="87"/>
      <c r="S2450" s="87"/>
      <c r="T2450" s="88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T2450" s="19" t="s">
        <v>147</v>
      </c>
      <c r="AU2450" s="19" t="s">
        <v>87</v>
      </c>
    </row>
    <row r="2451" s="2" customFormat="1">
      <c r="A2451" s="41"/>
      <c r="B2451" s="42"/>
      <c r="C2451" s="43"/>
      <c r="D2451" s="225" t="s">
        <v>149</v>
      </c>
      <c r="E2451" s="43"/>
      <c r="F2451" s="226" t="s">
        <v>2767</v>
      </c>
      <c r="G2451" s="43"/>
      <c r="H2451" s="43"/>
      <c r="I2451" s="222"/>
      <c r="J2451" s="43"/>
      <c r="K2451" s="43"/>
      <c r="L2451" s="47"/>
      <c r="M2451" s="223"/>
      <c r="N2451" s="224"/>
      <c r="O2451" s="87"/>
      <c r="P2451" s="87"/>
      <c r="Q2451" s="87"/>
      <c r="R2451" s="87"/>
      <c r="S2451" s="87"/>
      <c r="T2451" s="88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T2451" s="19" t="s">
        <v>149</v>
      </c>
      <c r="AU2451" s="19" t="s">
        <v>87</v>
      </c>
    </row>
    <row r="2452" s="15" customFormat="1">
      <c r="A2452" s="15"/>
      <c r="B2452" s="263"/>
      <c r="C2452" s="264"/>
      <c r="D2452" s="220" t="s">
        <v>569</v>
      </c>
      <c r="E2452" s="265" t="s">
        <v>32</v>
      </c>
      <c r="F2452" s="266" t="s">
        <v>2768</v>
      </c>
      <c r="G2452" s="264"/>
      <c r="H2452" s="265" t="s">
        <v>32</v>
      </c>
      <c r="I2452" s="267"/>
      <c r="J2452" s="264"/>
      <c r="K2452" s="264"/>
      <c r="L2452" s="268"/>
      <c r="M2452" s="269"/>
      <c r="N2452" s="270"/>
      <c r="O2452" s="270"/>
      <c r="P2452" s="270"/>
      <c r="Q2452" s="270"/>
      <c r="R2452" s="270"/>
      <c r="S2452" s="270"/>
      <c r="T2452" s="271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72" t="s">
        <v>569</v>
      </c>
      <c r="AU2452" s="272" t="s">
        <v>87</v>
      </c>
      <c r="AV2452" s="15" t="s">
        <v>85</v>
      </c>
      <c r="AW2452" s="15" t="s">
        <v>39</v>
      </c>
      <c r="AX2452" s="15" t="s">
        <v>77</v>
      </c>
      <c r="AY2452" s="272" t="s">
        <v>137</v>
      </c>
    </row>
    <row r="2453" s="15" customFormat="1">
      <c r="A2453" s="15"/>
      <c r="B2453" s="263"/>
      <c r="C2453" s="264"/>
      <c r="D2453" s="220" t="s">
        <v>569</v>
      </c>
      <c r="E2453" s="265" t="s">
        <v>32</v>
      </c>
      <c r="F2453" s="266" t="s">
        <v>2654</v>
      </c>
      <c r="G2453" s="264"/>
      <c r="H2453" s="265" t="s">
        <v>32</v>
      </c>
      <c r="I2453" s="267"/>
      <c r="J2453" s="264"/>
      <c r="K2453" s="264"/>
      <c r="L2453" s="268"/>
      <c r="M2453" s="269"/>
      <c r="N2453" s="270"/>
      <c r="O2453" s="270"/>
      <c r="P2453" s="270"/>
      <c r="Q2453" s="270"/>
      <c r="R2453" s="270"/>
      <c r="S2453" s="270"/>
      <c r="T2453" s="271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72" t="s">
        <v>569</v>
      </c>
      <c r="AU2453" s="272" t="s">
        <v>87</v>
      </c>
      <c r="AV2453" s="15" t="s">
        <v>85</v>
      </c>
      <c r="AW2453" s="15" t="s">
        <v>39</v>
      </c>
      <c r="AX2453" s="15" t="s">
        <v>77</v>
      </c>
      <c r="AY2453" s="272" t="s">
        <v>137</v>
      </c>
    </row>
    <row r="2454" s="13" customFormat="1">
      <c r="A2454" s="13"/>
      <c r="B2454" s="241"/>
      <c r="C2454" s="242"/>
      <c r="D2454" s="220" t="s">
        <v>569</v>
      </c>
      <c r="E2454" s="243" t="s">
        <v>32</v>
      </c>
      <c r="F2454" s="244" t="s">
        <v>2769</v>
      </c>
      <c r="G2454" s="242"/>
      <c r="H2454" s="245">
        <v>1.8700000000000001</v>
      </c>
      <c r="I2454" s="246"/>
      <c r="J2454" s="242"/>
      <c r="K2454" s="242"/>
      <c r="L2454" s="247"/>
      <c r="M2454" s="248"/>
      <c r="N2454" s="249"/>
      <c r="O2454" s="249"/>
      <c r="P2454" s="249"/>
      <c r="Q2454" s="249"/>
      <c r="R2454" s="249"/>
      <c r="S2454" s="249"/>
      <c r="T2454" s="250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51" t="s">
        <v>569</v>
      </c>
      <c r="AU2454" s="251" t="s">
        <v>87</v>
      </c>
      <c r="AV2454" s="13" t="s">
        <v>87</v>
      </c>
      <c r="AW2454" s="13" t="s">
        <v>39</v>
      </c>
      <c r="AX2454" s="13" t="s">
        <v>77</v>
      </c>
      <c r="AY2454" s="251" t="s">
        <v>137</v>
      </c>
    </row>
    <row r="2455" s="14" customFormat="1">
      <c r="A2455" s="14"/>
      <c r="B2455" s="252"/>
      <c r="C2455" s="253"/>
      <c r="D2455" s="220" t="s">
        <v>569</v>
      </c>
      <c r="E2455" s="254" t="s">
        <v>32</v>
      </c>
      <c r="F2455" s="255" t="s">
        <v>571</v>
      </c>
      <c r="G2455" s="253"/>
      <c r="H2455" s="256">
        <v>1.8700000000000001</v>
      </c>
      <c r="I2455" s="257"/>
      <c r="J2455" s="253"/>
      <c r="K2455" s="253"/>
      <c r="L2455" s="258"/>
      <c r="M2455" s="259"/>
      <c r="N2455" s="260"/>
      <c r="O2455" s="260"/>
      <c r="P2455" s="260"/>
      <c r="Q2455" s="260"/>
      <c r="R2455" s="260"/>
      <c r="S2455" s="260"/>
      <c r="T2455" s="261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62" t="s">
        <v>569</v>
      </c>
      <c r="AU2455" s="262" t="s">
        <v>87</v>
      </c>
      <c r="AV2455" s="14" t="s">
        <v>164</v>
      </c>
      <c r="AW2455" s="14" t="s">
        <v>39</v>
      </c>
      <c r="AX2455" s="14" t="s">
        <v>85</v>
      </c>
      <c r="AY2455" s="262" t="s">
        <v>137</v>
      </c>
    </row>
    <row r="2456" s="2" customFormat="1" ht="16.5" customHeight="1">
      <c r="A2456" s="41"/>
      <c r="B2456" s="42"/>
      <c r="C2456" s="207" t="s">
        <v>2770</v>
      </c>
      <c r="D2456" s="207" t="s">
        <v>140</v>
      </c>
      <c r="E2456" s="208" t="s">
        <v>2771</v>
      </c>
      <c r="F2456" s="209" t="s">
        <v>2772</v>
      </c>
      <c r="G2456" s="210" t="s">
        <v>565</v>
      </c>
      <c r="H2456" s="211">
        <v>1.8700000000000001</v>
      </c>
      <c r="I2456" s="212"/>
      <c r="J2456" s="213">
        <f>ROUND(I2456*H2456,2)</f>
        <v>0</v>
      </c>
      <c r="K2456" s="209" t="s">
        <v>144</v>
      </c>
      <c r="L2456" s="47"/>
      <c r="M2456" s="214" t="s">
        <v>32</v>
      </c>
      <c r="N2456" s="215" t="s">
        <v>49</v>
      </c>
      <c r="O2456" s="87"/>
      <c r="P2456" s="216">
        <f>O2456*H2456</f>
        <v>0</v>
      </c>
      <c r="Q2456" s="216">
        <v>0.00016875000000000001</v>
      </c>
      <c r="R2456" s="216">
        <f>Q2456*H2456</f>
        <v>0.00031556250000000003</v>
      </c>
      <c r="S2456" s="216">
        <v>0</v>
      </c>
      <c r="T2456" s="217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18" t="s">
        <v>145</v>
      </c>
      <c r="AT2456" s="218" t="s">
        <v>140</v>
      </c>
      <c r="AU2456" s="218" t="s">
        <v>87</v>
      </c>
      <c r="AY2456" s="19" t="s">
        <v>137</v>
      </c>
      <c r="BE2456" s="219">
        <f>IF(N2456="základní",J2456,0)</f>
        <v>0</v>
      </c>
      <c r="BF2456" s="219">
        <f>IF(N2456="snížená",J2456,0)</f>
        <v>0</v>
      </c>
      <c r="BG2456" s="219">
        <f>IF(N2456="zákl. přenesená",J2456,0)</f>
        <v>0</v>
      </c>
      <c r="BH2456" s="219">
        <f>IF(N2456="sníž. přenesená",J2456,0)</f>
        <v>0</v>
      </c>
      <c r="BI2456" s="219">
        <f>IF(N2456="nulová",J2456,0)</f>
        <v>0</v>
      </c>
      <c r="BJ2456" s="19" t="s">
        <v>87</v>
      </c>
      <c r="BK2456" s="219">
        <f>ROUND(I2456*H2456,2)</f>
        <v>0</v>
      </c>
      <c r="BL2456" s="19" t="s">
        <v>145</v>
      </c>
      <c r="BM2456" s="218" t="s">
        <v>2773</v>
      </c>
    </row>
    <row r="2457" s="2" customFormat="1">
      <c r="A2457" s="41"/>
      <c r="B2457" s="42"/>
      <c r="C2457" s="43"/>
      <c r="D2457" s="220" t="s">
        <v>147</v>
      </c>
      <c r="E2457" s="43"/>
      <c r="F2457" s="221" t="s">
        <v>2774</v>
      </c>
      <c r="G2457" s="43"/>
      <c r="H2457" s="43"/>
      <c r="I2457" s="222"/>
      <c r="J2457" s="43"/>
      <c r="K2457" s="43"/>
      <c r="L2457" s="47"/>
      <c r="M2457" s="223"/>
      <c r="N2457" s="224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19" t="s">
        <v>147</v>
      </c>
      <c r="AU2457" s="19" t="s">
        <v>87</v>
      </c>
    </row>
    <row r="2458" s="2" customFormat="1">
      <c r="A2458" s="41"/>
      <c r="B2458" s="42"/>
      <c r="C2458" s="43"/>
      <c r="D2458" s="225" t="s">
        <v>149</v>
      </c>
      <c r="E2458" s="43"/>
      <c r="F2458" s="226" t="s">
        <v>2775</v>
      </c>
      <c r="G2458" s="43"/>
      <c r="H2458" s="43"/>
      <c r="I2458" s="222"/>
      <c r="J2458" s="43"/>
      <c r="K2458" s="43"/>
      <c r="L2458" s="47"/>
      <c r="M2458" s="223"/>
      <c r="N2458" s="224"/>
      <c r="O2458" s="87"/>
      <c r="P2458" s="87"/>
      <c r="Q2458" s="87"/>
      <c r="R2458" s="87"/>
      <c r="S2458" s="87"/>
      <c r="T2458" s="88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T2458" s="19" t="s">
        <v>149</v>
      </c>
      <c r="AU2458" s="19" t="s">
        <v>87</v>
      </c>
    </row>
    <row r="2459" s="2" customFormat="1" ht="16.5" customHeight="1">
      <c r="A2459" s="41"/>
      <c r="B2459" s="42"/>
      <c r="C2459" s="207" t="s">
        <v>2776</v>
      </c>
      <c r="D2459" s="207" t="s">
        <v>140</v>
      </c>
      <c r="E2459" s="208" t="s">
        <v>2777</v>
      </c>
      <c r="F2459" s="209" t="s">
        <v>2778</v>
      </c>
      <c r="G2459" s="210" t="s">
        <v>565</v>
      </c>
      <c r="H2459" s="211">
        <v>1.8700000000000001</v>
      </c>
      <c r="I2459" s="212"/>
      <c r="J2459" s="213">
        <f>ROUND(I2459*H2459,2)</f>
        <v>0</v>
      </c>
      <c r="K2459" s="209" t="s">
        <v>144</v>
      </c>
      <c r="L2459" s="47"/>
      <c r="M2459" s="214" t="s">
        <v>32</v>
      </c>
      <c r="N2459" s="215" t="s">
        <v>49</v>
      </c>
      <c r="O2459" s="87"/>
      <c r="P2459" s="216">
        <f>O2459*H2459</f>
        <v>0</v>
      </c>
      <c r="Q2459" s="216">
        <v>6.7000000000000002E-05</v>
      </c>
      <c r="R2459" s="216">
        <f>Q2459*H2459</f>
        <v>0.00012529000000000002</v>
      </c>
      <c r="S2459" s="216">
        <v>0</v>
      </c>
      <c r="T2459" s="217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18" t="s">
        <v>145</v>
      </c>
      <c r="AT2459" s="218" t="s">
        <v>140</v>
      </c>
      <c r="AU2459" s="218" t="s">
        <v>87</v>
      </c>
      <c r="AY2459" s="19" t="s">
        <v>137</v>
      </c>
      <c r="BE2459" s="219">
        <f>IF(N2459="základní",J2459,0)</f>
        <v>0</v>
      </c>
      <c r="BF2459" s="219">
        <f>IF(N2459="snížená",J2459,0)</f>
        <v>0</v>
      </c>
      <c r="BG2459" s="219">
        <f>IF(N2459="zákl. přenesená",J2459,0)</f>
        <v>0</v>
      </c>
      <c r="BH2459" s="219">
        <f>IF(N2459="sníž. přenesená",J2459,0)</f>
        <v>0</v>
      </c>
      <c r="BI2459" s="219">
        <f>IF(N2459="nulová",J2459,0)</f>
        <v>0</v>
      </c>
      <c r="BJ2459" s="19" t="s">
        <v>87</v>
      </c>
      <c r="BK2459" s="219">
        <f>ROUND(I2459*H2459,2)</f>
        <v>0</v>
      </c>
      <c r="BL2459" s="19" t="s">
        <v>145</v>
      </c>
      <c r="BM2459" s="218" t="s">
        <v>2779</v>
      </c>
    </row>
    <row r="2460" s="2" customFormat="1">
      <c r="A2460" s="41"/>
      <c r="B2460" s="42"/>
      <c r="C2460" s="43"/>
      <c r="D2460" s="220" t="s">
        <v>147</v>
      </c>
      <c r="E2460" s="43"/>
      <c r="F2460" s="221" t="s">
        <v>2780</v>
      </c>
      <c r="G2460" s="43"/>
      <c r="H2460" s="43"/>
      <c r="I2460" s="222"/>
      <c r="J2460" s="43"/>
      <c r="K2460" s="43"/>
      <c r="L2460" s="47"/>
      <c r="M2460" s="223"/>
      <c r="N2460" s="224"/>
      <c r="O2460" s="87"/>
      <c r="P2460" s="87"/>
      <c r="Q2460" s="87"/>
      <c r="R2460" s="87"/>
      <c r="S2460" s="87"/>
      <c r="T2460" s="88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T2460" s="19" t="s">
        <v>147</v>
      </c>
      <c r="AU2460" s="19" t="s">
        <v>87</v>
      </c>
    </row>
    <row r="2461" s="2" customFormat="1">
      <c r="A2461" s="41"/>
      <c r="B2461" s="42"/>
      <c r="C2461" s="43"/>
      <c r="D2461" s="225" t="s">
        <v>149</v>
      </c>
      <c r="E2461" s="43"/>
      <c r="F2461" s="226" t="s">
        <v>2781</v>
      </c>
      <c r="G2461" s="43"/>
      <c r="H2461" s="43"/>
      <c r="I2461" s="222"/>
      <c r="J2461" s="43"/>
      <c r="K2461" s="43"/>
      <c r="L2461" s="47"/>
      <c r="M2461" s="223"/>
      <c r="N2461" s="224"/>
      <c r="O2461" s="87"/>
      <c r="P2461" s="87"/>
      <c r="Q2461" s="87"/>
      <c r="R2461" s="87"/>
      <c r="S2461" s="87"/>
      <c r="T2461" s="88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T2461" s="19" t="s">
        <v>149</v>
      </c>
      <c r="AU2461" s="19" t="s">
        <v>87</v>
      </c>
    </row>
    <row r="2462" s="15" customFormat="1">
      <c r="A2462" s="15"/>
      <c r="B2462" s="263"/>
      <c r="C2462" s="264"/>
      <c r="D2462" s="220" t="s">
        <v>569</v>
      </c>
      <c r="E2462" s="265" t="s">
        <v>32</v>
      </c>
      <c r="F2462" s="266" t="s">
        <v>2768</v>
      </c>
      <c r="G2462" s="264"/>
      <c r="H2462" s="265" t="s">
        <v>32</v>
      </c>
      <c r="I2462" s="267"/>
      <c r="J2462" s="264"/>
      <c r="K2462" s="264"/>
      <c r="L2462" s="268"/>
      <c r="M2462" s="269"/>
      <c r="N2462" s="270"/>
      <c r="O2462" s="270"/>
      <c r="P2462" s="270"/>
      <c r="Q2462" s="270"/>
      <c r="R2462" s="270"/>
      <c r="S2462" s="270"/>
      <c r="T2462" s="271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72" t="s">
        <v>569</v>
      </c>
      <c r="AU2462" s="272" t="s">
        <v>87</v>
      </c>
      <c r="AV2462" s="15" t="s">
        <v>85</v>
      </c>
      <c r="AW2462" s="15" t="s">
        <v>39</v>
      </c>
      <c r="AX2462" s="15" t="s">
        <v>77</v>
      </c>
      <c r="AY2462" s="272" t="s">
        <v>137</v>
      </c>
    </row>
    <row r="2463" s="15" customFormat="1">
      <c r="A2463" s="15"/>
      <c r="B2463" s="263"/>
      <c r="C2463" s="264"/>
      <c r="D2463" s="220" t="s">
        <v>569</v>
      </c>
      <c r="E2463" s="265" t="s">
        <v>32</v>
      </c>
      <c r="F2463" s="266" t="s">
        <v>2654</v>
      </c>
      <c r="G2463" s="264"/>
      <c r="H2463" s="265" t="s">
        <v>32</v>
      </c>
      <c r="I2463" s="267"/>
      <c r="J2463" s="264"/>
      <c r="K2463" s="264"/>
      <c r="L2463" s="268"/>
      <c r="M2463" s="269"/>
      <c r="N2463" s="270"/>
      <c r="O2463" s="270"/>
      <c r="P2463" s="270"/>
      <c r="Q2463" s="270"/>
      <c r="R2463" s="270"/>
      <c r="S2463" s="270"/>
      <c r="T2463" s="271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T2463" s="272" t="s">
        <v>569</v>
      </c>
      <c r="AU2463" s="272" t="s">
        <v>87</v>
      </c>
      <c r="AV2463" s="15" t="s">
        <v>85</v>
      </c>
      <c r="AW2463" s="15" t="s">
        <v>39</v>
      </c>
      <c r="AX2463" s="15" t="s">
        <v>77</v>
      </c>
      <c r="AY2463" s="272" t="s">
        <v>137</v>
      </c>
    </row>
    <row r="2464" s="13" customFormat="1">
      <c r="A2464" s="13"/>
      <c r="B2464" s="241"/>
      <c r="C2464" s="242"/>
      <c r="D2464" s="220" t="s">
        <v>569</v>
      </c>
      <c r="E2464" s="243" t="s">
        <v>32</v>
      </c>
      <c r="F2464" s="244" t="s">
        <v>2769</v>
      </c>
      <c r="G2464" s="242"/>
      <c r="H2464" s="245">
        <v>1.8700000000000001</v>
      </c>
      <c r="I2464" s="246"/>
      <c r="J2464" s="242"/>
      <c r="K2464" s="242"/>
      <c r="L2464" s="247"/>
      <c r="M2464" s="248"/>
      <c r="N2464" s="249"/>
      <c r="O2464" s="249"/>
      <c r="P2464" s="249"/>
      <c r="Q2464" s="249"/>
      <c r="R2464" s="249"/>
      <c r="S2464" s="249"/>
      <c r="T2464" s="250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51" t="s">
        <v>569</v>
      </c>
      <c r="AU2464" s="251" t="s">
        <v>87</v>
      </c>
      <c r="AV2464" s="13" t="s">
        <v>87</v>
      </c>
      <c r="AW2464" s="13" t="s">
        <v>39</v>
      </c>
      <c r="AX2464" s="13" t="s">
        <v>77</v>
      </c>
      <c r="AY2464" s="251" t="s">
        <v>137</v>
      </c>
    </row>
    <row r="2465" s="14" customFormat="1">
      <c r="A2465" s="14"/>
      <c r="B2465" s="252"/>
      <c r="C2465" s="253"/>
      <c r="D2465" s="220" t="s">
        <v>569</v>
      </c>
      <c r="E2465" s="254" t="s">
        <v>32</v>
      </c>
      <c r="F2465" s="255" t="s">
        <v>571</v>
      </c>
      <c r="G2465" s="253"/>
      <c r="H2465" s="256">
        <v>1.8700000000000001</v>
      </c>
      <c r="I2465" s="257"/>
      <c r="J2465" s="253"/>
      <c r="K2465" s="253"/>
      <c r="L2465" s="258"/>
      <c r="M2465" s="259"/>
      <c r="N2465" s="260"/>
      <c r="O2465" s="260"/>
      <c r="P2465" s="260"/>
      <c r="Q2465" s="260"/>
      <c r="R2465" s="260"/>
      <c r="S2465" s="260"/>
      <c r="T2465" s="261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62" t="s">
        <v>569</v>
      </c>
      <c r="AU2465" s="262" t="s">
        <v>87</v>
      </c>
      <c r="AV2465" s="14" t="s">
        <v>164</v>
      </c>
      <c r="AW2465" s="14" t="s">
        <v>39</v>
      </c>
      <c r="AX2465" s="14" t="s">
        <v>85</v>
      </c>
      <c r="AY2465" s="262" t="s">
        <v>137</v>
      </c>
    </row>
    <row r="2466" s="2" customFormat="1" ht="16.5" customHeight="1">
      <c r="A2466" s="41"/>
      <c r="B2466" s="42"/>
      <c r="C2466" s="207" t="s">
        <v>2782</v>
      </c>
      <c r="D2466" s="207" t="s">
        <v>140</v>
      </c>
      <c r="E2466" s="208" t="s">
        <v>2783</v>
      </c>
      <c r="F2466" s="209" t="s">
        <v>2784</v>
      </c>
      <c r="G2466" s="210" t="s">
        <v>565</v>
      </c>
      <c r="H2466" s="211">
        <v>1.8700000000000001</v>
      </c>
      <c r="I2466" s="212"/>
      <c r="J2466" s="213">
        <f>ROUND(I2466*H2466,2)</f>
        <v>0</v>
      </c>
      <c r="K2466" s="209" t="s">
        <v>144</v>
      </c>
      <c r="L2466" s="47"/>
      <c r="M2466" s="214" t="s">
        <v>32</v>
      </c>
      <c r="N2466" s="215" t="s">
        <v>49</v>
      </c>
      <c r="O2466" s="87"/>
      <c r="P2466" s="216">
        <f>O2466*H2466</f>
        <v>0</v>
      </c>
      <c r="Q2466" s="216">
        <v>0.00023000000000000001</v>
      </c>
      <c r="R2466" s="216">
        <f>Q2466*H2466</f>
        <v>0.00043010000000000005</v>
      </c>
      <c r="S2466" s="216">
        <v>0</v>
      </c>
      <c r="T2466" s="217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18" t="s">
        <v>145</v>
      </c>
      <c r="AT2466" s="218" t="s">
        <v>140</v>
      </c>
      <c r="AU2466" s="218" t="s">
        <v>87</v>
      </c>
      <c r="AY2466" s="19" t="s">
        <v>137</v>
      </c>
      <c r="BE2466" s="219">
        <f>IF(N2466="základní",J2466,0)</f>
        <v>0</v>
      </c>
      <c r="BF2466" s="219">
        <f>IF(N2466="snížená",J2466,0)</f>
        <v>0</v>
      </c>
      <c r="BG2466" s="219">
        <f>IF(N2466="zákl. přenesená",J2466,0)</f>
        <v>0</v>
      </c>
      <c r="BH2466" s="219">
        <f>IF(N2466="sníž. přenesená",J2466,0)</f>
        <v>0</v>
      </c>
      <c r="BI2466" s="219">
        <f>IF(N2466="nulová",J2466,0)</f>
        <v>0</v>
      </c>
      <c r="BJ2466" s="19" t="s">
        <v>87</v>
      </c>
      <c r="BK2466" s="219">
        <f>ROUND(I2466*H2466,2)</f>
        <v>0</v>
      </c>
      <c r="BL2466" s="19" t="s">
        <v>145</v>
      </c>
      <c r="BM2466" s="218" t="s">
        <v>2785</v>
      </c>
    </row>
    <row r="2467" s="2" customFormat="1">
      <c r="A2467" s="41"/>
      <c r="B2467" s="42"/>
      <c r="C2467" s="43"/>
      <c r="D2467" s="220" t="s">
        <v>147</v>
      </c>
      <c r="E2467" s="43"/>
      <c r="F2467" s="221" t="s">
        <v>2786</v>
      </c>
      <c r="G2467" s="43"/>
      <c r="H2467" s="43"/>
      <c r="I2467" s="222"/>
      <c r="J2467" s="43"/>
      <c r="K2467" s="43"/>
      <c r="L2467" s="47"/>
      <c r="M2467" s="223"/>
      <c r="N2467" s="224"/>
      <c r="O2467" s="87"/>
      <c r="P2467" s="87"/>
      <c r="Q2467" s="87"/>
      <c r="R2467" s="87"/>
      <c r="S2467" s="87"/>
      <c r="T2467" s="88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T2467" s="19" t="s">
        <v>147</v>
      </c>
      <c r="AU2467" s="19" t="s">
        <v>87</v>
      </c>
    </row>
    <row r="2468" s="2" customFormat="1">
      <c r="A2468" s="41"/>
      <c r="B2468" s="42"/>
      <c r="C2468" s="43"/>
      <c r="D2468" s="225" t="s">
        <v>149</v>
      </c>
      <c r="E2468" s="43"/>
      <c r="F2468" s="226" t="s">
        <v>2787</v>
      </c>
      <c r="G2468" s="43"/>
      <c r="H2468" s="43"/>
      <c r="I2468" s="222"/>
      <c r="J2468" s="43"/>
      <c r="K2468" s="43"/>
      <c r="L2468" s="47"/>
      <c r="M2468" s="223"/>
      <c r="N2468" s="224"/>
      <c r="O2468" s="87"/>
      <c r="P2468" s="87"/>
      <c r="Q2468" s="87"/>
      <c r="R2468" s="87"/>
      <c r="S2468" s="87"/>
      <c r="T2468" s="88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T2468" s="19" t="s">
        <v>149</v>
      </c>
      <c r="AU2468" s="19" t="s">
        <v>87</v>
      </c>
    </row>
    <row r="2469" s="2" customFormat="1" ht="16.5" customHeight="1">
      <c r="A2469" s="41"/>
      <c r="B2469" s="42"/>
      <c r="C2469" s="207" t="s">
        <v>2788</v>
      </c>
      <c r="D2469" s="207" t="s">
        <v>140</v>
      </c>
      <c r="E2469" s="208" t="s">
        <v>2789</v>
      </c>
      <c r="F2469" s="209" t="s">
        <v>2790</v>
      </c>
      <c r="G2469" s="210" t="s">
        <v>565</v>
      </c>
      <c r="H2469" s="211">
        <v>226.05500000000001</v>
      </c>
      <c r="I2469" s="212"/>
      <c r="J2469" s="213">
        <f>ROUND(I2469*H2469,2)</f>
        <v>0</v>
      </c>
      <c r="K2469" s="209" t="s">
        <v>144</v>
      </c>
      <c r="L2469" s="47"/>
      <c r="M2469" s="214" t="s">
        <v>32</v>
      </c>
      <c r="N2469" s="215" t="s">
        <v>49</v>
      </c>
      <c r="O2469" s="87"/>
      <c r="P2469" s="216">
        <f>O2469*H2469</f>
        <v>0</v>
      </c>
      <c r="Q2469" s="216">
        <v>0.00010000000000000001</v>
      </c>
      <c r="R2469" s="216">
        <f>Q2469*H2469</f>
        <v>0.022605500000000001</v>
      </c>
      <c r="S2469" s="216">
        <v>0</v>
      </c>
      <c r="T2469" s="217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18" t="s">
        <v>145</v>
      </c>
      <c r="AT2469" s="218" t="s">
        <v>140</v>
      </c>
      <c r="AU2469" s="218" t="s">
        <v>87</v>
      </c>
      <c r="AY2469" s="19" t="s">
        <v>137</v>
      </c>
      <c r="BE2469" s="219">
        <f>IF(N2469="základní",J2469,0)</f>
        <v>0</v>
      </c>
      <c r="BF2469" s="219">
        <f>IF(N2469="snížená",J2469,0)</f>
        <v>0</v>
      </c>
      <c r="BG2469" s="219">
        <f>IF(N2469="zákl. přenesená",J2469,0)</f>
        <v>0</v>
      </c>
      <c r="BH2469" s="219">
        <f>IF(N2469="sníž. přenesená",J2469,0)</f>
        <v>0</v>
      </c>
      <c r="BI2469" s="219">
        <f>IF(N2469="nulová",J2469,0)</f>
        <v>0</v>
      </c>
      <c r="BJ2469" s="19" t="s">
        <v>87</v>
      </c>
      <c r="BK2469" s="219">
        <f>ROUND(I2469*H2469,2)</f>
        <v>0</v>
      </c>
      <c r="BL2469" s="19" t="s">
        <v>145</v>
      </c>
      <c r="BM2469" s="218" t="s">
        <v>2791</v>
      </c>
    </row>
    <row r="2470" s="2" customFormat="1">
      <c r="A2470" s="41"/>
      <c r="B2470" s="42"/>
      <c r="C2470" s="43"/>
      <c r="D2470" s="220" t="s">
        <v>147</v>
      </c>
      <c r="E2470" s="43"/>
      <c r="F2470" s="221" t="s">
        <v>2792</v>
      </c>
      <c r="G2470" s="43"/>
      <c r="H2470" s="43"/>
      <c r="I2470" s="222"/>
      <c r="J2470" s="43"/>
      <c r="K2470" s="43"/>
      <c r="L2470" s="47"/>
      <c r="M2470" s="223"/>
      <c r="N2470" s="224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19" t="s">
        <v>147</v>
      </c>
      <c r="AU2470" s="19" t="s">
        <v>87</v>
      </c>
    </row>
    <row r="2471" s="2" customFormat="1">
      <c r="A2471" s="41"/>
      <c r="B2471" s="42"/>
      <c r="C2471" s="43"/>
      <c r="D2471" s="225" t="s">
        <v>149</v>
      </c>
      <c r="E2471" s="43"/>
      <c r="F2471" s="226" t="s">
        <v>2793</v>
      </c>
      <c r="G2471" s="43"/>
      <c r="H2471" s="43"/>
      <c r="I2471" s="222"/>
      <c r="J2471" s="43"/>
      <c r="K2471" s="43"/>
      <c r="L2471" s="47"/>
      <c r="M2471" s="223"/>
      <c r="N2471" s="224"/>
      <c r="O2471" s="87"/>
      <c r="P2471" s="87"/>
      <c r="Q2471" s="87"/>
      <c r="R2471" s="87"/>
      <c r="S2471" s="87"/>
      <c r="T2471" s="88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T2471" s="19" t="s">
        <v>149</v>
      </c>
      <c r="AU2471" s="19" t="s">
        <v>87</v>
      </c>
    </row>
    <row r="2472" s="15" customFormat="1">
      <c r="A2472" s="15"/>
      <c r="B2472" s="263"/>
      <c r="C2472" s="264"/>
      <c r="D2472" s="220" t="s">
        <v>569</v>
      </c>
      <c r="E2472" s="265" t="s">
        <v>32</v>
      </c>
      <c r="F2472" s="266" t="s">
        <v>1343</v>
      </c>
      <c r="G2472" s="264"/>
      <c r="H2472" s="265" t="s">
        <v>32</v>
      </c>
      <c r="I2472" s="267"/>
      <c r="J2472" s="264"/>
      <c r="K2472" s="264"/>
      <c r="L2472" s="268"/>
      <c r="M2472" s="269"/>
      <c r="N2472" s="270"/>
      <c r="O2472" s="270"/>
      <c r="P2472" s="270"/>
      <c r="Q2472" s="270"/>
      <c r="R2472" s="270"/>
      <c r="S2472" s="270"/>
      <c r="T2472" s="271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72" t="s">
        <v>569</v>
      </c>
      <c r="AU2472" s="272" t="s">
        <v>87</v>
      </c>
      <c r="AV2472" s="15" t="s">
        <v>85</v>
      </c>
      <c r="AW2472" s="15" t="s">
        <v>39</v>
      </c>
      <c r="AX2472" s="15" t="s">
        <v>77</v>
      </c>
      <c r="AY2472" s="272" t="s">
        <v>137</v>
      </c>
    </row>
    <row r="2473" s="13" customFormat="1">
      <c r="A2473" s="13"/>
      <c r="B2473" s="241"/>
      <c r="C2473" s="242"/>
      <c r="D2473" s="220" t="s">
        <v>569</v>
      </c>
      <c r="E2473" s="243" t="s">
        <v>32</v>
      </c>
      <c r="F2473" s="244" t="s">
        <v>1344</v>
      </c>
      <c r="G2473" s="242"/>
      <c r="H2473" s="245">
        <v>72.299999999999997</v>
      </c>
      <c r="I2473" s="246"/>
      <c r="J2473" s="242"/>
      <c r="K2473" s="242"/>
      <c r="L2473" s="247"/>
      <c r="M2473" s="248"/>
      <c r="N2473" s="249"/>
      <c r="O2473" s="249"/>
      <c r="P2473" s="249"/>
      <c r="Q2473" s="249"/>
      <c r="R2473" s="249"/>
      <c r="S2473" s="249"/>
      <c r="T2473" s="250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51" t="s">
        <v>569</v>
      </c>
      <c r="AU2473" s="251" t="s">
        <v>87</v>
      </c>
      <c r="AV2473" s="13" t="s">
        <v>87</v>
      </c>
      <c r="AW2473" s="13" t="s">
        <v>39</v>
      </c>
      <c r="AX2473" s="13" t="s">
        <v>77</v>
      </c>
      <c r="AY2473" s="251" t="s">
        <v>137</v>
      </c>
    </row>
    <row r="2474" s="13" customFormat="1">
      <c r="A2474" s="13"/>
      <c r="B2474" s="241"/>
      <c r="C2474" s="242"/>
      <c r="D2474" s="220" t="s">
        <v>569</v>
      </c>
      <c r="E2474" s="243" t="s">
        <v>32</v>
      </c>
      <c r="F2474" s="244" t="s">
        <v>1345</v>
      </c>
      <c r="G2474" s="242"/>
      <c r="H2474" s="245">
        <v>172.25999999999999</v>
      </c>
      <c r="I2474" s="246"/>
      <c r="J2474" s="242"/>
      <c r="K2474" s="242"/>
      <c r="L2474" s="247"/>
      <c r="M2474" s="248"/>
      <c r="N2474" s="249"/>
      <c r="O2474" s="249"/>
      <c r="P2474" s="249"/>
      <c r="Q2474" s="249"/>
      <c r="R2474" s="249"/>
      <c r="S2474" s="249"/>
      <c r="T2474" s="250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51" t="s">
        <v>569</v>
      </c>
      <c r="AU2474" s="251" t="s">
        <v>87</v>
      </c>
      <c r="AV2474" s="13" t="s">
        <v>87</v>
      </c>
      <c r="AW2474" s="13" t="s">
        <v>39</v>
      </c>
      <c r="AX2474" s="13" t="s">
        <v>77</v>
      </c>
      <c r="AY2474" s="251" t="s">
        <v>137</v>
      </c>
    </row>
    <row r="2475" s="13" customFormat="1">
      <c r="A2475" s="13"/>
      <c r="B2475" s="241"/>
      <c r="C2475" s="242"/>
      <c r="D2475" s="220" t="s">
        <v>569</v>
      </c>
      <c r="E2475" s="243" t="s">
        <v>32</v>
      </c>
      <c r="F2475" s="244" t="s">
        <v>1346</v>
      </c>
      <c r="G2475" s="242"/>
      <c r="H2475" s="245">
        <v>-24.010000000000002</v>
      </c>
      <c r="I2475" s="246"/>
      <c r="J2475" s="242"/>
      <c r="K2475" s="242"/>
      <c r="L2475" s="247"/>
      <c r="M2475" s="248"/>
      <c r="N2475" s="249"/>
      <c r="O2475" s="249"/>
      <c r="P2475" s="249"/>
      <c r="Q2475" s="249"/>
      <c r="R2475" s="249"/>
      <c r="S2475" s="249"/>
      <c r="T2475" s="250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51" t="s">
        <v>569</v>
      </c>
      <c r="AU2475" s="251" t="s">
        <v>87</v>
      </c>
      <c r="AV2475" s="13" t="s">
        <v>87</v>
      </c>
      <c r="AW2475" s="13" t="s">
        <v>39</v>
      </c>
      <c r="AX2475" s="13" t="s">
        <v>77</v>
      </c>
      <c r="AY2475" s="251" t="s">
        <v>137</v>
      </c>
    </row>
    <row r="2476" s="13" customFormat="1">
      <c r="A2476" s="13"/>
      <c r="B2476" s="241"/>
      <c r="C2476" s="242"/>
      <c r="D2476" s="220" t="s">
        <v>569</v>
      </c>
      <c r="E2476" s="243" t="s">
        <v>32</v>
      </c>
      <c r="F2476" s="244" t="s">
        <v>1347</v>
      </c>
      <c r="G2476" s="242"/>
      <c r="H2476" s="245">
        <v>5.5049999999999999</v>
      </c>
      <c r="I2476" s="246"/>
      <c r="J2476" s="242"/>
      <c r="K2476" s="242"/>
      <c r="L2476" s="247"/>
      <c r="M2476" s="248"/>
      <c r="N2476" s="249"/>
      <c r="O2476" s="249"/>
      <c r="P2476" s="249"/>
      <c r="Q2476" s="249"/>
      <c r="R2476" s="249"/>
      <c r="S2476" s="249"/>
      <c r="T2476" s="250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51" t="s">
        <v>569</v>
      </c>
      <c r="AU2476" s="251" t="s">
        <v>87</v>
      </c>
      <c r="AV2476" s="13" t="s">
        <v>87</v>
      </c>
      <c r="AW2476" s="13" t="s">
        <v>39</v>
      </c>
      <c r="AX2476" s="13" t="s">
        <v>77</v>
      </c>
      <c r="AY2476" s="251" t="s">
        <v>137</v>
      </c>
    </row>
    <row r="2477" s="14" customFormat="1">
      <c r="A2477" s="14"/>
      <c r="B2477" s="252"/>
      <c r="C2477" s="253"/>
      <c r="D2477" s="220" t="s">
        <v>569</v>
      </c>
      <c r="E2477" s="254" t="s">
        <v>32</v>
      </c>
      <c r="F2477" s="255" t="s">
        <v>571</v>
      </c>
      <c r="G2477" s="253"/>
      <c r="H2477" s="256">
        <v>226.05500000000001</v>
      </c>
      <c r="I2477" s="257"/>
      <c r="J2477" s="253"/>
      <c r="K2477" s="253"/>
      <c r="L2477" s="258"/>
      <c r="M2477" s="259"/>
      <c r="N2477" s="260"/>
      <c r="O2477" s="260"/>
      <c r="P2477" s="260"/>
      <c r="Q2477" s="260"/>
      <c r="R2477" s="260"/>
      <c r="S2477" s="260"/>
      <c r="T2477" s="261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62" t="s">
        <v>569</v>
      </c>
      <c r="AU2477" s="262" t="s">
        <v>87</v>
      </c>
      <c r="AV2477" s="14" t="s">
        <v>164</v>
      </c>
      <c r="AW2477" s="14" t="s">
        <v>39</v>
      </c>
      <c r="AX2477" s="14" t="s">
        <v>85</v>
      </c>
      <c r="AY2477" s="262" t="s">
        <v>137</v>
      </c>
    </row>
    <row r="2478" s="2" customFormat="1" ht="16.5" customHeight="1">
      <c r="A2478" s="41"/>
      <c r="B2478" s="42"/>
      <c r="C2478" s="207" t="s">
        <v>2794</v>
      </c>
      <c r="D2478" s="207" t="s">
        <v>140</v>
      </c>
      <c r="E2478" s="208" t="s">
        <v>2795</v>
      </c>
      <c r="F2478" s="209" t="s">
        <v>2796</v>
      </c>
      <c r="G2478" s="210" t="s">
        <v>565</v>
      </c>
      <c r="H2478" s="211">
        <v>226.05500000000001</v>
      </c>
      <c r="I2478" s="212"/>
      <c r="J2478" s="213">
        <f>ROUND(I2478*H2478,2)</f>
        <v>0</v>
      </c>
      <c r="K2478" s="209" t="s">
        <v>144</v>
      </c>
      <c r="L2478" s="47"/>
      <c r="M2478" s="214" t="s">
        <v>32</v>
      </c>
      <c r="N2478" s="215" t="s">
        <v>49</v>
      </c>
      <c r="O2478" s="87"/>
      <c r="P2478" s="216">
        <f>O2478*H2478</f>
        <v>0</v>
      </c>
      <c r="Q2478" s="216">
        <v>0.00048000000000000001</v>
      </c>
      <c r="R2478" s="216">
        <f>Q2478*H2478</f>
        <v>0.1085064</v>
      </c>
      <c r="S2478" s="216">
        <v>0</v>
      </c>
      <c r="T2478" s="217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18" t="s">
        <v>145</v>
      </c>
      <c r="AT2478" s="218" t="s">
        <v>140</v>
      </c>
      <c r="AU2478" s="218" t="s">
        <v>87</v>
      </c>
      <c r="AY2478" s="19" t="s">
        <v>137</v>
      </c>
      <c r="BE2478" s="219">
        <f>IF(N2478="základní",J2478,0)</f>
        <v>0</v>
      </c>
      <c r="BF2478" s="219">
        <f>IF(N2478="snížená",J2478,0)</f>
        <v>0</v>
      </c>
      <c r="BG2478" s="219">
        <f>IF(N2478="zákl. přenesená",J2478,0)</f>
        <v>0</v>
      </c>
      <c r="BH2478" s="219">
        <f>IF(N2478="sníž. přenesená",J2478,0)</f>
        <v>0</v>
      </c>
      <c r="BI2478" s="219">
        <f>IF(N2478="nulová",J2478,0)</f>
        <v>0</v>
      </c>
      <c r="BJ2478" s="19" t="s">
        <v>87</v>
      </c>
      <c r="BK2478" s="219">
        <f>ROUND(I2478*H2478,2)</f>
        <v>0</v>
      </c>
      <c r="BL2478" s="19" t="s">
        <v>145</v>
      </c>
      <c r="BM2478" s="218" t="s">
        <v>2797</v>
      </c>
    </row>
    <row r="2479" s="2" customFormat="1">
      <c r="A2479" s="41"/>
      <c r="B2479" s="42"/>
      <c r="C2479" s="43"/>
      <c r="D2479" s="220" t="s">
        <v>147</v>
      </c>
      <c r="E2479" s="43"/>
      <c r="F2479" s="221" t="s">
        <v>2798</v>
      </c>
      <c r="G2479" s="43"/>
      <c r="H2479" s="43"/>
      <c r="I2479" s="222"/>
      <c r="J2479" s="43"/>
      <c r="K2479" s="43"/>
      <c r="L2479" s="47"/>
      <c r="M2479" s="223"/>
      <c r="N2479" s="224"/>
      <c r="O2479" s="87"/>
      <c r="P2479" s="87"/>
      <c r="Q2479" s="87"/>
      <c r="R2479" s="87"/>
      <c r="S2479" s="87"/>
      <c r="T2479" s="88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19" t="s">
        <v>147</v>
      </c>
      <c r="AU2479" s="19" t="s">
        <v>87</v>
      </c>
    </row>
    <row r="2480" s="2" customFormat="1">
      <c r="A2480" s="41"/>
      <c r="B2480" s="42"/>
      <c r="C2480" s="43"/>
      <c r="D2480" s="225" t="s">
        <v>149</v>
      </c>
      <c r="E2480" s="43"/>
      <c r="F2480" s="226" t="s">
        <v>2799</v>
      </c>
      <c r="G2480" s="43"/>
      <c r="H2480" s="43"/>
      <c r="I2480" s="222"/>
      <c r="J2480" s="43"/>
      <c r="K2480" s="43"/>
      <c r="L2480" s="47"/>
      <c r="M2480" s="223"/>
      <c r="N2480" s="224"/>
      <c r="O2480" s="87"/>
      <c r="P2480" s="87"/>
      <c r="Q2480" s="87"/>
      <c r="R2480" s="87"/>
      <c r="S2480" s="87"/>
      <c r="T2480" s="88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T2480" s="19" t="s">
        <v>149</v>
      </c>
      <c r="AU2480" s="19" t="s">
        <v>87</v>
      </c>
    </row>
    <row r="2481" s="12" customFormat="1" ht="22.8" customHeight="1">
      <c r="A2481" s="12"/>
      <c r="B2481" s="191"/>
      <c r="C2481" s="192"/>
      <c r="D2481" s="193" t="s">
        <v>76</v>
      </c>
      <c r="E2481" s="205" t="s">
        <v>2800</v>
      </c>
      <c r="F2481" s="205" t="s">
        <v>2801</v>
      </c>
      <c r="G2481" s="192"/>
      <c r="H2481" s="192"/>
      <c r="I2481" s="195"/>
      <c r="J2481" s="206">
        <f>BK2481</f>
        <v>0</v>
      </c>
      <c r="K2481" s="192"/>
      <c r="L2481" s="197"/>
      <c r="M2481" s="198"/>
      <c r="N2481" s="199"/>
      <c r="O2481" s="199"/>
      <c r="P2481" s="200">
        <f>SUM(P2482:P2528)</f>
        <v>0</v>
      </c>
      <c r="Q2481" s="199"/>
      <c r="R2481" s="200">
        <f>SUM(R2482:R2528)</f>
        <v>0.42189508800000003</v>
      </c>
      <c r="S2481" s="199"/>
      <c r="T2481" s="201">
        <f>SUM(T2482:T2528)</f>
        <v>0</v>
      </c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R2481" s="202" t="s">
        <v>87</v>
      </c>
      <c r="AT2481" s="203" t="s">
        <v>76</v>
      </c>
      <c r="AU2481" s="203" t="s">
        <v>85</v>
      </c>
      <c r="AY2481" s="202" t="s">
        <v>137</v>
      </c>
      <c r="BK2481" s="204">
        <f>SUM(BK2482:BK2528)</f>
        <v>0</v>
      </c>
    </row>
    <row r="2482" s="2" customFormat="1" ht="16.5" customHeight="1">
      <c r="A2482" s="41"/>
      <c r="B2482" s="42"/>
      <c r="C2482" s="207" t="s">
        <v>2802</v>
      </c>
      <c r="D2482" s="207" t="s">
        <v>140</v>
      </c>
      <c r="E2482" s="208" t="s">
        <v>2803</v>
      </c>
      <c r="F2482" s="209" t="s">
        <v>2804</v>
      </c>
      <c r="G2482" s="210" t="s">
        <v>565</v>
      </c>
      <c r="H2482" s="211">
        <v>891.53300000000002</v>
      </c>
      <c r="I2482" s="212"/>
      <c r="J2482" s="213">
        <f>ROUND(I2482*H2482,2)</f>
        <v>0</v>
      </c>
      <c r="K2482" s="209" t="s">
        <v>144</v>
      </c>
      <c r="L2482" s="47"/>
      <c r="M2482" s="214" t="s">
        <v>32</v>
      </c>
      <c r="N2482" s="215" t="s">
        <v>49</v>
      </c>
      <c r="O2482" s="87"/>
      <c r="P2482" s="216">
        <f>O2482*H2482</f>
        <v>0</v>
      </c>
      <c r="Q2482" s="216">
        <v>0</v>
      </c>
      <c r="R2482" s="216">
        <f>Q2482*H2482</f>
        <v>0</v>
      </c>
      <c r="S2482" s="216">
        <v>0</v>
      </c>
      <c r="T2482" s="217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18" t="s">
        <v>145</v>
      </c>
      <c r="AT2482" s="218" t="s">
        <v>140</v>
      </c>
      <c r="AU2482" s="218" t="s">
        <v>87</v>
      </c>
      <c r="AY2482" s="19" t="s">
        <v>137</v>
      </c>
      <c r="BE2482" s="219">
        <f>IF(N2482="základní",J2482,0)</f>
        <v>0</v>
      </c>
      <c r="BF2482" s="219">
        <f>IF(N2482="snížená",J2482,0)</f>
        <v>0</v>
      </c>
      <c r="BG2482" s="219">
        <f>IF(N2482="zákl. přenesená",J2482,0)</f>
        <v>0</v>
      </c>
      <c r="BH2482" s="219">
        <f>IF(N2482="sníž. přenesená",J2482,0)</f>
        <v>0</v>
      </c>
      <c r="BI2482" s="219">
        <f>IF(N2482="nulová",J2482,0)</f>
        <v>0</v>
      </c>
      <c r="BJ2482" s="19" t="s">
        <v>87</v>
      </c>
      <c r="BK2482" s="219">
        <f>ROUND(I2482*H2482,2)</f>
        <v>0</v>
      </c>
      <c r="BL2482" s="19" t="s">
        <v>145</v>
      </c>
      <c r="BM2482" s="218" t="s">
        <v>2805</v>
      </c>
    </row>
    <row r="2483" s="2" customFormat="1">
      <c r="A2483" s="41"/>
      <c r="B2483" s="42"/>
      <c r="C2483" s="43"/>
      <c r="D2483" s="220" t="s">
        <v>147</v>
      </c>
      <c r="E2483" s="43"/>
      <c r="F2483" s="221" t="s">
        <v>2806</v>
      </c>
      <c r="G2483" s="43"/>
      <c r="H2483" s="43"/>
      <c r="I2483" s="222"/>
      <c r="J2483" s="43"/>
      <c r="K2483" s="43"/>
      <c r="L2483" s="47"/>
      <c r="M2483" s="223"/>
      <c r="N2483" s="224"/>
      <c r="O2483" s="87"/>
      <c r="P2483" s="87"/>
      <c r="Q2483" s="87"/>
      <c r="R2483" s="87"/>
      <c r="S2483" s="87"/>
      <c r="T2483" s="88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T2483" s="19" t="s">
        <v>147</v>
      </c>
      <c r="AU2483" s="19" t="s">
        <v>87</v>
      </c>
    </row>
    <row r="2484" s="2" customFormat="1">
      <c r="A2484" s="41"/>
      <c r="B2484" s="42"/>
      <c r="C2484" s="43"/>
      <c r="D2484" s="225" t="s">
        <v>149</v>
      </c>
      <c r="E2484" s="43"/>
      <c r="F2484" s="226" t="s">
        <v>2807</v>
      </c>
      <c r="G2484" s="43"/>
      <c r="H2484" s="43"/>
      <c r="I2484" s="222"/>
      <c r="J2484" s="43"/>
      <c r="K2484" s="43"/>
      <c r="L2484" s="47"/>
      <c r="M2484" s="223"/>
      <c r="N2484" s="224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19" t="s">
        <v>149</v>
      </c>
      <c r="AU2484" s="19" t="s">
        <v>87</v>
      </c>
    </row>
    <row r="2485" s="15" customFormat="1">
      <c r="A2485" s="15"/>
      <c r="B2485" s="263"/>
      <c r="C2485" s="264"/>
      <c r="D2485" s="220" t="s">
        <v>569</v>
      </c>
      <c r="E2485" s="265" t="s">
        <v>32</v>
      </c>
      <c r="F2485" s="266" t="s">
        <v>2808</v>
      </c>
      <c r="G2485" s="264"/>
      <c r="H2485" s="265" t="s">
        <v>32</v>
      </c>
      <c r="I2485" s="267"/>
      <c r="J2485" s="264"/>
      <c r="K2485" s="264"/>
      <c r="L2485" s="268"/>
      <c r="M2485" s="269"/>
      <c r="N2485" s="270"/>
      <c r="O2485" s="270"/>
      <c r="P2485" s="270"/>
      <c r="Q2485" s="270"/>
      <c r="R2485" s="270"/>
      <c r="S2485" s="270"/>
      <c r="T2485" s="271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T2485" s="272" t="s">
        <v>569</v>
      </c>
      <c r="AU2485" s="272" t="s">
        <v>87</v>
      </c>
      <c r="AV2485" s="15" t="s">
        <v>85</v>
      </c>
      <c r="AW2485" s="15" t="s">
        <v>39</v>
      </c>
      <c r="AX2485" s="15" t="s">
        <v>77</v>
      </c>
      <c r="AY2485" s="272" t="s">
        <v>137</v>
      </c>
    </row>
    <row r="2486" s="13" customFormat="1">
      <c r="A2486" s="13"/>
      <c r="B2486" s="241"/>
      <c r="C2486" s="242"/>
      <c r="D2486" s="220" t="s">
        <v>569</v>
      </c>
      <c r="E2486" s="243" t="s">
        <v>32</v>
      </c>
      <c r="F2486" s="244" t="s">
        <v>2809</v>
      </c>
      <c r="G2486" s="242"/>
      <c r="H2486" s="245">
        <v>79.650000000000006</v>
      </c>
      <c r="I2486" s="246"/>
      <c r="J2486" s="242"/>
      <c r="K2486" s="242"/>
      <c r="L2486" s="247"/>
      <c r="M2486" s="248"/>
      <c r="N2486" s="249"/>
      <c r="O2486" s="249"/>
      <c r="P2486" s="249"/>
      <c r="Q2486" s="249"/>
      <c r="R2486" s="249"/>
      <c r="S2486" s="249"/>
      <c r="T2486" s="250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51" t="s">
        <v>569</v>
      </c>
      <c r="AU2486" s="251" t="s">
        <v>87</v>
      </c>
      <c r="AV2486" s="13" t="s">
        <v>87</v>
      </c>
      <c r="AW2486" s="13" t="s">
        <v>39</v>
      </c>
      <c r="AX2486" s="13" t="s">
        <v>77</v>
      </c>
      <c r="AY2486" s="251" t="s">
        <v>137</v>
      </c>
    </row>
    <row r="2487" s="15" customFormat="1">
      <c r="A2487" s="15"/>
      <c r="B2487" s="263"/>
      <c r="C2487" s="264"/>
      <c r="D2487" s="220" t="s">
        <v>569</v>
      </c>
      <c r="E2487" s="265" t="s">
        <v>32</v>
      </c>
      <c r="F2487" s="266" t="s">
        <v>911</v>
      </c>
      <c r="G2487" s="264"/>
      <c r="H2487" s="265" t="s">
        <v>32</v>
      </c>
      <c r="I2487" s="267"/>
      <c r="J2487" s="264"/>
      <c r="K2487" s="264"/>
      <c r="L2487" s="268"/>
      <c r="M2487" s="269"/>
      <c r="N2487" s="270"/>
      <c r="O2487" s="270"/>
      <c r="P2487" s="270"/>
      <c r="Q2487" s="270"/>
      <c r="R2487" s="270"/>
      <c r="S2487" s="270"/>
      <c r="T2487" s="271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T2487" s="272" t="s">
        <v>569</v>
      </c>
      <c r="AU2487" s="272" t="s">
        <v>87</v>
      </c>
      <c r="AV2487" s="15" t="s">
        <v>85</v>
      </c>
      <c r="AW2487" s="15" t="s">
        <v>39</v>
      </c>
      <c r="AX2487" s="15" t="s">
        <v>77</v>
      </c>
      <c r="AY2487" s="272" t="s">
        <v>137</v>
      </c>
    </row>
    <row r="2488" s="15" customFormat="1">
      <c r="A2488" s="15"/>
      <c r="B2488" s="263"/>
      <c r="C2488" s="264"/>
      <c r="D2488" s="220" t="s">
        <v>569</v>
      </c>
      <c r="E2488" s="265" t="s">
        <v>32</v>
      </c>
      <c r="F2488" s="266" t="s">
        <v>750</v>
      </c>
      <c r="G2488" s="264"/>
      <c r="H2488" s="265" t="s">
        <v>32</v>
      </c>
      <c r="I2488" s="267"/>
      <c r="J2488" s="264"/>
      <c r="K2488" s="264"/>
      <c r="L2488" s="268"/>
      <c r="M2488" s="269"/>
      <c r="N2488" s="270"/>
      <c r="O2488" s="270"/>
      <c r="P2488" s="270"/>
      <c r="Q2488" s="270"/>
      <c r="R2488" s="270"/>
      <c r="S2488" s="270"/>
      <c r="T2488" s="271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72" t="s">
        <v>569</v>
      </c>
      <c r="AU2488" s="272" t="s">
        <v>87</v>
      </c>
      <c r="AV2488" s="15" t="s">
        <v>85</v>
      </c>
      <c r="AW2488" s="15" t="s">
        <v>39</v>
      </c>
      <c r="AX2488" s="15" t="s">
        <v>77</v>
      </c>
      <c r="AY2488" s="272" t="s">
        <v>137</v>
      </c>
    </row>
    <row r="2489" s="13" customFormat="1">
      <c r="A2489" s="13"/>
      <c r="B2489" s="241"/>
      <c r="C2489" s="242"/>
      <c r="D2489" s="220" t="s">
        <v>569</v>
      </c>
      <c r="E2489" s="243" t="s">
        <v>32</v>
      </c>
      <c r="F2489" s="244" t="s">
        <v>912</v>
      </c>
      <c r="G2489" s="242"/>
      <c r="H2489" s="245">
        <v>0.51800000000000002</v>
      </c>
      <c r="I2489" s="246"/>
      <c r="J2489" s="242"/>
      <c r="K2489" s="242"/>
      <c r="L2489" s="247"/>
      <c r="M2489" s="248"/>
      <c r="N2489" s="249"/>
      <c r="O2489" s="249"/>
      <c r="P2489" s="249"/>
      <c r="Q2489" s="249"/>
      <c r="R2489" s="249"/>
      <c r="S2489" s="249"/>
      <c r="T2489" s="250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51" t="s">
        <v>569</v>
      </c>
      <c r="AU2489" s="251" t="s">
        <v>87</v>
      </c>
      <c r="AV2489" s="13" t="s">
        <v>87</v>
      </c>
      <c r="AW2489" s="13" t="s">
        <v>39</v>
      </c>
      <c r="AX2489" s="13" t="s">
        <v>77</v>
      </c>
      <c r="AY2489" s="251" t="s">
        <v>137</v>
      </c>
    </row>
    <row r="2490" s="15" customFormat="1">
      <c r="A2490" s="15"/>
      <c r="B2490" s="263"/>
      <c r="C2490" s="264"/>
      <c r="D2490" s="220" t="s">
        <v>569</v>
      </c>
      <c r="E2490" s="265" t="s">
        <v>32</v>
      </c>
      <c r="F2490" s="266" t="s">
        <v>923</v>
      </c>
      <c r="G2490" s="264"/>
      <c r="H2490" s="265" t="s">
        <v>32</v>
      </c>
      <c r="I2490" s="267"/>
      <c r="J2490" s="264"/>
      <c r="K2490" s="264"/>
      <c r="L2490" s="268"/>
      <c r="M2490" s="269"/>
      <c r="N2490" s="270"/>
      <c r="O2490" s="270"/>
      <c r="P2490" s="270"/>
      <c r="Q2490" s="270"/>
      <c r="R2490" s="270"/>
      <c r="S2490" s="270"/>
      <c r="T2490" s="271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T2490" s="272" t="s">
        <v>569</v>
      </c>
      <c r="AU2490" s="272" t="s">
        <v>87</v>
      </c>
      <c r="AV2490" s="15" t="s">
        <v>85</v>
      </c>
      <c r="AW2490" s="15" t="s">
        <v>39</v>
      </c>
      <c r="AX2490" s="15" t="s">
        <v>77</v>
      </c>
      <c r="AY2490" s="272" t="s">
        <v>137</v>
      </c>
    </row>
    <row r="2491" s="13" customFormat="1">
      <c r="A2491" s="13"/>
      <c r="B2491" s="241"/>
      <c r="C2491" s="242"/>
      <c r="D2491" s="220" t="s">
        <v>569</v>
      </c>
      <c r="E2491" s="243" t="s">
        <v>32</v>
      </c>
      <c r="F2491" s="244" t="s">
        <v>924</v>
      </c>
      <c r="G2491" s="242"/>
      <c r="H2491" s="245">
        <v>185.23500000000001</v>
      </c>
      <c r="I2491" s="246"/>
      <c r="J2491" s="242"/>
      <c r="K2491" s="242"/>
      <c r="L2491" s="247"/>
      <c r="M2491" s="248"/>
      <c r="N2491" s="249"/>
      <c r="O2491" s="249"/>
      <c r="P2491" s="249"/>
      <c r="Q2491" s="249"/>
      <c r="R2491" s="249"/>
      <c r="S2491" s="249"/>
      <c r="T2491" s="250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51" t="s">
        <v>569</v>
      </c>
      <c r="AU2491" s="251" t="s">
        <v>87</v>
      </c>
      <c r="AV2491" s="13" t="s">
        <v>87</v>
      </c>
      <c r="AW2491" s="13" t="s">
        <v>39</v>
      </c>
      <c r="AX2491" s="13" t="s">
        <v>77</v>
      </c>
      <c r="AY2491" s="251" t="s">
        <v>137</v>
      </c>
    </row>
    <row r="2492" s="13" customFormat="1">
      <c r="A2492" s="13"/>
      <c r="B2492" s="241"/>
      <c r="C2492" s="242"/>
      <c r="D2492" s="220" t="s">
        <v>569</v>
      </c>
      <c r="E2492" s="243" t="s">
        <v>32</v>
      </c>
      <c r="F2492" s="244" t="s">
        <v>925</v>
      </c>
      <c r="G2492" s="242"/>
      <c r="H2492" s="245">
        <v>74.781000000000006</v>
      </c>
      <c r="I2492" s="246"/>
      <c r="J2492" s="242"/>
      <c r="K2492" s="242"/>
      <c r="L2492" s="247"/>
      <c r="M2492" s="248"/>
      <c r="N2492" s="249"/>
      <c r="O2492" s="249"/>
      <c r="P2492" s="249"/>
      <c r="Q2492" s="249"/>
      <c r="R2492" s="249"/>
      <c r="S2492" s="249"/>
      <c r="T2492" s="250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51" t="s">
        <v>569</v>
      </c>
      <c r="AU2492" s="251" t="s">
        <v>87</v>
      </c>
      <c r="AV2492" s="13" t="s">
        <v>87</v>
      </c>
      <c r="AW2492" s="13" t="s">
        <v>39</v>
      </c>
      <c r="AX2492" s="13" t="s">
        <v>77</v>
      </c>
      <c r="AY2492" s="251" t="s">
        <v>137</v>
      </c>
    </row>
    <row r="2493" s="13" customFormat="1">
      <c r="A2493" s="13"/>
      <c r="B2493" s="241"/>
      <c r="C2493" s="242"/>
      <c r="D2493" s="220" t="s">
        <v>569</v>
      </c>
      <c r="E2493" s="243" t="s">
        <v>32</v>
      </c>
      <c r="F2493" s="244" t="s">
        <v>926</v>
      </c>
      <c r="G2493" s="242"/>
      <c r="H2493" s="245">
        <v>265.42399999999998</v>
      </c>
      <c r="I2493" s="246"/>
      <c r="J2493" s="242"/>
      <c r="K2493" s="242"/>
      <c r="L2493" s="247"/>
      <c r="M2493" s="248"/>
      <c r="N2493" s="249"/>
      <c r="O2493" s="249"/>
      <c r="P2493" s="249"/>
      <c r="Q2493" s="249"/>
      <c r="R2493" s="249"/>
      <c r="S2493" s="249"/>
      <c r="T2493" s="250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51" t="s">
        <v>569</v>
      </c>
      <c r="AU2493" s="251" t="s">
        <v>87</v>
      </c>
      <c r="AV2493" s="13" t="s">
        <v>87</v>
      </c>
      <c r="AW2493" s="13" t="s">
        <v>39</v>
      </c>
      <c r="AX2493" s="13" t="s">
        <v>77</v>
      </c>
      <c r="AY2493" s="251" t="s">
        <v>137</v>
      </c>
    </row>
    <row r="2494" s="13" customFormat="1">
      <c r="A2494" s="13"/>
      <c r="B2494" s="241"/>
      <c r="C2494" s="242"/>
      <c r="D2494" s="220" t="s">
        <v>569</v>
      </c>
      <c r="E2494" s="243" t="s">
        <v>32</v>
      </c>
      <c r="F2494" s="244" t="s">
        <v>927</v>
      </c>
      <c r="G2494" s="242"/>
      <c r="H2494" s="245">
        <v>262.41500000000002</v>
      </c>
      <c r="I2494" s="246"/>
      <c r="J2494" s="242"/>
      <c r="K2494" s="242"/>
      <c r="L2494" s="247"/>
      <c r="M2494" s="248"/>
      <c r="N2494" s="249"/>
      <c r="O2494" s="249"/>
      <c r="P2494" s="249"/>
      <c r="Q2494" s="249"/>
      <c r="R2494" s="249"/>
      <c r="S2494" s="249"/>
      <c r="T2494" s="250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51" t="s">
        <v>569</v>
      </c>
      <c r="AU2494" s="251" t="s">
        <v>87</v>
      </c>
      <c r="AV2494" s="13" t="s">
        <v>87</v>
      </c>
      <c r="AW2494" s="13" t="s">
        <v>39</v>
      </c>
      <c r="AX2494" s="13" t="s">
        <v>77</v>
      </c>
      <c r="AY2494" s="251" t="s">
        <v>137</v>
      </c>
    </row>
    <row r="2495" s="13" customFormat="1">
      <c r="A2495" s="13"/>
      <c r="B2495" s="241"/>
      <c r="C2495" s="242"/>
      <c r="D2495" s="220" t="s">
        <v>569</v>
      </c>
      <c r="E2495" s="243" t="s">
        <v>32</v>
      </c>
      <c r="F2495" s="244" t="s">
        <v>928</v>
      </c>
      <c r="G2495" s="242"/>
      <c r="H2495" s="245">
        <v>30.550000000000001</v>
      </c>
      <c r="I2495" s="246"/>
      <c r="J2495" s="242"/>
      <c r="K2495" s="242"/>
      <c r="L2495" s="247"/>
      <c r="M2495" s="248"/>
      <c r="N2495" s="249"/>
      <c r="O2495" s="249"/>
      <c r="P2495" s="249"/>
      <c r="Q2495" s="249"/>
      <c r="R2495" s="249"/>
      <c r="S2495" s="249"/>
      <c r="T2495" s="250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1" t="s">
        <v>569</v>
      </c>
      <c r="AU2495" s="251" t="s">
        <v>87</v>
      </c>
      <c r="AV2495" s="13" t="s">
        <v>87</v>
      </c>
      <c r="AW2495" s="13" t="s">
        <v>39</v>
      </c>
      <c r="AX2495" s="13" t="s">
        <v>77</v>
      </c>
      <c r="AY2495" s="251" t="s">
        <v>137</v>
      </c>
    </row>
    <row r="2496" s="15" customFormat="1">
      <c r="A2496" s="15"/>
      <c r="B2496" s="263"/>
      <c r="C2496" s="264"/>
      <c r="D2496" s="220" t="s">
        <v>569</v>
      </c>
      <c r="E2496" s="265" t="s">
        <v>32</v>
      </c>
      <c r="F2496" s="266" t="s">
        <v>2810</v>
      </c>
      <c r="G2496" s="264"/>
      <c r="H2496" s="265" t="s">
        <v>32</v>
      </c>
      <c r="I2496" s="267"/>
      <c r="J2496" s="264"/>
      <c r="K2496" s="264"/>
      <c r="L2496" s="268"/>
      <c r="M2496" s="269"/>
      <c r="N2496" s="270"/>
      <c r="O2496" s="270"/>
      <c r="P2496" s="270"/>
      <c r="Q2496" s="270"/>
      <c r="R2496" s="270"/>
      <c r="S2496" s="270"/>
      <c r="T2496" s="271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72" t="s">
        <v>569</v>
      </c>
      <c r="AU2496" s="272" t="s">
        <v>87</v>
      </c>
      <c r="AV2496" s="15" t="s">
        <v>85</v>
      </c>
      <c r="AW2496" s="15" t="s">
        <v>39</v>
      </c>
      <c r="AX2496" s="15" t="s">
        <v>77</v>
      </c>
      <c r="AY2496" s="272" t="s">
        <v>137</v>
      </c>
    </row>
    <row r="2497" s="15" customFormat="1">
      <c r="A2497" s="15"/>
      <c r="B2497" s="263"/>
      <c r="C2497" s="264"/>
      <c r="D2497" s="220" t="s">
        <v>569</v>
      </c>
      <c r="E2497" s="265" t="s">
        <v>32</v>
      </c>
      <c r="F2497" s="266" t="s">
        <v>1022</v>
      </c>
      <c r="G2497" s="264"/>
      <c r="H2497" s="265" t="s">
        <v>32</v>
      </c>
      <c r="I2497" s="267"/>
      <c r="J2497" s="264"/>
      <c r="K2497" s="264"/>
      <c r="L2497" s="268"/>
      <c r="M2497" s="269"/>
      <c r="N2497" s="270"/>
      <c r="O2497" s="270"/>
      <c r="P2497" s="270"/>
      <c r="Q2497" s="270"/>
      <c r="R2497" s="270"/>
      <c r="S2497" s="270"/>
      <c r="T2497" s="271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T2497" s="272" t="s">
        <v>569</v>
      </c>
      <c r="AU2497" s="272" t="s">
        <v>87</v>
      </c>
      <c r="AV2497" s="15" t="s">
        <v>85</v>
      </c>
      <c r="AW2497" s="15" t="s">
        <v>39</v>
      </c>
      <c r="AX2497" s="15" t="s">
        <v>77</v>
      </c>
      <c r="AY2497" s="272" t="s">
        <v>137</v>
      </c>
    </row>
    <row r="2498" s="13" customFormat="1">
      <c r="A2498" s="13"/>
      <c r="B2498" s="241"/>
      <c r="C2498" s="242"/>
      <c r="D2498" s="220" t="s">
        <v>569</v>
      </c>
      <c r="E2498" s="243" t="s">
        <v>32</v>
      </c>
      <c r="F2498" s="244" t="s">
        <v>2811</v>
      </c>
      <c r="G2498" s="242"/>
      <c r="H2498" s="245">
        <v>-8.5500000000000007</v>
      </c>
      <c r="I2498" s="246"/>
      <c r="J2498" s="242"/>
      <c r="K2498" s="242"/>
      <c r="L2498" s="247"/>
      <c r="M2498" s="248"/>
      <c r="N2498" s="249"/>
      <c r="O2498" s="249"/>
      <c r="P2498" s="249"/>
      <c r="Q2498" s="249"/>
      <c r="R2498" s="249"/>
      <c r="S2498" s="249"/>
      <c r="T2498" s="250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51" t="s">
        <v>569</v>
      </c>
      <c r="AU2498" s="251" t="s">
        <v>87</v>
      </c>
      <c r="AV2498" s="13" t="s">
        <v>87</v>
      </c>
      <c r="AW2498" s="13" t="s">
        <v>39</v>
      </c>
      <c r="AX2498" s="13" t="s">
        <v>77</v>
      </c>
      <c r="AY2498" s="251" t="s">
        <v>137</v>
      </c>
    </row>
    <row r="2499" s="13" customFormat="1">
      <c r="A2499" s="13"/>
      <c r="B2499" s="241"/>
      <c r="C2499" s="242"/>
      <c r="D2499" s="220" t="s">
        <v>569</v>
      </c>
      <c r="E2499" s="243" t="s">
        <v>32</v>
      </c>
      <c r="F2499" s="244" t="s">
        <v>2812</v>
      </c>
      <c r="G2499" s="242"/>
      <c r="H2499" s="245">
        <v>-4.1600000000000001</v>
      </c>
      <c r="I2499" s="246"/>
      <c r="J2499" s="242"/>
      <c r="K2499" s="242"/>
      <c r="L2499" s="247"/>
      <c r="M2499" s="248"/>
      <c r="N2499" s="249"/>
      <c r="O2499" s="249"/>
      <c r="P2499" s="249"/>
      <c r="Q2499" s="249"/>
      <c r="R2499" s="249"/>
      <c r="S2499" s="249"/>
      <c r="T2499" s="250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51" t="s">
        <v>569</v>
      </c>
      <c r="AU2499" s="251" t="s">
        <v>87</v>
      </c>
      <c r="AV2499" s="13" t="s">
        <v>87</v>
      </c>
      <c r="AW2499" s="13" t="s">
        <v>39</v>
      </c>
      <c r="AX2499" s="13" t="s">
        <v>77</v>
      </c>
      <c r="AY2499" s="251" t="s">
        <v>137</v>
      </c>
    </row>
    <row r="2500" s="13" customFormat="1">
      <c r="A2500" s="13"/>
      <c r="B2500" s="241"/>
      <c r="C2500" s="242"/>
      <c r="D2500" s="220" t="s">
        <v>569</v>
      </c>
      <c r="E2500" s="243" t="s">
        <v>32</v>
      </c>
      <c r="F2500" s="244" t="s">
        <v>2813</v>
      </c>
      <c r="G2500" s="242"/>
      <c r="H2500" s="245">
        <v>5.6699999999999999</v>
      </c>
      <c r="I2500" s="246"/>
      <c r="J2500" s="242"/>
      <c r="K2500" s="242"/>
      <c r="L2500" s="247"/>
      <c r="M2500" s="248"/>
      <c r="N2500" s="249"/>
      <c r="O2500" s="249"/>
      <c r="P2500" s="249"/>
      <c r="Q2500" s="249"/>
      <c r="R2500" s="249"/>
      <c r="S2500" s="249"/>
      <c r="T2500" s="250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51" t="s">
        <v>569</v>
      </c>
      <c r="AU2500" s="251" t="s">
        <v>87</v>
      </c>
      <c r="AV2500" s="13" t="s">
        <v>87</v>
      </c>
      <c r="AW2500" s="13" t="s">
        <v>39</v>
      </c>
      <c r="AX2500" s="13" t="s">
        <v>77</v>
      </c>
      <c r="AY2500" s="251" t="s">
        <v>137</v>
      </c>
    </row>
    <row r="2501" s="14" customFormat="1">
      <c r="A2501" s="14"/>
      <c r="B2501" s="252"/>
      <c r="C2501" s="253"/>
      <c r="D2501" s="220" t="s">
        <v>569</v>
      </c>
      <c r="E2501" s="254" t="s">
        <v>32</v>
      </c>
      <c r="F2501" s="255" t="s">
        <v>571</v>
      </c>
      <c r="G2501" s="253"/>
      <c r="H2501" s="256">
        <v>891.5329999999999</v>
      </c>
      <c r="I2501" s="257"/>
      <c r="J2501" s="253"/>
      <c r="K2501" s="253"/>
      <c r="L2501" s="258"/>
      <c r="M2501" s="259"/>
      <c r="N2501" s="260"/>
      <c r="O2501" s="260"/>
      <c r="P2501" s="260"/>
      <c r="Q2501" s="260"/>
      <c r="R2501" s="260"/>
      <c r="S2501" s="260"/>
      <c r="T2501" s="261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62" t="s">
        <v>569</v>
      </c>
      <c r="AU2501" s="262" t="s">
        <v>87</v>
      </c>
      <c r="AV2501" s="14" t="s">
        <v>164</v>
      </c>
      <c r="AW2501" s="14" t="s">
        <v>39</v>
      </c>
      <c r="AX2501" s="14" t="s">
        <v>85</v>
      </c>
      <c r="AY2501" s="262" t="s">
        <v>137</v>
      </c>
    </row>
    <row r="2502" s="2" customFormat="1" ht="16.5" customHeight="1">
      <c r="A2502" s="41"/>
      <c r="B2502" s="42"/>
      <c r="C2502" s="207" t="s">
        <v>2814</v>
      </c>
      <c r="D2502" s="207" t="s">
        <v>140</v>
      </c>
      <c r="E2502" s="208" t="s">
        <v>2815</v>
      </c>
      <c r="F2502" s="209" t="s">
        <v>2816</v>
      </c>
      <c r="G2502" s="210" t="s">
        <v>565</v>
      </c>
      <c r="H2502" s="211">
        <v>891.53300000000002</v>
      </c>
      <c r="I2502" s="212"/>
      <c r="J2502" s="213">
        <f>ROUND(I2502*H2502,2)</f>
        <v>0</v>
      </c>
      <c r="K2502" s="209" t="s">
        <v>144</v>
      </c>
      <c r="L2502" s="47"/>
      <c r="M2502" s="214" t="s">
        <v>32</v>
      </c>
      <c r="N2502" s="215" t="s">
        <v>49</v>
      </c>
      <c r="O2502" s="87"/>
      <c r="P2502" s="216">
        <f>O2502*H2502</f>
        <v>0</v>
      </c>
      <c r="Q2502" s="216">
        <v>0.00020000000000000001</v>
      </c>
      <c r="R2502" s="216">
        <f>Q2502*H2502</f>
        <v>0.17830660000000001</v>
      </c>
      <c r="S2502" s="216">
        <v>0</v>
      </c>
      <c r="T2502" s="217">
        <f>S2502*H2502</f>
        <v>0</v>
      </c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R2502" s="218" t="s">
        <v>145</v>
      </c>
      <c r="AT2502" s="218" t="s">
        <v>140</v>
      </c>
      <c r="AU2502" s="218" t="s">
        <v>87</v>
      </c>
      <c r="AY2502" s="19" t="s">
        <v>137</v>
      </c>
      <c r="BE2502" s="219">
        <f>IF(N2502="základní",J2502,0)</f>
        <v>0</v>
      </c>
      <c r="BF2502" s="219">
        <f>IF(N2502="snížená",J2502,0)</f>
        <v>0</v>
      </c>
      <c r="BG2502" s="219">
        <f>IF(N2502="zákl. přenesená",J2502,0)</f>
        <v>0</v>
      </c>
      <c r="BH2502" s="219">
        <f>IF(N2502="sníž. přenesená",J2502,0)</f>
        <v>0</v>
      </c>
      <c r="BI2502" s="219">
        <f>IF(N2502="nulová",J2502,0)</f>
        <v>0</v>
      </c>
      <c r="BJ2502" s="19" t="s">
        <v>87</v>
      </c>
      <c r="BK2502" s="219">
        <f>ROUND(I2502*H2502,2)</f>
        <v>0</v>
      </c>
      <c r="BL2502" s="19" t="s">
        <v>145</v>
      </c>
      <c r="BM2502" s="218" t="s">
        <v>2817</v>
      </c>
    </row>
    <row r="2503" s="2" customFormat="1">
      <c r="A2503" s="41"/>
      <c r="B2503" s="42"/>
      <c r="C2503" s="43"/>
      <c r="D2503" s="220" t="s">
        <v>147</v>
      </c>
      <c r="E2503" s="43"/>
      <c r="F2503" s="221" t="s">
        <v>2818</v>
      </c>
      <c r="G2503" s="43"/>
      <c r="H2503" s="43"/>
      <c r="I2503" s="222"/>
      <c r="J2503" s="43"/>
      <c r="K2503" s="43"/>
      <c r="L2503" s="47"/>
      <c r="M2503" s="223"/>
      <c r="N2503" s="224"/>
      <c r="O2503" s="87"/>
      <c r="P2503" s="87"/>
      <c r="Q2503" s="87"/>
      <c r="R2503" s="87"/>
      <c r="S2503" s="87"/>
      <c r="T2503" s="88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T2503" s="19" t="s">
        <v>147</v>
      </c>
      <c r="AU2503" s="19" t="s">
        <v>87</v>
      </c>
    </row>
    <row r="2504" s="2" customFormat="1">
      <c r="A2504" s="41"/>
      <c r="B2504" s="42"/>
      <c r="C2504" s="43"/>
      <c r="D2504" s="225" t="s">
        <v>149</v>
      </c>
      <c r="E2504" s="43"/>
      <c r="F2504" s="226" t="s">
        <v>2819</v>
      </c>
      <c r="G2504" s="43"/>
      <c r="H2504" s="43"/>
      <c r="I2504" s="222"/>
      <c r="J2504" s="43"/>
      <c r="K2504" s="43"/>
      <c r="L2504" s="47"/>
      <c r="M2504" s="223"/>
      <c r="N2504" s="224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19" t="s">
        <v>149</v>
      </c>
      <c r="AU2504" s="19" t="s">
        <v>87</v>
      </c>
    </row>
    <row r="2505" s="2" customFormat="1" ht="16.5" customHeight="1">
      <c r="A2505" s="41"/>
      <c r="B2505" s="42"/>
      <c r="C2505" s="207" t="s">
        <v>2820</v>
      </c>
      <c r="D2505" s="207" t="s">
        <v>140</v>
      </c>
      <c r="E2505" s="208" t="s">
        <v>2821</v>
      </c>
      <c r="F2505" s="209" t="s">
        <v>2822</v>
      </c>
      <c r="G2505" s="210" t="s">
        <v>565</v>
      </c>
      <c r="H2505" s="211">
        <v>79.650000000000006</v>
      </c>
      <c r="I2505" s="212"/>
      <c r="J2505" s="213">
        <f>ROUND(I2505*H2505,2)</f>
        <v>0</v>
      </c>
      <c r="K2505" s="209" t="s">
        <v>144</v>
      </c>
      <c r="L2505" s="47"/>
      <c r="M2505" s="214" t="s">
        <v>32</v>
      </c>
      <c r="N2505" s="215" t="s">
        <v>49</v>
      </c>
      <c r="O2505" s="87"/>
      <c r="P2505" s="216">
        <f>O2505*H2505</f>
        <v>0</v>
      </c>
      <c r="Q2505" s="216">
        <v>0.00014300000000000001</v>
      </c>
      <c r="R2505" s="216">
        <f>Q2505*H2505</f>
        <v>0.011389950000000001</v>
      </c>
      <c r="S2505" s="216">
        <v>0</v>
      </c>
      <c r="T2505" s="217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18" t="s">
        <v>145</v>
      </c>
      <c r="AT2505" s="218" t="s">
        <v>140</v>
      </c>
      <c r="AU2505" s="218" t="s">
        <v>87</v>
      </c>
      <c r="AY2505" s="19" t="s">
        <v>137</v>
      </c>
      <c r="BE2505" s="219">
        <f>IF(N2505="základní",J2505,0)</f>
        <v>0</v>
      </c>
      <c r="BF2505" s="219">
        <f>IF(N2505="snížená",J2505,0)</f>
        <v>0</v>
      </c>
      <c r="BG2505" s="219">
        <f>IF(N2505="zákl. přenesená",J2505,0)</f>
        <v>0</v>
      </c>
      <c r="BH2505" s="219">
        <f>IF(N2505="sníž. přenesená",J2505,0)</f>
        <v>0</v>
      </c>
      <c r="BI2505" s="219">
        <f>IF(N2505="nulová",J2505,0)</f>
        <v>0</v>
      </c>
      <c r="BJ2505" s="19" t="s">
        <v>87</v>
      </c>
      <c r="BK2505" s="219">
        <f>ROUND(I2505*H2505,2)</f>
        <v>0</v>
      </c>
      <c r="BL2505" s="19" t="s">
        <v>145</v>
      </c>
      <c r="BM2505" s="218" t="s">
        <v>2823</v>
      </c>
    </row>
    <row r="2506" s="2" customFormat="1">
      <c r="A2506" s="41"/>
      <c r="B2506" s="42"/>
      <c r="C2506" s="43"/>
      <c r="D2506" s="220" t="s">
        <v>147</v>
      </c>
      <c r="E2506" s="43"/>
      <c r="F2506" s="221" t="s">
        <v>2824</v>
      </c>
      <c r="G2506" s="43"/>
      <c r="H2506" s="43"/>
      <c r="I2506" s="222"/>
      <c r="J2506" s="43"/>
      <c r="K2506" s="43"/>
      <c r="L2506" s="47"/>
      <c r="M2506" s="223"/>
      <c r="N2506" s="224"/>
      <c r="O2506" s="87"/>
      <c r="P2506" s="87"/>
      <c r="Q2506" s="87"/>
      <c r="R2506" s="87"/>
      <c r="S2506" s="87"/>
      <c r="T2506" s="88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T2506" s="19" t="s">
        <v>147</v>
      </c>
      <c r="AU2506" s="19" t="s">
        <v>87</v>
      </c>
    </row>
    <row r="2507" s="2" customFormat="1">
      <c r="A2507" s="41"/>
      <c r="B2507" s="42"/>
      <c r="C2507" s="43"/>
      <c r="D2507" s="225" t="s">
        <v>149</v>
      </c>
      <c r="E2507" s="43"/>
      <c r="F2507" s="226" t="s">
        <v>2825</v>
      </c>
      <c r="G2507" s="43"/>
      <c r="H2507" s="43"/>
      <c r="I2507" s="222"/>
      <c r="J2507" s="43"/>
      <c r="K2507" s="43"/>
      <c r="L2507" s="47"/>
      <c r="M2507" s="223"/>
      <c r="N2507" s="224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T2507" s="19" t="s">
        <v>149</v>
      </c>
      <c r="AU2507" s="19" t="s">
        <v>87</v>
      </c>
    </row>
    <row r="2508" s="15" customFormat="1">
      <c r="A2508" s="15"/>
      <c r="B2508" s="263"/>
      <c r="C2508" s="264"/>
      <c r="D2508" s="220" t="s">
        <v>569</v>
      </c>
      <c r="E2508" s="265" t="s">
        <v>32</v>
      </c>
      <c r="F2508" s="266" t="s">
        <v>2808</v>
      </c>
      <c r="G2508" s="264"/>
      <c r="H2508" s="265" t="s">
        <v>32</v>
      </c>
      <c r="I2508" s="267"/>
      <c r="J2508" s="264"/>
      <c r="K2508" s="264"/>
      <c r="L2508" s="268"/>
      <c r="M2508" s="269"/>
      <c r="N2508" s="270"/>
      <c r="O2508" s="270"/>
      <c r="P2508" s="270"/>
      <c r="Q2508" s="270"/>
      <c r="R2508" s="270"/>
      <c r="S2508" s="270"/>
      <c r="T2508" s="271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72" t="s">
        <v>569</v>
      </c>
      <c r="AU2508" s="272" t="s">
        <v>87</v>
      </c>
      <c r="AV2508" s="15" t="s">
        <v>85</v>
      </c>
      <c r="AW2508" s="15" t="s">
        <v>39</v>
      </c>
      <c r="AX2508" s="15" t="s">
        <v>77</v>
      </c>
      <c r="AY2508" s="272" t="s">
        <v>137</v>
      </c>
    </row>
    <row r="2509" s="13" customFormat="1">
      <c r="A2509" s="13"/>
      <c r="B2509" s="241"/>
      <c r="C2509" s="242"/>
      <c r="D2509" s="220" t="s">
        <v>569</v>
      </c>
      <c r="E2509" s="243" t="s">
        <v>32</v>
      </c>
      <c r="F2509" s="244" t="s">
        <v>2809</v>
      </c>
      <c r="G2509" s="242"/>
      <c r="H2509" s="245">
        <v>79.650000000000006</v>
      </c>
      <c r="I2509" s="246"/>
      <c r="J2509" s="242"/>
      <c r="K2509" s="242"/>
      <c r="L2509" s="247"/>
      <c r="M2509" s="248"/>
      <c r="N2509" s="249"/>
      <c r="O2509" s="249"/>
      <c r="P2509" s="249"/>
      <c r="Q2509" s="249"/>
      <c r="R2509" s="249"/>
      <c r="S2509" s="249"/>
      <c r="T2509" s="250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51" t="s">
        <v>569</v>
      </c>
      <c r="AU2509" s="251" t="s">
        <v>87</v>
      </c>
      <c r="AV2509" s="13" t="s">
        <v>87</v>
      </c>
      <c r="AW2509" s="13" t="s">
        <v>39</v>
      </c>
      <c r="AX2509" s="13" t="s">
        <v>77</v>
      </c>
      <c r="AY2509" s="251" t="s">
        <v>137</v>
      </c>
    </row>
    <row r="2510" s="14" customFormat="1">
      <c r="A2510" s="14"/>
      <c r="B2510" s="252"/>
      <c r="C2510" s="253"/>
      <c r="D2510" s="220" t="s">
        <v>569</v>
      </c>
      <c r="E2510" s="254" t="s">
        <v>32</v>
      </c>
      <c r="F2510" s="255" t="s">
        <v>571</v>
      </c>
      <c r="G2510" s="253"/>
      <c r="H2510" s="256">
        <v>79.650000000000006</v>
      </c>
      <c r="I2510" s="257"/>
      <c r="J2510" s="253"/>
      <c r="K2510" s="253"/>
      <c r="L2510" s="258"/>
      <c r="M2510" s="259"/>
      <c r="N2510" s="260"/>
      <c r="O2510" s="260"/>
      <c r="P2510" s="260"/>
      <c r="Q2510" s="260"/>
      <c r="R2510" s="260"/>
      <c r="S2510" s="260"/>
      <c r="T2510" s="261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62" t="s">
        <v>569</v>
      </c>
      <c r="AU2510" s="262" t="s">
        <v>87</v>
      </c>
      <c r="AV2510" s="14" t="s">
        <v>164</v>
      </c>
      <c r="AW2510" s="14" t="s">
        <v>39</v>
      </c>
      <c r="AX2510" s="14" t="s">
        <v>85</v>
      </c>
      <c r="AY2510" s="262" t="s">
        <v>137</v>
      </c>
    </row>
    <row r="2511" s="2" customFormat="1" ht="16.5" customHeight="1">
      <c r="A2511" s="41"/>
      <c r="B2511" s="42"/>
      <c r="C2511" s="207" t="s">
        <v>2826</v>
      </c>
      <c r="D2511" s="207" t="s">
        <v>140</v>
      </c>
      <c r="E2511" s="208" t="s">
        <v>2827</v>
      </c>
      <c r="F2511" s="209" t="s">
        <v>2828</v>
      </c>
      <c r="G2511" s="210" t="s">
        <v>565</v>
      </c>
      <c r="H2511" s="211">
        <v>811.88300000000004</v>
      </c>
      <c r="I2511" s="212"/>
      <c r="J2511" s="213">
        <f>ROUND(I2511*H2511,2)</f>
        <v>0</v>
      </c>
      <c r="K2511" s="209" t="s">
        <v>144</v>
      </c>
      <c r="L2511" s="47"/>
      <c r="M2511" s="214" t="s">
        <v>32</v>
      </c>
      <c r="N2511" s="215" t="s">
        <v>49</v>
      </c>
      <c r="O2511" s="87"/>
      <c r="P2511" s="216">
        <f>O2511*H2511</f>
        <v>0</v>
      </c>
      <c r="Q2511" s="216">
        <v>0.00028600000000000001</v>
      </c>
      <c r="R2511" s="216">
        <f>Q2511*H2511</f>
        <v>0.23219853800000001</v>
      </c>
      <c r="S2511" s="216">
        <v>0</v>
      </c>
      <c r="T2511" s="217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18" t="s">
        <v>145</v>
      </c>
      <c r="AT2511" s="218" t="s">
        <v>140</v>
      </c>
      <c r="AU2511" s="218" t="s">
        <v>87</v>
      </c>
      <c r="AY2511" s="19" t="s">
        <v>137</v>
      </c>
      <c r="BE2511" s="219">
        <f>IF(N2511="základní",J2511,0)</f>
        <v>0</v>
      </c>
      <c r="BF2511" s="219">
        <f>IF(N2511="snížená",J2511,0)</f>
        <v>0</v>
      </c>
      <c r="BG2511" s="219">
        <f>IF(N2511="zákl. přenesená",J2511,0)</f>
        <v>0</v>
      </c>
      <c r="BH2511" s="219">
        <f>IF(N2511="sníž. přenesená",J2511,0)</f>
        <v>0</v>
      </c>
      <c r="BI2511" s="219">
        <f>IF(N2511="nulová",J2511,0)</f>
        <v>0</v>
      </c>
      <c r="BJ2511" s="19" t="s">
        <v>87</v>
      </c>
      <c r="BK2511" s="219">
        <f>ROUND(I2511*H2511,2)</f>
        <v>0</v>
      </c>
      <c r="BL2511" s="19" t="s">
        <v>145</v>
      </c>
      <c r="BM2511" s="218" t="s">
        <v>2829</v>
      </c>
    </row>
    <row r="2512" s="2" customFormat="1">
      <c r="A2512" s="41"/>
      <c r="B2512" s="42"/>
      <c r="C2512" s="43"/>
      <c r="D2512" s="220" t="s">
        <v>147</v>
      </c>
      <c r="E2512" s="43"/>
      <c r="F2512" s="221" t="s">
        <v>2830</v>
      </c>
      <c r="G2512" s="43"/>
      <c r="H2512" s="43"/>
      <c r="I2512" s="222"/>
      <c r="J2512" s="43"/>
      <c r="K2512" s="43"/>
      <c r="L2512" s="47"/>
      <c r="M2512" s="223"/>
      <c r="N2512" s="224"/>
      <c r="O2512" s="87"/>
      <c r="P2512" s="87"/>
      <c r="Q2512" s="87"/>
      <c r="R2512" s="87"/>
      <c r="S2512" s="87"/>
      <c r="T2512" s="88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T2512" s="19" t="s">
        <v>147</v>
      </c>
      <c r="AU2512" s="19" t="s">
        <v>87</v>
      </c>
    </row>
    <row r="2513" s="2" customFormat="1">
      <c r="A2513" s="41"/>
      <c r="B2513" s="42"/>
      <c r="C2513" s="43"/>
      <c r="D2513" s="225" t="s">
        <v>149</v>
      </c>
      <c r="E2513" s="43"/>
      <c r="F2513" s="226" t="s">
        <v>2831</v>
      </c>
      <c r="G2513" s="43"/>
      <c r="H2513" s="43"/>
      <c r="I2513" s="222"/>
      <c r="J2513" s="43"/>
      <c r="K2513" s="43"/>
      <c r="L2513" s="47"/>
      <c r="M2513" s="223"/>
      <c r="N2513" s="224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T2513" s="19" t="s">
        <v>149</v>
      </c>
      <c r="AU2513" s="19" t="s">
        <v>87</v>
      </c>
    </row>
    <row r="2514" s="15" customFormat="1">
      <c r="A2514" s="15"/>
      <c r="B2514" s="263"/>
      <c r="C2514" s="264"/>
      <c r="D2514" s="220" t="s">
        <v>569</v>
      </c>
      <c r="E2514" s="265" t="s">
        <v>32</v>
      </c>
      <c r="F2514" s="266" t="s">
        <v>911</v>
      </c>
      <c r="G2514" s="264"/>
      <c r="H2514" s="265" t="s">
        <v>32</v>
      </c>
      <c r="I2514" s="267"/>
      <c r="J2514" s="264"/>
      <c r="K2514" s="264"/>
      <c r="L2514" s="268"/>
      <c r="M2514" s="269"/>
      <c r="N2514" s="270"/>
      <c r="O2514" s="270"/>
      <c r="P2514" s="270"/>
      <c r="Q2514" s="270"/>
      <c r="R2514" s="270"/>
      <c r="S2514" s="270"/>
      <c r="T2514" s="271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72" t="s">
        <v>569</v>
      </c>
      <c r="AU2514" s="272" t="s">
        <v>87</v>
      </c>
      <c r="AV2514" s="15" t="s">
        <v>85</v>
      </c>
      <c r="AW2514" s="15" t="s">
        <v>39</v>
      </c>
      <c r="AX2514" s="15" t="s">
        <v>77</v>
      </c>
      <c r="AY2514" s="272" t="s">
        <v>137</v>
      </c>
    </row>
    <row r="2515" s="15" customFormat="1">
      <c r="A2515" s="15"/>
      <c r="B2515" s="263"/>
      <c r="C2515" s="264"/>
      <c r="D2515" s="220" t="s">
        <v>569</v>
      </c>
      <c r="E2515" s="265" t="s">
        <v>32</v>
      </c>
      <c r="F2515" s="266" t="s">
        <v>750</v>
      </c>
      <c r="G2515" s="264"/>
      <c r="H2515" s="265" t="s">
        <v>32</v>
      </c>
      <c r="I2515" s="267"/>
      <c r="J2515" s="264"/>
      <c r="K2515" s="264"/>
      <c r="L2515" s="268"/>
      <c r="M2515" s="269"/>
      <c r="N2515" s="270"/>
      <c r="O2515" s="270"/>
      <c r="P2515" s="270"/>
      <c r="Q2515" s="270"/>
      <c r="R2515" s="270"/>
      <c r="S2515" s="270"/>
      <c r="T2515" s="271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T2515" s="272" t="s">
        <v>569</v>
      </c>
      <c r="AU2515" s="272" t="s">
        <v>87</v>
      </c>
      <c r="AV2515" s="15" t="s">
        <v>85</v>
      </c>
      <c r="AW2515" s="15" t="s">
        <v>39</v>
      </c>
      <c r="AX2515" s="15" t="s">
        <v>77</v>
      </c>
      <c r="AY2515" s="272" t="s">
        <v>137</v>
      </c>
    </row>
    <row r="2516" s="13" customFormat="1">
      <c r="A2516" s="13"/>
      <c r="B2516" s="241"/>
      <c r="C2516" s="242"/>
      <c r="D2516" s="220" t="s">
        <v>569</v>
      </c>
      <c r="E2516" s="243" t="s">
        <v>32</v>
      </c>
      <c r="F2516" s="244" t="s">
        <v>912</v>
      </c>
      <c r="G2516" s="242"/>
      <c r="H2516" s="245">
        <v>0.51800000000000002</v>
      </c>
      <c r="I2516" s="246"/>
      <c r="J2516" s="242"/>
      <c r="K2516" s="242"/>
      <c r="L2516" s="247"/>
      <c r="M2516" s="248"/>
      <c r="N2516" s="249"/>
      <c r="O2516" s="249"/>
      <c r="P2516" s="249"/>
      <c r="Q2516" s="249"/>
      <c r="R2516" s="249"/>
      <c r="S2516" s="249"/>
      <c r="T2516" s="250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51" t="s">
        <v>569</v>
      </c>
      <c r="AU2516" s="251" t="s">
        <v>87</v>
      </c>
      <c r="AV2516" s="13" t="s">
        <v>87</v>
      </c>
      <c r="AW2516" s="13" t="s">
        <v>39</v>
      </c>
      <c r="AX2516" s="13" t="s">
        <v>77</v>
      </c>
      <c r="AY2516" s="251" t="s">
        <v>137</v>
      </c>
    </row>
    <row r="2517" s="15" customFormat="1">
      <c r="A2517" s="15"/>
      <c r="B2517" s="263"/>
      <c r="C2517" s="264"/>
      <c r="D2517" s="220" t="s">
        <v>569</v>
      </c>
      <c r="E2517" s="265" t="s">
        <v>32</v>
      </c>
      <c r="F2517" s="266" t="s">
        <v>923</v>
      </c>
      <c r="G2517" s="264"/>
      <c r="H2517" s="265" t="s">
        <v>32</v>
      </c>
      <c r="I2517" s="267"/>
      <c r="J2517" s="264"/>
      <c r="K2517" s="264"/>
      <c r="L2517" s="268"/>
      <c r="M2517" s="269"/>
      <c r="N2517" s="270"/>
      <c r="O2517" s="270"/>
      <c r="P2517" s="270"/>
      <c r="Q2517" s="270"/>
      <c r="R2517" s="270"/>
      <c r="S2517" s="270"/>
      <c r="T2517" s="271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72" t="s">
        <v>569</v>
      </c>
      <c r="AU2517" s="272" t="s">
        <v>87</v>
      </c>
      <c r="AV2517" s="15" t="s">
        <v>85</v>
      </c>
      <c r="AW2517" s="15" t="s">
        <v>39</v>
      </c>
      <c r="AX2517" s="15" t="s">
        <v>77</v>
      </c>
      <c r="AY2517" s="272" t="s">
        <v>137</v>
      </c>
    </row>
    <row r="2518" s="13" customFormat="1">
      <c r="A2518" s="13"/>
      <c r="B2518" s="241"/>
      <c r="C2518" s="242"/>
      <c r="D2518" s="220" t="s">
        <v>569</v>
      </c>
      <c r="E2518" s="243" t="s">
        <v>32</v>
      </c>
      <c r="F2518" s="244" t="s">
        <v>924</v>
      </c>
      <c r="G2518" s="242"/>
      <c r="H2518" s="245">
        <v>185.23500000000001</v>
      </c>
      <c r="I2518" s="246"/>
      <c r="J2518" s="242"/>
      <c r="K2518" s="242"/>
      <c r="L2518" s="247"/>
      <c r="M2518" s="248"/>
      <c r="N2518" s="249"/>
      <c r="O2518" s="249"/>
      <c r="P2518" s="249"/>
      <c r="Q2518" s="249"/>
      <c r="R2518" s="249"/>
      <c r="S2518" s="249"/>
      <c r="T2518" s="250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51" t="s">
        <v>569</v>
      </c>
      <c r="AU2518" s="251" t="s">
        <v>87</v>
      </c>
      <c r="AV2518" s="13" t="s">
        <v>87</v>
      </c>
      <c r="AW2518" s="13" t="s">
        <v>39</v>
      </c>
      <c r="AX2518" s="13" t="s">
        <v>77</v>
      </c>
      <c r="AY2518" s="251" t="s">
        <v>137</v>
      </c>
    </row>
    <row r="2519" s="13" customFormat="1">
      <c r="A2519" s="13"/>
      <c r="B2519" s="241"/>
      <c r="C2519" s="242"/>
      <c r="D2519" s="220" t="s">
        <v>569</v>
      </c>
      <c r="E2519" s="243" t="s">
        <v>32</v>
      </c>
      <c r="F2519" s="244" t="s">
        <v>925</v>
      </c>
      <c r="G2519" s="242"/>
      <c r="H2519" s="245">
        <v>74.781000000000006</v>
      </c>
      <c r="I2519" s="246"/>
      <c r="J2519" s="242"/>
      <c r="K2519" s="242"/>
      <c r="L2519" s="247"/>
      <c r="M2519" s="248"/>
      <c r="N2519" s="249"/>
      <c r="O2519" s="249"/>
      <c r="P2519" s="249"/>
      <c r="Q2519" s="249"/>
      <c r="R2519" s="249"/>
      <c r="S2519" s="249"/>
      <c r="T2519" s="250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51" t="s">
        <v>569</v>
      </c>
      <c r="AU2519" s="251" t="s">
        <v>87</v>
      </c>
      <c r="AV2519" s="13" t="s">
        <v>87</v>
      </c>
      <c r="AW2519" s="13" t="s">
        <v>39</v>
      </c>
      <c r="AX2519" s="13" t="s">
        <v>77</v>
      </c>
      <c r="AY2519" s="251" t="s">
        <v>137</v>
      </c>
    </row>
    <row r="2520" s="13" customFormat="1">
      <c r="A2520" s="13"/>
      <c r="B2520" s="241"/>
      <c r="C2520" s="242"/>
      <c r="D2520" s="220" t="s">
        <v>569</v>
      </c>
      <c r="E2520" s="243" t="s">
        <v>32</v>
      </c>
      <c r="F2520" s="244" t="s">
        <v>926</v>
      </c>
      <c r="G2520" s="242"/>
      <c r="H2520" s="245">
        <v>265.42399999999998</v>
      </c>
      <c r="I2520" s="246"/>
      <c r="J2520" s="242"/>
      <c r="K2520" s="242"/>
      <c r="L2520" s="247"/>
      <c r="M2520" s="248"/>
      <c r="N2520" s="249"/>
      <c r="O2520" s="249"/>
      <c r="P2520" s="249"/>
      <c r="Q2520" s="249"/>
      <c r="R2520" s="249"/>
      <c r="S2520" s="249"/>
      <c r="T2520" s="250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51" t="s">
        <v>569</v>
      </c>
      <c r="AU2520" s="251" t="s">
        <v>87</v>
      </c>
      <c r="AV2520" s="13" t="s">
        <v>87</v>
      </c>
      <c r="AW2520" s="13" t="s">
        <v>39</v>
      </c>
      <c r="AX2520" s="13" t="s">
        <v>77</v>
      </c>
      <c r="AY2520" s="251" t="s">
        <v>137</v>
      </c>
    </row>
    <row r="2521" s="13" customFormat="1">
      <c r="A2521" s="13"/>
      <c r="B2521" s="241"/>
      <c r="C2521" s="242"/>
      <c r="D2521" s="220" t="s">
        <v>569</v>
      </c>
      <c r="E2521" s="243" t="s">
        <v>32</v>
      </c>
      <c r="F2521" s="244" t="s">
        <v>927</v>
      </c>
      <c r="G2521" s="242"/>
      <c r="H2521" s="245">
        <v>262.41500000000002</v>
      </c>
      <c r="I2521" s="246"/>
      <c r="J2521" s="242"/>
      <c r="K2521" s="242"/>
      <c r="L2521" s="247"/>
      <c r="M2521" s="248"/>
      <c r="N2521" s="249"/>
      <c r="O2521" s="249"/>
      <c r="P2521" s="249"/>
      <c r="Q2521" s="249"/>
      <c r="R2521" s="249"/>
      <c r="S2521" s="249"/>
      <c r="T2521" s="250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51" t="s">
        <v>569</v>
      </c>
      <c r="AU2521" s="251" t="s">
        <v>87</v>
      </c>
      <c r="AV2521" s="13" t="s">
        <v>87</v>
      </c>
      <c r="AW2521" s="13" t="s">
        <v>39</v>
      </c>
      <c r="AX2521" s="13" t="s">
        <v>77</v>
      </c>
      <c r="AY2521" s="251" t="s">
        <v>137</v>
      </c>
    </row>
    <row r="2522" s="13" customFormat="1">
      <c r="A2522" s="13"/>
      <c r="B2522" s="241"/>
      <c r="C2522" s="242"/>
      <c r="D2522" s="220" t="s">
        <v>569</v>
      </c>
      <c r="E2522" s="243" t="s">
        <v>32</v>
      </c>
      <c r="F2522" s="244" t="s">
        <v>928</v>
      </c>
      <c r="G2522" s="242"/>
      <c r="H2522" s="245">
        <v>30.550000000000001</v>
      </c>
      <c r="I2522" s="246"/>
      <c r="J2522" s="242"/>
      <c r="K2522" s="242"/>
      <c r="L2522" s="247"/>
      <c r="M2522" s="248"/>
      <c r="N2522" s="249"/>
      <c r="O2522" s="249"/>
      <c r="P2522" s="249"/>
      <c r="Q2522" s="249"/>
      <c r="R2522" s="249"/>
      <c r="S2522" s="249"/>
      <c r="T2522" s="250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51" t="s">
        <v>569</v>
      </c>
      <c r="AU2522" s="251" t="s">
        <v>87</v>
      </c>
      <c r="AV2522" s="13" t="s">
        <v>87</v>
      </c>
      <c r="AW2522" s="13" t="s">
        <v>39</v>
      </c>
      <c r="AX2522" s="13" t="s">
        <v>77</v>
      </c>
      <c r="AY2522" s="251" t="s">
        <v>137</v>
      </c>
    </row>
    <row r="2523" s="15" customFormat="1">
      <c r="A2523" s="15"/>
      <c r="B2523" s="263"/>
      <c r="C2523" s="264"/>
      <c r="D2523" s="220" t="s">
        <v>569</v>
      </c>
      <c r="E2523" s="265" t="s">
        <v>32</v>
      </c>
      <c r="F2523" s="266" t="s">
        <v>2810</v>
      </c>
      <c r="G2523" s="264"/>
      <c r="H2523" s="265" t="s">
        <v>32</v>
      </c>
      <c r="I2523" s="267"/>
      <c r="J2523" s="264"/>
      <c r="K2523" s="264"/>
      <c r="L2523" s="268"/>
      <c r="M2523" s="269"/>
      <c r="N2523" s="270"/>
      <c r="O2523" s="270"/>
      <c r="P2523" s="270"/>
      <c r="Q2523" s="270"/>
      <c r="R2523" s="270"/>
      <c r="S2523" s="270"/>
      <c r="T2523" s="271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T2523" s="272" t="s">
        <v>569</v>
      </c>
      <c r="AU2523" s="272" t="s">
        <v>87</v>
      </c>
      <c r="AV2523" s="15" t="s">
        <v>85</v>
      </c>
      <c r="AW2523" s="15" t="s">
        <v>39</v>
      </c>
      <c r="AX2523" s="15" t="s">
        <v>77</v>
      </c>
      <c r="AY2523" s="272" t="s">
        <v>137</v>
      </c>
    </row>
    <row r="2524" s="15" customFormat="1">
      <c r="A2524" s="15"/>
      <c r="B2524" s="263"/>
      <c r="C2524" s="264"/>
      <c r="D2524" s="220" t="s">
        <v>569</v>
      </c>
      <c r="E2524" s="265" t="s">
        <v>32</v>
      </c>
      <c r="F2524" s="266" t="s">
        <v>1022</v>
      </c>
      <c r="G2524" s="264"/>
      <c r="H2524" s="265" t="s">
        <v>32</v>
      </c>
      <c r="I2524" s="267"/>
      <c r="J2524" s="264"/>
      <c r="K2524" s="264"/>
      <c r="L2524" s="268"/>
      <c r="M2524" s="269"/>
      <c r="N2524" s="270"/>
      <c r="O2524" s="270"/>
      <c r="P2524" s="270"/>
      <c r="Q2524" s="270"/>
      <c r="R2524" s="270"/>
      <c r="S2524" s="270"/>
      <c r="T2524" s="271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72" t="s">
        <v>569</v>
      </c>
      <c r="AU2524" s="272" t="s">
        <v>87</v>
      </c>
      <c r="AV2524" s="15" t="s">
        <v>85</v>
      </c>
      <c r="AW2524" s="15" t="s">
        <v>39</v>
      </c>
      <c r="AX2524" s="15" t="s">
        <v>77</v>
      </c>
      <c r="AY2524" s="272" t="s">
        <v>137</v>
      </c>
    </row>
    <row r="2525" s="13" customFormat="1">
      <c r="A2525" s="13"/>
      <c r="B2525" s="241"/>
      <c r="C2525" s="242"/>
      <c r="D2525" s="220" t="s">
        <v>569</v>
      </c>
      <c r="E2525" s="243" t="s">
        <v>32</v>
      </c>
      <c r="F2525" s="244" t="s">
        <v>2811</v>
      </c>
      <c r="G2525" s="242"/>
      <c r="H2525" s="245">
        <v>-8.5500000000000007</v>
      </c>
      <c r="I2525" s="246"/>
      <c r="J2525" s="242"/>
      <c r="K2525" s="242"/>
      <c r="L2525" s="247"/>
      <c r="M2525" s="248"/>
      <c r="N2525" s="249"/>
      <c r="O2525" s="249"/>
      <c r="P2525" s="249"/>
      <c r="Q2525" s="249"/>
      <c r="R2525" s="249"/>
      <c r="S2525" s="249"/>
      <c r="T2525" s="250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51" t="s">
        <v>569</v>
      </c>
      <c r="AU2525" s="251" t="s">
        <v>87</v>
      </c>
      <c r="AV2525" s="13" t="s">
        <v>87</v>
      </c>
      <c r="AW2525" s="13" t="s">
        <v>39</v>
      </c>
      <c r="AX2525" s="13" t="s">
        <v>77</v>
      </c>
      <c r="AY2525" s="251" t="s">
        <v>137</v>
      </c>
    </row>
    <row r="2526" s="13" customFormat="1">
      <c r="A2526" s="13"/>
      <c r="B2526" s="241"/>
      <c r="C2526" s="242"/>
      <c r="D2526" s="220" t="s">
        <v>569</v>
      </c>
      <c r="E2526" s="243" t="s">
        <v>32</v>
      </c>
      <c r="F2526" s="244" t="s">
        <v>2812</v>
      </c>
      <c r="G2526" s="242"/>
      <c r="H2526" s="245">
        <v>-4.1600000000000001</v>
      </c>
      <c r="I2526" s="246"/>
      <c r="J2526" s="242"/>
      <c r="K2526" s="242"/>
      <c r="L2526" s="247"/>
      <c r="M2526" s="248"/>
      <c r="N2526" s="249"/>
      <c r="O2526" s="249"/>
      <c r="P2526" s="249"/>
      <c r="Q2526" s="249"/>
      <c r="R2526" s="249"/>
      <c r="S2526" s="249"/>
      <c r="T2526" s="250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51" t="s">
        <v>569</v>
      </c>
      <c r="AU2526" s="251" t="s">
        <v>87</v>
      </c>
      <c r="AV2526" s="13" t="s">
        <v>87</v>
      </c>
      <c r="AW2526" s="13" t="s">
        <v>39</v>
      </c>
      <c r="AX2526" s="13" t="s">
        <v>77</v>
      </c>
      <c r="AY2526" s="251" t="s">
        <v>137</v>
      </c>
    </row>
    <row r="2527" s="13" customFormat="1">
      <c r="A2527" s="13"/>
      <c r="B2527" s="241"/>
      <c r="C2527" s="242"/>
      <c r="D2527" s="220" t="s">
        <v>569</v>
      </c>
      <c r="E2527" s="243" t="s">
        <v>32</v>
      </c>
      <c r="F2527" s="244" t="s">
        <v>2813</v>
      </c>
      <c r="G2527" s="242"/>
      <c r="H2527" s="245">
        <v>5.6699999999999999</v>
      </c>
      <c r="I2527" s="246"/>
      <c r="J2527" s="242"/>
      <c r="K2527" s="242"/>
      <c r="L2527" s="247"/>
      <c r="M2527" s="248"/>
      <c r="N2527" s="249"/>
      <c r="O2527" s="249"/>
      <c r="P2527" s="249"/>
      <c r="Q2527" s="249"/>
      <c r="R2527" s="249"/>
      <c r="S2527" s="249"/>
      <c r="T2527" s="250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51" t="s">
        <v>569</v>
      </c>
      <c r="AU2527" s="251" t="s">
        <v>87</v>
      </c>
      <c r="AV2527" s="13" t="s">
        <v>87</v>
      </c>
      <c r="AW2527" s="13" t="s">
        <v>39</v>
      </c>
      <c r="AX2527" s="13" t="s">
        <v>77</v>
      </c>
      <c r="AY2527" s="251" t="s">
        <v>137</v>
      </c>
    </row>
    <row r="2528" s="14" customFormat="1">
      <c r="A2528" s="14"/>
      <c r="B2528" s="252"/>
      <c r="C2528" s="253"/>
      <c r="D2528" s="220" t="s">
        <v>569</v>
      </c>
      <c r="E2528" s="254" t="s">
        <v>32</v>
      </c>
      <c r="F2528" s="255" t="s">
        <v>571</v>
      </c>
      <c r="G2528" s="253"/>
      <c r="H2528" s="256">
        <v>811.88300000000004</v>
      </c>
      <c r="I2528" s="257"/>
      <c r="J2528" s="253"/>
      <c r="K2528" s="253"/>
      <c r="L2528" s="258"/>
      <c r="M2528" s="259"/>
      <c r="N2528" s="260"/>
      <c r="O2528" s="260"/>
      <c r="P2528" s="260"/>
      <c r="Q2528" s="260"/>
      <c r="R2528" s="260"/>
      <c r="S2528" s="260"/>
      <c r="T2528" s="261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62" t="s">
        <v>569</v>
      </c>
      <c r="AU2528" s="262" t="s">
        <v>87</v>
      </c>
      <c r="AV2528" s="14" t="s">
        <v>164</v>
      </c>
      <c r="AW2528" s="14" t="s">
        <v>39</v>
      </c>
      <c r="AX2528" s="14" t="s">
        <v>85</v>
      </c>
      <c r="AY2528" s="262" t="s">
        <v>137</v>
      </c>
    </row>
    <row r="2529" s="12" customFormat="1" ht="22.8" customHeight="1">
      <c r="A2529" s="12"/>
      <c r="B2529" s="191"/>
      <c r="C2529" s="192"/>
      <c r="D2529" s="193" t="s">
        <v>76</v>
      </c>
      <c r="E2529" s="205" t="s">
        <v>2832</v>
      </c>
      <c r="F2529" s="205" t="s">
        <v>2833</v>
      </c>
      <c r="G2529" s="192"/>
      <c r="H2529" s="192"/>
      <c r="I2529" s="195"/>
      <c r="J2529" s="206">
        <f>BK2529</f>
        <v>0</v>
      </c>
      <c r="K2529" s="192"/>
      <c r="L2529" s="197"/>
      <c r="M2529" s="198"/>
      <c r="N2529" s="199"/>
      <c r="O2529" s="199"/>
      <c r="P2529" s="200">
        <f>SUM(P2530:P2630)</f>
        <v>0</v>
      </c>
      <c r="Q2529" s="199"/>
      <c r="R2529" s="200">
        <f>SUM(R2530:R2630)</f>
        <v>0.19794000000000001</v>
      </c>
      <c r="S2529" s="199"/>
      <c r="T2529" s="201">
        <f>SUM(T2530:T2630)</f>
        <v>0</v>
      </c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R2529" s="202" t="s">
        <v>87</v>
      </c>
      <c r="AT2529" s="203" t="s">
        <v>76</v>
      </c>
      <c r="AU2529" s="203" t="s">
        <v>85</v>
      </c>
      <c r="AY2529" s="202" t="s">
        <v>137</v>
      </c>
      <c r="BK2529" s="204">
        <f>SUM(BK2530:BK2630)</f>
        <v>0</v>
      </c>
    </row>
    <row r="2530" s="2" customFormat="1" ht="16.5" customHeight="1">
      <c r="A2530" s="41"/>
      <c r="B2530" s="42"/>
      <c r="C2530" s="207" t="s">
        <v>2834</v>
      </c>
      <c r="D2530" s="207" t="s">
        <v>140</v>
      </c>
      <c r="E2530" s="208" t="s">
        <v>2835</v>
      </c>
      <c r="F2530" s="209" t="s">
        <v>2836</v>
      </c>
      <c r="G2530" s="210" t="s">
        <v>160</v>
      </c>
      <c r="H2530" s="211">
        <v>1</v>
      </c>
      <c r="I2530" s="212"/>
      <c r="J2530" s="213">
        <f>ROUND(I2530*H2530,2)</f>
        <v>0</v>
      </c>
      <c r="K2530" s="209" t="s">
        <v>32</v>
      </c>
      <c r="L2530" s="47"/>
      <c r="M2530" s="214" t="s">
        <v>32</v>
      </c>
      <c r="N2530" s="215" t="s">
        <v>49</v>
      </c>
      <c r="O2530" s="87"/>
      <c r="P2530" s="216">
        <f>O2530*H2530</f>
        <v>0</v>
      </c>
      <c r="Q2530" s="216">
        <v>0</v>
      </c>
      <c r="R2530" s="216">
        <f>Q2530*H2530</f>
        <v>0</v>
      </c>
      <c r="S2530" s="216">
        <v>0</v>
      </c>
      <c r="T2530" s="217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18" t="s">
        <v>145</v>
      </c>
      <c r="AT2530" s="218" t="s">
        <v>140</v>
      </c>
      <c r="AU2530" s="218" t="s">
        <v>87</v>
      </c>
      <c r="AY2530" s="19" t="s">
        <v>137</v>
      </c>
      <c r="BE2530" s="219">
        <f>IF(N2530="základní",J2530,0)</f>
        <v>0</v>
      </c>
      <c r="BF2530" s="219">
        <f>IF(N2530="snížená",J2530,0)</f>
        <v>0</v>
      </c>
      <c r="BG2530" s="219">
        <f>IF(N2530="zákl. přenesená",J2530,0)</f>
        <v>0</v>
      </c>
      <c r="BH2530" s="219">
        <f>IF(N2530="sníž. přenesená",J2530,0)</f>
        <v>0</v>
      </c>
      <c r="BI2530" s="219">
        <f>IF(N2530="nulová",J2530,0)</f>
        <v>0</v>
      </c>
      <c r="BJ2530" s="19" t="s">
        <v>87</v>
      </c>
      <c r="BK2530" s="219">
        <f>ROUND(I2530*H2530,2)</f>
        <v>0</v>
      </c>
      <c r="BL2530" s="19" t="s">
        <v>145</v>
      </c>
      <c r="BM2530" s="218" t="s">
        <v>2837</v>
      </c>
    </row>
    <row r="2531" s="2" customFormat="1">
      <c r="A2531" s="41"/>
      <c r="B2531" s="42"/>
      <c r="C2531" s="43"/>
      <c r="D2531" s="220" t="s">
        <v>147</v>
      </c>
      <c r="E2531" s="43"/>
      <c r="F2531" s="221" t="s">
        <v>2836</v>
      </c>
      <c r="G2531" s="43"/>
      <c r="H2531" s="43"/>
      <c r="I2531" s="222"/>
      <c r="J2531" s="43"/>
      <c r="K2531" s="43"/>
      <c r="L2531" s="47"/>
      <c r="M2531" s="223"/>
      <c r="N2531" s="224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T2531" s="19" t="s">
        <v>147</v>
      </c>
      <c r="AU2531" s="19" t="s">
        <v>87</v>
      </c>
    </row>
    <row r="2532" s="15" customFormat="1">
      <c r="A2532" s="15"/>
      <c r="B2532" s="263"/>
      <c r="C2532" s="264"/>
      <c r="D2532" s="220" t="s">
        <v>569</v>
      </c>
      <c r="E2532" s="265" t="s">
        <v>32</v>
      </c>
      <c r="F2532" s="266" t="s">
        <v>2838</v>
      </c>
      <c r="G2532" s="264"/>
      <c r="H2532" s="265" t="s">
        <v>32</v>
      </c>
      <c r="I2532" s="267"/>
      <c r="J2532" s="264"/>
      <c r="K2532" s="264"/>
      <c r="L2532" s="268"/>
      <c r="M2532" s="269"/>
      <c r="N2532" s="270"/>
      <c r="O2532" s="270"/>
      <c r="P2532" s="270"/>
      <c r="Q2532" s="270"/>
      <c r="R2532" s="270"/>
      <c r="S2532" s="270"/>
      <c r="T2532" s="271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72" t="s">
        <v>569</v>
      </c>
      <c r="AU2532" s="272" t="s">
        <v>87</v>
      </c>
      <c r="AV2532" s="15" t="s">
        <v>85</v>
      </c>
      <c r="AW2532" s="15" t="s">
        <v>39</v>
      </c>
      <c r="AX2532" s="15" t="s">
        <v>77</v>
      </c>
      <c r="AY2532" s="272" t="s">
        <v>137</v>
      </c>
    </row>
    <row r="2533" s="13" customFormat="1">
      <c r="A2533" s="13"/>
      <c r="B2533" s="241"/>
      <c r="C2533" s="242"/>
      <c r="D2533" s="220" t="s">
        <v>569</v>
      </c>
      <c r="E2533" s="243" t="s">
        <v>32</v>
      </c>
      <c r="F2533" s="244" t="s">
        <v>2839</v>
      </c>
      <c r="G2533" s="242"/>
      <c r="H2533" s="245">
        <v>1</v>
      </c>
      <c r="I2533" s="246"/>
      <c r="J2533" s="242"/>
      <c r="K2533" s="242"/>
      <c r="L2533" s="247"/>
      <c r="M2533" s="248"/>
      <c r="N2533" s="249"/>
      <c r="O2533" s="249"/>
      <c r="P2533" s="249"/>
      <c r="Q2533" s="249"/>
      <c r="R2533" s="249"/>
      <c r="S2533" s="249"/>
      <c r="T2533" s="250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51" t="s">
        <v>569</v>
      </c>
      <c r="AU2533" s="251" t="s">
        <v>87</v>
      </c>
      <c r="AV2533" s="13" t="s">
        <v>87</v>
      </c>
      <c r="AW2533" s="13" t="s">
        <v>39</v>
      </c>
      <c r="AX2533" s="13" t="s">
        <v>77</v>
      </c>
      <c r="AY2533" s="251" t="s">
        <v>137</v>
      </c>
    </row>
    <row r="2534" s="14" customFormat="1">
      <c r="A2534" s="14"/>
      <c r="B2534" s="252"/>
      <c r="C2534" s="253"/>
      <c r="D2534" s="220" t="s">
        <v>569</v>
      </c>
      <c r="E2534" s="254" t="s">
        <v>32</v>
      </c>
      <c r="F2534" s="255" t="s">
        <v>571</v>
      </c>
      <c r="G2534" s="253"/>
      <c r="H2534" s="256">
        <v>1</v>
      </c>
      <c r="I2534" s="257"/>
      <c r="J2534" s="253"/>
      <c r="K2534" s="253"/>
      <c r="L2534" s="258"/>
      <c r="M2534" s="259"/>
      <c r="N2534" s="260"/>
      <c r="O2534" s="260"/>
      <c r="P2534" s="260"/>
      <c r="Q2534" s="260"/>
      <c r="R2534" s="260"/>
      <c r="S2534" s="260"/>
      <c r="T2534" s="261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62" t="s">
        <v>569</v>
      </c>
      <c r="AU2534" s="262" t="s">
        <v>87</v>
      </c>
      <c r="AV2534" s="14" t="s">
        <v>164</v>
      </c>
      <c r="AW2534" s="14" t="s">
        <v>39</v>
      </c>
      <c r="AX2534" s="14" t="s">
        <v>85</v>
      </c>
      <c r="AY2534" s="262" t="s">
        <v>137</v>
      </c>
    </row>
    <row r="2535" s="2" customFormat="1" ht="16.5" customHeight="1">
      <c r="A2535" s="41"/>
      <c r="B2535" s="42"/>
      <c r="C2535" s="227" t="s">
        <v>2840</v>
      </c>
      <c r="D2535" s="227" t="s">
        <v>151</v>
      </c>
      <c r="E2535" s="228" t="s">
        <v>2841</v>
      </c>
      <c r="F2535" s="229" t="s">
        <v>2842</v>
      </c>
      <c r="G2535" s="230" t="s">
        <v>160</v>
      </c>
      <c r="H2535" s="231">
        <v>1</v>
      </c>
      <c r="I2535" s="232"/>
      <c r="J2535" s="233">
        <f>ROUND(I2535*H2535,2)</f>
        <v>0</v>
      </c>
      <c r="K2535" s="229" t="s">
        <v>32</v>
      </c>
      <c r="L2535" s="234"/>
      <c r="M2535" s="235" t="s">
        <v>32</v>
      </c>
      <c r="N2535" s="236" t="s">
        <v>49</v>
      </c>
      <c r="O2535" s="87"/>
      <c r="P2535" s="216">
        <f>O2535*H2535</f>
        <v>0</v>
      </c>
      <c r="Q2535" s="216">
        <v>0</v>
      </c>
      <c r="R2535" s="216">
        <f>Q2535*H2535</f>
        <v>0</v>
      </c>
      <c r="S2535" s="216">
        <v>0</v>
      </c>
      <c r="T2535" s="217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18" t="s">
        <v>155</v>
      </c>
      <c r="AT2535" s="218" t="s">
        <v>151</v>
      </c>
      <c r="AU2535" s="218" t="s">
        <v>87</v>
      </c>
      <c r="AY2535" s="19" t="s">
        <v>137</v>
      </c>
      <c r="BE2535" s="219">
        <f>IF(N2535="základní",J2535,0)</f>
        <v>0</v>
      </c>
      <c r="BF2535" s="219">
        <f>IF(N2535="snížená",J2535,0)</f>
        <v>0</v>
      </c>
      <c r="BG2535" s="219">
        <f>IF(N2535="zákl. přenesená",J2535,0)</f>
        <v>0</v>
      </c>
      <c r="BH2535" s="219">
        <f>IF(N2535="sníž. přenesená",J2535,0)</f>
        <v>0</v>
      </c>
      <c r="BI2535" s="219">
        <f>IF(N2535="nulová",J2535,0)</f>
        <v>0</v>
      </c>
      <c r="BJ2535" s="19" t="s">
        <v>87</v>
      </c>
      <c r="BK2535" s="219">
        <f>ROUND(I2535*H2535,2)</f>
        <v>0</v>
      </c>
      <c r="BL2535" s="19" t="s">
        <v>145</v>
      </c>
      <c r="BM2535" s="218" t="s">
        <v>2843</v>
      </c>
    </row>
    <row r="2536" s="2" customFormat="1">
      <c r="A2536" s="41"/>
      <c r="B2536" s="42"/>
      <c r="C2536" s="43"/>
      <c r="D2536" s="220" t="s">
        <v>147</v>
      </c>
      <c r="E2536" s="43"/>
      <c r="F2536" s="221" t="s">
        <v>2842</v>
      </c>
      <c r="G2536" s="43"/>
      <c r="H2536" s="43"/>
      <c r="I2536" s="222"/>
      <c r="J2536" s="43"/>
      <c r="K2536" s="43"/>
      <c r="L2536" s="47"/>
      <c r="M2536" s="223"/>
      <c r="N2536" s="224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19" t="s">
        <v>147</v>
      </c>
      <c r="AU2536" s="19" t="s">
        <v>87</v>
      </c>
    </row>
    <row r="2537" s="2" customFormat="1">
      <c r="A2537" s="41"/>
      <c r="B2537" s="42"/>
      <c r="C2537" s="43"/>
      <c r="D2537" s="220" t="s">
        <v>624</v>
      </c>
      <c r="E2537" s="43"/>
      <c r="F2537" s="273" t="s">
        <v>1397</v>
      </c>
      <c r="G2537" s="43"/>
      <c r="H2537" s="43"/>
      <c r="I2537" s="222"/>
      <c r="J2537" s="43"/>
      <c r="K2537" s="43"/>
      <c r="L2537" s="47"/>
      <c r="M2537" s="223"/>
      <c r="N2537" s="224"/>
      <c r="O2537" s="87"/>
      <c r="P2537" s="87"/>
      <c r="Q2537" s="87"/>
      <c r="R2537" s="87"/>
      <c r="S2537" s="87"/>
      <c r="T2537" s="88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T2537" s="19" t="s">
        <v>624</v>
      </c>
      <c r="AU2537" s="19" t="s">
        <v>87</v>
      </c>
    </row>
    <row r="2538" s="15" customFormat="1">
      <c r="A2538" s="15"/>
      <c r="B2538" s="263"/>
      <c r="C2538" s="264"/>
      <c r="D2538" s="220" t="s">
        <v>569</v>
      </c>
      <c r="E2538" s="265" t="s">
        <v>32</v>
      </c>
      <c r="F2538" s="266" t="s">
        <v>2838</v>
      </c>
      <c r="G2538" s="264"/>
      <c r="H2538" s="265" t="s">
        <v>32</v>
      </c>
      <c r="I2538" s="267"/>
      <c r="J2538" s="264"/>
      <c r="K2538" s="264"/>
      <c r="L2538" s="268"/>
      <c r="M2538" s="269"/>
      <c r="N2538" s="270"/>
      <c r="O2538" s="270"/>
      <c r="P2538" s="270"/>
      <c r="Q2538" s="270"/>
      <c r="R2538" s="270"/>
      <c r="S2538" s="270"/>
      <c r="T2538" s="271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72" t="s">
        <v>569</v>
      </c>
      <c r="AU2538" s="272" t="s">
        <v>87</v>
      </c>
      <c r="AV2538" s="15" t="s">
        <v>85</v>
      </c>
      <c r="AW2538" s="15" t="s">
        <v>39</v>
      </c>
      <c r="AX2538" s="15" t="s">
        <v>77</v>
      </c>
      <c r="AY2538" s="272" t="s">
        <v>137</v>
      </c>
    </row>
    <row r="2539" s="13" customFormat="1">
      <c r="A2539" s="13"/>
      <c r="B2539" s="241"/>
      <c r="C2539" s="242"/>
      <c r="D2539" s="220" t="s">
        <v>569</v>
      </c>
      <c r="E2539" s="243" t="s">
        <v>32</v>
      </c>
      <c r="F2539" s="244" t="s">
        <v>85</v>
      </c>
      <c r="G2539" s="242"/>
      <c r="H2539" s="245">
        <v>1</v>
      </c>
      <c r="I2539" s="246"/>
      <c r="J2539" s="242"/>
      <c r="K2539" s="242"/>
      <c r="L2539" s="247"/>
      <c r="M2539" s="248"/>
      <c r="N2539" s="249"/>
      <c r="O2539" s="249"/>
      <c r="P2539" s="249"/>
      <c r="Q2539" s="249"/>
      <c r="R2539" s="249"/>
      <c r="S2539" s="249"/>
      <c r="T2539" s="250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51" t="s">
        <v>569</v>
      </c>
      <c r="AU2539" s="251" t="s">
        <v>87</v>
      </c>
      <c r="AV2539" s="13" t="s">
        <v>87</v>
      </c>
      <c r="AW2539" s="13" t="s">
        <v>39</v>
      </c>
      <c r="AX2539" s="13" t="s">
        <v>77</v>
      </c>
      <c r="AY2539" s="251" t="s">
        <v>137</v>
      </c>
    </row>
    <row r="2540" s="14" customFormat="1">
      <c r="A2540" s="14"/>
      <c r="B2540" s="252"/>
      <c r="C2540" s="253"/>
      <c r="D2540" s="220" t="s">
        <v>569</v>
      </c>
      <c r="E2540" s="254" t="s">
        <v>32</v>
      </c>
      <c r="F2540" s="255" t="s">
        <v>571</v>
      </c>
      <c r="G2540" s="253"/>
      <c r="H2540" s="256">
        <v>1</v>
      </c>
      <c r="I2540" s="257"/>
      <c r="J2540" s="253"/>
      <c r="K2540" s="253"/>
      <c r="L2540" s="258"/>
      <c r="M2540" s="259"/>
      <c r="N2540" s="260"/>
      <c r="O2540" s="260"/>
      <c r="P2540" s="260"/>
      <c r="Q2540" s="260"/>
      <c r="R2540" s="260"/>
      <c r="S2540" s="260"/>
      <c r="T2540" s="261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62" t="s">
        <v>569</v>
      </c>
      <c r="AU2540" s="262" t="s">
        <v>87</v>
      </c>
      <c r="AV2540" s="14" t="s">
        <v>164</v>
      </c>
      <c r="AW2540" s="14" t="s">
        <v>39</v>
      </c>
      <c r="AX2540" s="14" t="s">
        <v>85</v>
      </c>
      <c r="AY2540" s="262" t="s">
        <v>137</v>
      </c>
    </row>
    <row r="2541" s="2" customFormat="1" ht="21.75" customHeight="1">
      <c r="A2541" s="41"/>
      <c r="B2541" s="42"/>
      <c r="C2541" s="207" t="s">
        <v>2844</v>
      </c>
      <c r="D2541" s="207" t="s">
        <v>140</v>
      </c>
      <c r="E2541" s="208" t="s">
        <v>2845</v>
      </c>
      <c r="F2541" s="209" t="s">
        <v>2846</v>
      </c>
      <c r="G2541" s="210" t="s">
        <v>160</v>
      </c>
      <c r="H2541" s="211">
        <v>64</v>
      </c>
      <c r="I2541" s="212"/>
      <c r="J2541" s="213">
        <f>ROUND(I2541*H2541,2)</f>
        <v>0</v>
      </c>
      <c r="K2541" s="209" t="s">
        <v>144</v>
      </c>
      <c r="L2541" s="47"/>
      <c r="M2541" s="214" t="s">
        <v>32</v>
      </c>
      <c r="N2541" s="215" t="s">
        <v>49</v>
      </c>
      <c r="O2541" s="87"/>
      <c r="P2541" s="216">
        <f>O2541*H2541</f>
        <v>0</v>
      </c>
      <c r="Q2541" s="216">
        <v>0</v>
      </c>
      <c r="R2541" s="216">
        <f>Q2541*H2541</f>
        <v>0</v>
      </c>
      <c r="S2541" s="216">
        <v>0</v>
      </c>
      <c r="T2541" s="217">
        <f>S2541*H2541</f>
        <v>0</v>
      </c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R2541" s="218" t="s">
        <v>145</v>
      </c>
      <c r="AT2541" s="218" t="s">
        <v>140</v>
      </c>
      <c r="AU2541" s="218" t="s">
        <v>87</v>
      </c>
      <c r="AY2541" s="19" t="s">
        <v>137</v>
      </c>
      <c r="BE2541" s="219">
        <f>IF(N2541="základní",J2541,0)</f>
        <v>0</v>
      </c>
      <c r="BF2541" s="219">
        <f>IF(N2541="snížená",J2541,0)</f>
        <v>0</v>
      </c>
      <c r="BG2541" s="219">
        <f>IF(N2541="zákl. přenesená",J2541,0)</f>
        <v>0</v>
      </c>
      <c r="BH2541" s="219">
        <f>IF(N2541="sníž. přenesená",J2541,0)</f>
        <v>0</v>
      </c>
      <c r="BI2541" s="219">
        <f>IF(N2541="nulová",J2541,0)</f>
        <v>0</v>
      </c>
      <c r="BJ2541" s="19" t="s">
        <v>87</v>
      </c>
      <c r="BK2541" s="219">
        <f>ROUND(I2541*H2541,2)</f>
        <v>0</v>
      </c>
      <c r="BL2541" s="19" t="s">
        <v>145</v>
      </c>
      <c r="BM2541" s="218" t="s">
        <v>2847</v>
      </c>
    </row>
    <row r="2542" s="2" customFormat="1">
      <c r="A2542" s="41"/>
      <c r="B2542" s="42"/>
      <c r="C2542" s="43"/>
      <c r="D2542" s="220" t="s">
        <v>147</v>
      </c>
      <c r="E2542" s="43"/>
      <c r="F2542" s="221" t="s">
        <v>2848</v>
      </c>
      <c r="G2542" s="43"/>
      <c r="H2542" s="43"/>
      <c r="I2542" s="222"/>
      <c r="J2542" s="43"/>
      <c r="K2542" s="43"/>
      <c r="L2542" s="47"/>
      <c r="M2542" s="223"/>
      <c r="N2542" s="224"/>
      <c r="O2542" s="87"/>
      <c r="P2542" s="87"/>
      <c r="Q2542" s="87"/>
      <c r="R2542" s="87"/>
      <c r="S2542" s="87"/>
      <c r="T2542" s="88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T2542" s="19" t="s">
        <v>147</v>
      </c>
      <c r="AU2542" s="19" t="s">
        <v>87</v>
      </c>
    </row>
    <row r="2543" s="2" customFormat="1">
      <c r="A2543" s="41"/>
      <c r="B2543" s="42"/>
      <c r="C2543" s="43"/>
      <c r="D2543" s="225" t="s">
        <v>149</v>
      </c>
      <c r="E2543" s="43"/>
      <c r="F2543" s="226" t="s">
        <v>2849</v>
      </c>
      <c r="G2543" s="43"/>
      <c r="H2543" s="43"/>
      <c r="I2543" s="222"/>
      <c r="J2543" s="43"/>
      <c r="K2543" s="43"/>
      <c r="L2543" s="47"/>
      <c r="M2543" s="223"/>
      <c r="N2543" s="224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T2543" s="19" t="s">
        <v>149</v>
      </c>
      <c r="AU2543" s="19" t="s">
        <v>87</v>
      </c>
    </row>
    <row r="2544" s="13" customFormat="1">
      <c r="A2544" s="13"/>
      <c r="B2544" s="241"/>
      <c r="C2544" s="242"/>
      <c r="D2544" s="220" t="s">
        <v>569</v>
      </c>
      <c r="E2544" s="243" t="s">
        <v>32</v>
      </c>
      <c r="F2544" s="244" t="s">
        <v>2850</v>
      </c>
      <c r="G2544" s="242"/>
      <c r="H2544" s="245">
        <v>15</v>
      </c>
      <c r="I2544" s="246"/>
      <c r="J2544" s="242"/>
      <c r="K2544" s="242"/>
      <c r="L2544" s="247"/>
      <c r="M2544" s="248"/>
      <c r="N2544" s="249"/>
      <c r="O2544" s="249"/>
      <c r="P2544" s="249"/>
      <c r="Q2544" s="249"/>
      <c r="R2544" s="249"/>
      <c r="S2544" s="249"/>
      <c r="T2544" s="250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51" t="s">
        <v>569</v>
      </c>
      <c r="AU2544" s="251" t="s">
        <v>87</v>
      </c>
      <c r="AV2544" s="13" t="s">
        <v>87</v>
      </c>
      <c r="AW2544" s="13" t="s">
        <v>39</v>
      </c>
      <c r="AX2544" s="13" t="s">
        <v>77</v>
      </c>
      <c r="AY2544" s="251" t="s">
        <v>137</v>
      </c>
    </row>
    <row r="2545" s="13" customFormat="1">
      <c r="A2545" s="13"/>
      <c r="B2545" s="241"/>
      <c r="C2545" s="242"/>
      <c r="D2545" s="220" t="s">
        <v>569</v>
      </c>
      <c r="E2545" s="243" t="s">
        <v>32</v>
      </c>
      <c r="F2545" s="244" t="s">
        <v>2851</v>
      </c>
      <c r="G2545" s="242"/>
      <c r="H2545" s="245">
        <v>7</v>
      </c>
      <c r="I2545" s="246"/>
      <c r="J2545" s="242"/>
      <c r="K2545" s="242"/>
      <c r="L2545" s="247"/>
      <c r="M2545" s="248"/>
      <c r="N2545" s="249"/>
      <c r="O2545" s="249"/>
      <c r="P2545" s="249"/>
      <c r="Q2545" s="249"/>
      <c r="R2545" s="249"/>
      <c r="S2545" s="249"/>
      <c r="T2545" s="250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51" t="s">
        <v>569</v>
      </c>
      <c r="AU2545" s="251" t="s">
        <v>87</v>
      </c>
      <c r="AV2545" s="13" t="s">
        <v>87</v>
      </c>
      <c r="AW2545" s="13" t="s">
        <v>39</v>
      </c>
      <c r="AX2545" s="13" t="s">
        <v>77</v>
      </c>
      <c r="AY2545" s="251" t="s">
        <v>137</v>
      </c>
    </row>
    <row r="2546" s="13" customFormat="1">
      <c r="A2546" s="13"/>
      <c r="B2546" s="241"/>
      <c r="C2546" s="242"/>
      <c r="D2546" s="220" t="s">
        <v>569</v>
      </c>
      <c r="E2546" s="243" t="s">
        <v>32</v>
      </c>
      <c r="F2546" s="244" t="s">
        <v>2852</v>
      </c>
      <c r="G2546" s="242"/>
      <c r="H2546" s="245">
        <v>8</v>
      </c>
      <c r="I2546" s="246"/>
      <c r="J2546" s="242"/>
      <c r="K2546" s="242"/>
      <c r="L2546" s="247"/>
      <c r="M2546" s="248"/>
      <c r="N2546" s="249"/>
      <c r="O2546" s="249"/>
      <c r="P2546" s="249"/>
      <c r="Q2546" s="249"/>
      <c r="R2546" s="249"/>
      <c r="S2546" s="249"/>
      <c r="T2546" s="250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51" t="s">
        <v>569</v>
      </c>
      <c r="AU2546" s="251" t="s">
        <v>87</v>
      </c>
      <c r="AV2546" s="13" t="s">
        <v>87</v>
      </c>
      <c r="AW2546" s="13" t="s">
        <v>39</v>
      </c>
      <c r="AX2546" s="13" t="s">
        <v>77</v>
      </c>
      <c r="AY2546" s="251" t="s">
        <v>137</v>
      </c>
    </row>
    <row r="2547" s="13" customFormat="1">
      <c r="A2547" s="13"/>
      <c r="B2547" s="241"/>
      <c r="C2547" s="242"/>
      <c r="D2547" s="220" t="s">
        <v>569</v>
      </c>
      <c r="E2547" s="243" t="s">
        <v>32</v>
      </c>
      <c r="F2547" s="244" t="s">
        <v>2853</v>
      </c>
      <c r="G2547" s="242"/>
      <c r="H2547" s="245">
        <v>1</v>
      </c>
      <c r="I2547" s="246"/>
      <c r="J2547" s="242"/>
      <c r="K2547" s="242"/>
      <c r="L2547" s="247"/>
      <c r="M2547" s="248"/>
      <c r="N2547" s="249"/>
      <c r="O2547" s="249"/>
      <c r="P2547" s="249"/>
      <c r="Q2547" s="249"/>
      <c r="R2547" s="249"/>
      <c r="S2547" s="249"/>
      <c r="T2547" s="250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1" t="s">
        <v>569</v>
      </c>
      <c r="AU2547" s="251" t="s">
        <v>87</v>
      </c>
      <c r="AV2547" s="13" t="s">
        <v>87</v>
      </c>
      <c r="AW2547" s="13" t="s">
        <v>39</v>
      </c>
      <c r="AX2547" s="13" t="s">
        <v>77</v>
      </c>
      <c r="AY2547" s="251" t="s">
        <v>137</v>
      </c>
    </row>
    <row r="2548" s="13" customFormat="1">
      <c r="A2548" s="13"/>
      <c r="B2548" s="241"/>
      <c r="C2548" s="242"/>
      <c r="D2548" s="220" t="s">
        <v>569</v>
      </c>
      <c r="E2548" s="243" t="s">
        <v>32</v>
      </c>
      <c r="F2548" s="244" t="s">
        <v>2854</v>
      </c>
      <c r="G2548" s="242"/>
      <c r="H2548" s="245">
        <v>13</v>
      </c>
      <c r="I2548" s="246"/>
      <c r="J2548" s="242"/>
      <c r="K2548" s="242"/>
      <c r="L2548" s="247"/>
      <c r="M2548" s="248"/>
      <c r="N2548" s="249"/>
      <c r="O2548" s="249"/>
      <c r="P2548" s="249"/>
      <c r="Q2548" s="249"/>
      <c r="R2548" s="249"/>
      <c r="S2548" s="249"/>
      <c r="T2548" s="250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51" t="s">
        <v>569</v>
      </c>
      <c r="AU2548" s="251" t="s">
        <v>87</v>
      </c>
      <c r="AV2548" s="13" t="s">
        <v>87</v>
      </c>
      <c r="AW2548" s="13" t="s">
        <v>39</v>
      </c>
      <c r="AX2548" s="13" t="s">
        <v>77</v>
      </c>
      <c r="AY2548" s="251" t="s">
        <v>137</v>
      </c>
    </row>
    <row r="2549" s="13" customFormat="1">
      <c r="A2549" s="13"/>
      <c r="B2549" s="241"/>
      <c r="C2549" s="242"/>
      <c r="D2549" s="220" t="s">
        <v>569</v>
      </c>
      <c r="E2549" s="243" t="s">
        <v>32</v>
      </c>
      <c r="F2549" s="244" t="s">
        <v>2855</v>
      </c>
      <c r="G2549" s="242"/>
      <c r="H2549" s="245">
        <v>1</v>
      </c>
      <c r="I2549" s="246"/>
      <c r="J2549" s="242"/>
      <c r="K2549" s="242"/>
      <c r="L2549" s="247"/>
      <c r="M2549" s="248"/>
      <c r="N2549" s="249"/>
      <c r="O2549" s="249"/>
      <c r="P2549" s="249"/>
      <c r="Q2549" s="249"/>
      <c r="R2549" s="249"/>
      <c r="S2549" s="249"/>
      <c r="T2549" s="250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51" t="s">
        <v>569</v>
      </c>
      <c r="AU2549" s="251" t="s">
        <v>87</v>
      </c>
      <c r="AV2549" s="13" t="s">
        <v>87</v>
      </c>
      <c r="AW2549" s="13" t="s">
        <v>39</v>
      </c>
      <c r="AX2549" s="13" t="s">
        <v>77</v>
      </c>
      <c r="AY2549" s="251" t="s">
        <v>137</v>
      </c>
    </row>
    <row r="2550" s="13" customFormat="1">
      <c r="A2550" s="13"/>
      <c r="B2550" s="241"/>
      <c r="C2550" s="242"/>
      <c r="D2550" s="220" t="s">
        <v>569</v>
      </c>
      <c r="E2550" s="243" t="s">
        <v>32</v>
      </c>
      <c r="F2550" s="244" t="s">
        <v>2856</v>
      </c>
      <c r="G2550" s="242"/>
      <c r="H2550" s="245">
        <v>6</v>
      </c>
      <c r="I2550" s="246"/>
      <c r="J2550" s="242"/>
      <c r="K2550" s="242"/>
      <c r="L2550" s="247"/>
      <c r="M2550" s="248"/>
      <c r="N2550" s="249"/>
      <c r="O2550" s="249"/>
      <c r="P2550" s="249"/>
      <c r="Q2550" s="249"/>
      <c r="R2550" s="249"/>
      <c r="S2550" s="249"/>
      <c r="T2550" s="250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51" t="s">
        <v>569</v>
      </c>
      <c r="AU2550" s="251" t="s">
        <v>87</v>
      </c>
      <c r="AV2550" s="13" t="s">
        <v>87</v>
      </c>
      <c r="AW2550" s="13" t="s">
        <v>39</v>
      </c>
      <c r="AX2550" s="13" t="s">
        <v>77</v>
      </c>
      <c r="AY2550" s="251" t="s">
        <v>137</v>
      </c>
    </row>
    <row r="2551" s="13" customFormat="1">
      <c r="A2551" s="13"/>
      <c r="B2551" s="241"/>
      <c r="C2551" s="242"/>
      <c r="D2551" s="220" t="s">
        <v>569</v>
      </c>
      <c r="E2551" s="243" t="s">
        <v>32</v>
      </c>
      <c r="F2551" s="244" t="s">
        <v>2445</v>
      </c>
      <c r="G2551" s="242"/>
      <c r="H2551" s="245">
        <v>1</v>
      </c>
      <c r="I2551" s="246"/>
      <c r="J2551" s="242"/>
      <c r="K2551" s="242"/>
      <c r="L2551" s="247"/>
      <c r="M2551" s="248"/>
      <c r="N2551" s="249"/>
      <c r="O2551" s="249"/>
      <c r="P2551" s="249"/>
      <c r="Q2551" s="249"/>
      <c r="R2551" s="249"/>
      <c r="S2551" s="249"/>
      <c r="T2551" s="250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51" t="s">
        <v>569</v>
      </c>
      <c r="AU2551" s="251" t="s">
        <v>87</v>
      </c>
      <c r="AV2551" s="13" t="s">
        <v>87</v>
      </c>
      <c r="AW2551" s="13" t="s">
        <v>39</v>
      </c>
      <c r="AX2551" s="13" t="s">
        <v>77</v>
      </c>
      <c r="AY2551" s="251" t="s">
        <v>137</v>
      </c>
    </row>
    <row r="2552" s="13" customFormat="1">
      <c r="A2552" s="13"/>
      <c r="B2552" s="241"/>
      <c r="C2552" s="242"/>
      <c r="D2552" s="220" t="s">
        <v>569</v>
      </c>
      <c r="E2552" s="243" t="s">
        <v>32</v>
      </c>
      <c r="F2552" s="244" t="s">
        <v>2857</v>
      </c>
      <c r="G2552" s="242"/>
      <c r="H2552" s="245">
        <v>1</v>
      </c>
      <c r="I2552" s="246"/>
      <c r="J2552" s="242"/>
      <c r="K2552" s="242"/>
      <c r="L2552" s="247"/>
      <c r="M2552" s="248"/>
      <c r="N2552" s="249"/>
      <c r="O2552" s="249"/>
      <c r="P2552" s="249"/>
      <c r="Q2552" s="249"/>
      <c r="R2552" s="249"/>
      <c r="S2552" s="249"/>
      <c r="T2552" s="250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51" t="s">
        <v>569</v>
      </c>
      <c r="AU2552" s="251" t="s">
        <v>87</v>
      </c>
      <c r="AV2552" s="13" t="s">
        <v>87</v>
      </c>
      <c r="AW2552" s="13" t="s">
        <v>39</v>
      </c>
      <c r="AX2552" s="13" t="s">
        <v>77</v>
      </c>
      <c r="AY2552" s="251" t="s">
        <v>137</v>
      </c>
    </row>
    <row r="2553" s="13" customFormat="1">
      <c r="A2553" s="13"/>
      <c r="B2553" s="241"/>
      <c r="C2553" s="242"/>
      <c r="D2553" s="220" t="s">
        <v>569</v>
      </c>
      <c r="E2553" s="243" t="s">
        <v>32</v>
      </c>
      <c r="F2553" s="244" t="s">
        <v>2858</v>
      </c>
      <c r="G2553" s="242"/>
      <c r="H2553" s="245">
        <v>6</v>
      </c>
      <c r="I2553" s="246"/>
      <c r="J2553" s="242"/>
      <c r="K2553" s="242"/>
      <c r="L2553" s="247"/>
      <c r="M2553" s="248"/>
      <c r="N2553" s="249"/>
      <c r="O2553" s="249"/>
      <c r="P2553" s="249"/>
      <c r="Q2553" s="249"/>
      <c r="R2553" s="249"/>
      <c r="S2553" s="249"/>
      <c r="T2553" s="250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51" t="s">
        <v>569</v>
      </c>
      <c r="AU2553" s="251" t="s">
        <v>87</v>
      </c>
      <c r="AV2553" s="13" t="s">
        <v>87</v>
      </c>
      <c r="AW2553" s="13" t="s">
        <v>39</v>
      </c>
      <c r="AX2553" s="13" t="s">
        <v>77</v>
      </c>
      <c r="AY2553" s="251" t="s">
        <v>137</v>
      </c>
    </row>
    <row r="2554" s="13" customFormat="1">
      <c r="A2554" s="13"/>
      <c r="B2554" s="241"/>
      <c r="C2554" s="242"/>
      <c r="D2554" s="220" t="s">
        <v>569</v>
      </c>
      <c r="E2554" s="243" t="s">
        <v>32</v>
      </c>
      <c r="F2554" s="244" t="s">
        <v>2446</v>
      </c>
      <c r="G2554" s="242"/>
      <c r="H2554" s="245">
        <v>5</v>
      </c>
      <c r="I2554" s="246"/>
      <c r="J2554" s="242"/>
      <c r="K2554" s="242"/>
      <c r="L2554" s="247"/>
      <c r="M2554" s="248"/>
      <c r="N2554" s="249"/>
      <c r="O2554" s="249"/>
      <c r="P2554" s="249"/>
      <c r="Q2554" s="249"/>
      <c r="R2554" s="249"/>
      <c r="S2554" s="249"/>
      <c r="T2554" s="250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51" t="s">
        <v>569</v>
      </c>
      <c r="AU2554" s="251" t="s">
        <v>87</v>
      </c>
      <c r="AV2554" s="13" t="s">
        <v>87</v>
      </c>
      <c r="AW2554" s="13" t="s">
        <v>39</v>
      </c>
      <c r="AX2554" s="13" t="s">
        <v>77</v>
      </c>
      <c r="AY2554" s="251" t="s">
        <v>137</v>
      </c>
    </row>
    <row r="2555" s="14" customFormat="1">
      <c r="A2555" s="14"/>
      <c r="B2555" s="252"/>
      <c r="C2555" s="253"/>
      <c r="D2555" s="220" t="s">
        <v>569</v>
      </c>
      <c r="E2555" s="254" t="s">
        <v>32</v>
      </c>
      <c r="F2555" s="255" t="s">
        <v>571</v>
      </c>
      <c r="G2555" s="253"/>
      <c r="H2555" s="256">
        <v>64</v>
      </c>
      <c r="I2555" s="257"/>
      <c r="J2555" s="253"/>
      <c r="K2555" s="253"/>
      <c r="L2555" s="258"/>
      <c r="M2555" s="259"/>
      <c r="N2555" s="260"/>
      <c r="O2555" s="260"/>
      <c r="P2555" s="260"/>
      <c r="Q2555" s="260"/>
      <c r="R2555" s="260"/>
      <c r="S2555" s="260"/>
      <c r="T2555" s="261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62" t="s">
        <v>569</v>
      </c>
      <c r="AU2555" s="262" t="s">
        <v>87</v>
      </c>
      <c r="AV2555" s="14" t="s">
        <v>164</v>
      </c>
      <c r="AW2555" s="14" t="s">
        <v>39</v>
      </c>
      <c r="AX2555" s="14" t="s">
        <v>85</v>
      </c>
      <c r="AY2555" s="262" t="s">
        <v>137</v>
      </c>
    </row>
    <row r="2556" s="2" customFormat="1" ht="16.5" customHeight="1">
      <c r="A2556" s="41"/>
      <c r="B2556" s="42"/>
      <c r="C2556" s="227" t="s">
        <v>2859</v>
      </c>
      <c r="D2556" s="227" t="s">
        <v>151</v>
      </c>
      <c r="E2556" s="228" t="s">
        <v>2860</v>
      </c>
      <c r="F2556" s="229" t="s">
        <v>2861</v>
      </c>
      <c r="G2556" s="230" t="s">
        <v>565</v>
      </c>
      <c r="H2556" s="231">
        <v>2.6800000000000002</v>
      </c>
      <c r="I2556" s="232"/>
      <c r="J2556" s="233">
        <f>ROUND(I2556*H2556,2)</f>
        <v>0</v>
      </c>
      <c r="K2556" s="229" t="s">
        <v>144</v>
      </c>
      <c r="L2556" s="234"/>
      <c r="M2556" s="235" t="s">
        <v>32</v>
      </c>
      <c r="N2556" s="236" t="s">
        <v>49</v>
      </c>
      <c r="O2556" s="87"/>
      <c r="P2556" s="216">
        <f>O2556*H2556</f>
        <v>0</v>
      </c>
      <c r="Q2556" s="216">
        <v>0.001</v>
      </c>
      <c r="R2556" s="216">
        <f>Q2556*H2556</f>
        <v>0.0026800000000000001</v>
      </c>
      <c r="S2556" s="216">
        <v>0</v>
      </c>
      <c r="T2556" s="217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18" t="s">
        <v>155</v>
      </c>
      <c r="AT2556" s="218" t="s">
        <v>151</v>
      </c>
      <c r="AU2556" s="218" t="s">
        <v>87</v>
      </c>
      <c r="AY2556" s="19" t="s">
        <v>137</v>
      </c>
      <c r="BE2556" s="219">
        <f>IF(N2556="základní",J2556,0)</f>
        <v>0</v>
      </c>
      <c r="BF2556" s="219">
        <f>IF(N2556="snížená",J2556,0)</f>
        <v>0</v>
      </c>
      <c r="BG2556" s="219">
        <f>IF(N2556="zákl. přenesená",J2556,0)</f>
        <v>0</v>
      </c>
      <c r="BH2556" s="219">
        <f>IF(N2556="sníž. přenesená",J2556,0)</f>
        <v>0</v>
      </c>
      <c r="BI2556" s="219">
        <f>IF(N2556="nulová",J2556,0)</f>
        <v>0</v>
      </c>
      <c r="BJ2556" s="19" t="s">
        <v>87</v>
      </c>
      <c r="BK2556" s="219">
        <f>ROUND(I2556*H2556,2)</f>
        <v>0</v>
      </c>
      <c r="BL2556" s="19" t="s">
        <v>145</v>
      </c>
      <c r="BM2556" s="218" t="s">
        <v>2862</v>
      </c>
    </row>
    <row r="2557" s="2" customFormat="1">
      <c r="A2557" s="41"/>
      <c r="B2557" s="42"/>
      <c r="C2557" s="43"/>
      <c r="D2557" s="220" t="s">
        <v>147</v>
      </c>
      <c r="E2557" s="43"/>
      <c r="F2557" s="221" t="s">
        <v>2861</v>
      </c>
      <c r="G2557" s="43"/>
      <c r="H2557" s="43"/>
      <c r="I2557" s="222"/>
      <c r="J2557" s="43"/>
      <c r="K2557" s="43"/>
      <c r="L2557" s="47"/>
      <c r="M2557" s="223"/>
      <c r="N2557" s="224"/>
      <c r="O2557" s="87"/>
      <c r="P2557" s="87"/>
      <c r="Q2557" s="87"/>
      <c r="R2557" s="87"/>
      <c r="S2557" s="87"/>
      <c r="T2557" s="88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T2557" s="19" t="s">
        <v>147</v>
      </c>
      <c r="AU2557" s="19" t="s">
        <v>87</v>
      </c>
    </row>
    <row r="2558" s="2" customFormat="1">
      <c r="A2558" s="41"/>
      <c r="B2558" s="42"/>
      <c r="C2558" s="43"/>
      <c r="D2558" s="220" t="s">
        <v>624</v>
      </c>
      <c r="E2558" s="43"/>
      <c r="F2558" s="273" t="s">
        <v>2863</v>
      </c>
      <c r="G2558" s="43"/>
      <c r="H2558" s="43"/>
      <c r="I2558" s="222"/>
      <c r="J2558" s="43"/>
      <c r="K2558" s="43"/>
      <c r="L2558" s="47"/>
      <c r="M2558" s="223"/>
      <c r="N2558" s="224"/>
      <c r="O2558" s="87"/>
      <c r="P2558" s="87"/>
      <c r="Q2558" s="87"/>
      <c r="R2558" s="87"/>
      <c r="S2558" s="87"/>
      <c r="T2558" s="88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T2558" s="19" t="s">
        <v>624</v>
      </c>
      <c r="AU2558" s="19" t="s">
        <v>87</v>
      </c>
    </row>
    <row r="2559" s="13" customFormat="1">
      <c r="A2559" s="13"/>
      <c r="B2559" s="241"/>
      <c r="C2559" s="242"/>
      <c r="D2559" s="220" t="s">
        <v>569</v>
      </c>
      <c r="E2559" s="243" t="s">
        <v>32</v>
      </c>
      <c r="F2559" s="244" t="s">
        <v>904</v>
      </c>
      <c r="G2559" s="242"/>
      <c r="H2559" s="245">
        <v>2.6800000000000002</v>
      </c>
      <c r="I2559" s="246"/>
      <c r="J2559" s="242"/>
      <c r="K2559" s="242"/>
      <c r="L2559" s="247"/>
      <c r="M2559" s="248"/>
      <c r="N2559" s="249"/>
      <c r="O2559" s="249"/>
      <c r="P2559" s="249"/>
      <c r="Q2559" s="249"/>
      <c r="R2559" s="249"/>
      <c r="S2559" s="249"/>
      <c r="T2559" s="250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51" t="s">
        <v>569</v>
      </c>
      <c r="AU2559" s="251" t="s">
        <v>87</v>
      </c>
      <c r="AV2559" s="13" t="s">
        <v>87</v>
      </c>
      <c r="AW2559" s="13" t="s">
        <v>39</v>
      </c>
      <c r="AX2559" s="13" t="s">
        <v>77</v>
      </c>
      <c r="AY2559" s="251" t="s">
        <v>137</v>
      </c>
    </row>
    <row r="2560" s="14" customFormat="1">
      <c r="A2560" s="14"/>
      <c r="B2560" s="252"/>
      <c r="C2560" s="253"/>
      <c r="D2560" s="220" t="s">
        <v>569</v>
      </c>
      <c r="E2560" s="254" t="s">
        <v>32</v>
      </c>
      <c r="F2560" s="255" t="s">
        <v>571</v>
      </c>
      <c r="G2560" s="253"/>
      <c r="H2560" s="256">
        <v>2.6800000000000002</v>
      </c>
      <c r="I2560" s="257"/>
      <c r="J2560" s="253"/>
      <c r="K2560" s="253"/>
      <c r="L2560" s="258"/>
      <c r="M2560" s="259"/>
      <c r="N2560" s="260"/>
      <c r="O2560" s="260"/>
      <c r="P2560" s="260"/>
      <c r="Q2560" s="260"/>
      <c r="R2560" s="260"/>
      <c r="S2560" s="260"/>
      <c r="T2560" s="261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62" t="s">
        <v>569</v>
      </c>
      <c r="AU2560" s="262" t="s">
        <v>87</v>
      </c>
      <c r="AV2560" s="14" t="s">
        <v>164</v>
      </c>
      <c r="AW2560" s="14" t="s">
        <v>39</v>
      </c>
      <c r="AX2560" s="14" t="s">
        <v>85</v>
      </c>
      <c r="AY2560" s="262" t="s">
        <v>137</v>
      </c>
    </row>
    <row r="2561" s="2" customFormat="1" ht="16.5" customHeight="1">
      <c r="A2561" s="41"/>
      <c r="B2561" s="42"/>
      <c r="C2561" s="227" t="s">
        <v>2864</v>
      </c>
      <c r="D2561" s="227" t="s">
        <v>151</v>
      </c>
      <c r="E2561" s="228" t="s">
        <v>2865</v>
      </c>
      <c r="F2561" s="229" t="s">
        <v>2866</v>
      </c>
      <c r="G2561" s="230" t="s">
        <v>565</v>
      </c>
      <c r="H2561" s="231">
        <v>0.93500000000000005</v>
      </c>
      <c r="I2561" s="232"/>
      <c r="J2561" s="233">
        <f>ROUND(I2561*H2561,2)</f>
        <v>0</v>
      </c>
      <c r="K2561" s="229" t="s">
        <v>144</v>
      </c>
      <c r="L2561" s="234"/>
      <c r="M2561" s="235" t="s">
        <v>32</v>
      </c>
      <c r="N2561" s="236" t="s">
        <v>49</v>
      </c>
      <c r="O2561" s="87"/>
      <c r="P2561" s="216">
        <f>O2561*H2561</f>
        <v>0</v>
      </c>
      <c r="Q2561" s="216">
        <v>0.001</v>
      </c>
      <c r="R2561" s="216">
        <f>Q2561*H2561</f>
        <v>0.00093500000000000007</v>
      </c>
      <c r="S2561" s="216">
        <v>0</v>
      </c>
      <c r="T2561" s="217">
        <f>S2561*H2561</f>
        <v>0</v>
      </c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R2561" s="218" t="s">
        <v>155</v>
      </c>
      <c r="AT2561" s="218" t="s">
        <v>151</v>
      </c>
      <c r="AU2561" s="218" t="s">
        <v>87</v>
      </c>
      <c r="AY2561" s="19" t="s">
        <v>137</v>
      </c>
      <c r="BE2561" s="219">
        <f>IF(N2561="základní",J2561,0)</f>
        <v>0</v>
      </c>
      <c r="BF2561" s="219">
        <f>IF(N2561="snížená",J2561,0)</f>
        <v>0</v>
      </c>
      <c r="BG2561" s="219">
        <f>IF(N2561="zákl. přenesená",J2561,0)</f>
        <v>0</v>
      </c>
      <c r="BH2561" s="219">
        <f>IF(N2561="sníž. přenesená",J2561,0)</f>
        <v>0</v>
      </c>
      <c r="BI2561" s="219">
        <f>IF(N2561="nulová",J2561,0)</f>
        <v>0</v>
      </c>
      <c r="BJ2561" s="19" t="s">
        <v>87</v>
      </c>
      <c r="BK2561" s="219">
        <f>ROUND(I2561*H2561,2)</f>
        <v>0</v>
      </c>
      <c r="BL2561" s="19" t="s">
        <v>145</v>
      </c>
      <c r="BM2561" s="218" t="s">
        <v>2867</v>
      </c>
    </row>
    <row r="2562" s="2" customFormat="1">
      <c r="A2562" s="41"/>
      <c r="B2562" s="42"/>
      <c r="C2562" s="43"/>
      <c r="D2562" s="220" t="s">
        <v>147</v>
      </c>
      <c r="E2562" s="43"/>
      <c r="F2562" s="221" t="s">
        <v>2866</v>
      </c>
      <c r="G2562" s="43"/>
      <c r="H2562" s="43"/>
      <c r="I2562" s="222"/>
      <c r="J2562" s="43"/>
      <c r="K2562" s="43"/>
      <c r="L2562" s="47"/>
      <c r="M2562" s="223"/>
      <c r="N2562" s="224"/>
      <c r="O2562" s="87"/>
      <c r="P2562" s="87"/>
      <c r="Q2562" s="87"/>
      <c r="R2562" s="87"/>
      <c r="S2562" s="87"/>
      <c r="T2562" s="88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T2562" s="19" t="s">
        <v>147</v>
      </c>
      <c r="AU2562" s="19" t="s">
        <v>87</v>
      </c>
    </row>
    <row r="2563" s="13" customFormat="1">
      <c r="A2563" s="13"/>
      <c r="B2563" s="241"/>
      <c r="C2563" s="242"/>
      <c r="D2563" s="220" t="s">
        <v>569</v>
      </c>
      <c r="E2563" s="243" t="s">
        <v>32</v>
      </c>
      <c r="F2563" s="244" t="s">
        <v>898</v>
      </c>
      <c r="G2563" s="242"/>
      <c r="H2563" s="245">
        <v>0.93500000000000005</v>
      </c>
      <c r="I2563" s="246"/>
      <c r="J2563" s="242"/>
      <c r="K2563" s="242"/>
      <c r="L2563" s="247"/>
      <c r="M2563" s="248"/>
      <c r="N2563" s="249"/>
      <c r="O2563" s="249"/>
      <c r="P2563" s="249"/>
      <c r="Q2563" s="249"/>
      <c r="R2563" s="249"/>
      <c r="S2563" s="249"/>
      <c r="T2563" s="250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51" t="s">
        <v>569</v>
      </c>
      <c r="AU2563" s="251" t="s">
        <v>87</v>
      </c>
      <c r="AV2563" s="13" t="s">
        <v>87</v>
      </c>
      <c r="AW2563" s="13" t="s">
        <v>39</v>
      </c>
      <c r="AX2563" s="13" t="s">
        <v>77</v>
      </c>
      <c r="AY2563" s="251" t="s">
        <v>137</v>
      </c>
    </row>
    <row r="2564" s="14" customFormat="1">
      <c r="A2564" s="14"/>
      <c r="B2564" s="252"/>
      <c r="C2564" s="253"/>
      <c r="D2564" s="220" t="s">
        <v>569</v>
      </c>
      <c r="E2564" s="254" t="s">
        <v>32</v>
      </c>
      <c r="F2564" s="255" t="s">
        <v>571</v>
      </c>
      <c r="G2564" s="253"/>
      <c r="H2564" s="256">
        <v>0.93500000000000005</v>
      </c>
      <c r="I2564" s="257"/>
      <c r="J2564" s="253"/>
      <c r="K2564" s="253"/>
      <c r="L2564" s="258"/>
      <c r="M2564" s="259"/>
      <c r="N2564" s="260"/>
      <c r="O2564" s="260"/>
      <c r="P2564" s="260"/>
      <c r="Q2564" s="260"/>
      <c r="R2564" s="260"/>
      <c r="S2564" s="260"/>
      <c r="T2564" s="261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62" t="s">
        <v>569</v>
      </c>
      <c r="AU2564" s="262" t="s">
        <v>87</v>
      </c>
      <c r="AV2564" s="14" t="s">
        <v>164</v>
      </c>
      <c r="AW2564" s="14" t="s">
        <v>39</v>
      </c>
      <c r="AX2564" s="14" t="s">
        <v>85</v>
      </c>
      <c r="AY2564" s="262" t="s">
        <v>137</v>
      </c>
    </row>
    <row r="2565" s="2" customFormat="1" ht="16.5" customHeight="1">
      <c r="A2565" s="41"/>
      <c r="B2565" s="42"/>
      <c r="C2565" s="227" t="s">
        <v>2868</v>
      </c>
      <c r="D2565" s="227" t="s">
        <v>151</v>
      </c>
      <c r="E2565" s="228" t="s">
        <v>2869</v>
      </c>
      <c r="F2565" s="229" t="s">
        <v>2870</v>
      </c>
      <c r="G2565" s="230" t="s">
        <v>565</v>
      </c>
      <c r="H2565" s="231">
        <v>22.469999999999999</v>
      </c>
      <c r="I2565" s="232"/>
      <c r="J2565" s="233">
        <f>ROUND(I2565*H2565,2)</f>
        <v>0</v>
      </c>
      <c r="K2565" s="229" t="s">
        <v>144</v>
      </c>
      <c r="L2565" s="234"/>
      <c r="M2565" s="235" t="s">
        <v>32</v>
      </c>
      <c r="N2565" s="236" t="s">
        <v>49</v>
      </c>
      <c r="O2565" s="87"/>
      <c r="P2565" s="216">
        <f>O2565*H2565</f>
        <v>0</v>
      </c>
      <c r="Q2565" s="216">
        <v>0.001</v>
      </c>
      <c r="R2565" s="216">
        <f>Q2565*H2565</f>
        <v>0.02247</v>
      </c>
      <c r="S2565" s="216">
        <v>0</v>
      </c>
      <c r="T2565" s="217">
        <f>S2565*H2565</f>
        <v>0</v>
      </c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R2565" s="218" t="s">
        <v>155</v>
      </c>
      <c r="AT2565" s="218" t="s">
        <v>151</v>
      </c>
      <c r="AU2565" s="218" t="s">
        <v>87</v>
      </c>
      <c r="AY2565" s="19" t="s">
        <v>137</v>
      </c>
      <c r="BE2565" s="219">
        <f>IF(N2565="základní",J2565,0)</f>
        <v>0</v>
      </c>
      <c r="BF2565" s="219">
        <f>IF(N2565="snížená",J2565,0)</f>
        <v>0</v>
      </c>
      <c r="BG2565" s="219">
        <f>IF(N2565="zákl. přenesená",J2565,0)</f>
        <v>0</v>
      </c>
      <c r="BH2565" s="219">
        <f>IF(N2565="sníž. přenesená",J2565,0)</f>
        <v>0</v>
      </c>
      <c r="BI2565" s="219">
        <f>IF(N2565="nulová",J2565,0)</f>
        <v>0</v>
      </c>
      <c r="BJ2565" s="19" t="s">
        <v>87</v>
      </c>
      <c r="BK2565" s="219">
        <f>ROUND(I2565*H2565,2)</f>
        <v>0</v>
      </c>
      <c r="BL2565" s="19" t="s">
        <v>145</v>
      </c>
      <c r="BM2565" s="218" t="s">
        <v>2871</v>
      </c>
    </row>
    <row r="2566" s="2" customFormat="1">
      <c r="A2566" s="41"/>
      <c r="B2566" s="42"/>
      <c r="C2566" s="43"/>
      <c r="D2566" s="220" t="s">
        <v>147</v>
      </c>
      <c r="E2566" s="43"/>
      <c r="F2566" s="221" t="s">
        <v>2870</v>
      </c>
      <c r="G2566" s="43"/>
      <c r="H2566" s="43"/>
      <c r="I2566" s="222"/>
      <c r="J2566" s="43"/>
      <c r="K2566" s="43"/>
      <c r="L2566" s="47"/>
      <c r="M2566" s="223"/>
      <c r="N2566" s="224"/>
      <c r="O2566" s="87"/>
      <c r="P2566" s="87"/>
      <c r="Q2566" s="87"/>
      <c r="R2566" s="87"/>
      <c r="S2566" s="87"/>
      <c r="T2566" s="88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T2566" s="19" t="s">
        <v>147</v>
      </c>
      <c r="AU2566" s="19" t="s">
        <v>87</v>
      </c>
    </row>
    <row r="2567" s="13" customFormat="1">
      <c r="A2567" s="13"/>
      <c r="B2567" s="241"/>
      <c r="C2567" s="242"/>
      <c r="D2567" s="220" t="s">
        <v>569</v>
      </c>
      <c r="E2567" s="243" t="s">
        <v>32</v>
      </c>
      <c r="F2567" s="244" t="s">
        <v>2872</v>
      </c>
      <c r="G2567" s="242"/>
      <c r="H2567" s="245">
        <v>11.220000000000001</v>
      </c>
      <c r="I2567" s="246"/>
      <c r="J2567" s="242"/>
      <c r="K2567" s="242"/>
      <c r="L2567" s="247"/>
      <c r="M2567" s="248"/>
      <c r="N2567" s="249"/>
      <c r="O2567" s="249"/>
      <c r="P2567" s="249"/>
      <c r="Q2567" s="249"/>
      <c r="R2567" s="249"/>
      <c r="S2567" s="249"/>
      <c r="T2567" s="250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51" t="s">
        <v>569</v>
      </c>
      <c r="AU2567" s="251" t="s">
        <v>87</v>
      </c>
      <c r="AV2567" s="13" t="s">
        <v>87</v>
      </c>
      <c r="AW2567" s="13" t="s">
        <v>39</v>
      </c>
      <c r="AX2567" s="13" t="s">
        <v>77</v>
      </c>
      <c r="AY2567" s="251" t="s">
        <v>137</v>
      </c>
    </row>
    <row r="2568" s="13" customFormat="1">
      <c r="A2568" s="13"/>
      <c r="B2568" s="241"/>
      <c r="C2568" s="242"/>
      <c r="D2568" s="220" t="s">
        <v>569</v>
      </c>
      <c r="E2568" s="243" t="s">
        <v>32</v>
      </c>
      <c r="F2568" s="244" t="s">
        <v>2873</v>
      </c>
      <c r="G2568" s="242"/>
      <c r="H2568" s="245">
        <v>9.5999999999999996</v>
      </c>
      <c r="I2568" s="246"/>
      <c r="J2568" s="242"/>
      <c r="K2568" s="242"/>
      <c r="L2568" s="247"/>
      <c r="M2568" s="248"/>
      <c r="N2568" s="249"/>
      <c r="O2568" s="249"/>
      <c r="P2568" s="249"/>
      <c r="Q2568" s="249"/>
      <c r="R2568" s="249"/>
      <c r="S2568" s="249"/>
      <c r="T2568" s="250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51" t="s">
        <v>569</v>
      </c>
      <c r="AU2568" s="251" t="s">
        <v>87</v>
      </c>
      <c r="AV2568" s="13" t="s">
        <v>87</v>
      </c>
      <c r="AW2568" s="13" t="s">
        <v>39</v>
      </c>
      <c r="AX2568" s="13" t="s">
        <v>77</v>
      </c>
      <c r="AY2568" s="251" t="s">
        <v>137</v>
      </c>
    </row>
    <row r="2569" s="13" customFormat="1">
      <c r="A2569" s="13"/>
      <c r="B2569" s="241"/>
      <c r="C2569" s="242"/>
      <c r="D2569" s="220" t="s">
        <v>569</v>
      </c>
      <c r="E2569" s="243" t="s">
        <v>32</v>
      </c>
      <c r="F2569" s="244" t="s">
        <v>899</v>
      </c>
      <c r="G2569" s="242"/>
      <c r="H2569" s="245">
        <v>1.6499999999999999</v>
      </c>
      <c r="I2569" s="246"/>
      <c r="J2569" s="242"/>
      <c r="K2569" s="242"/>
      <c r="L2569" s="247"/>
      <c r="M2569" s="248"/>
      <c r="N2569" s="249"/>
      <c r="O2569" s="249"/>
      <c r="P2569" s="249"/>
      <c r="Q2569" s="249"/>
      <c r="R2569" s="249"/>
      <c r="S2569" s="249"/>
      <c r="T2569" s="250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1" t="s">
        <v>569</v>
      </c>
      <c r="AU2569" s="251" t="s">
        <v>87</v>
      </c>
      <c r="AV2569" s="13" t="s">
        <v>87</v>
      </c>
      <c r="AW2569" s="13" t="s">
        <v>39</v>
      </c>
      <c r="AX2569" s="13" t="s">
        <v>77</v>
      </c>
      <c r="AY2569" s="251" t="s">
        <v>137</v>
      </c>
    </row>
    <row r="2570" s="14" customFormat="1">
      <c r="A2570" s="14"/>
      <c r="B2570" s="252"/>
      <c r="C2570" s="253"/>
      <c r="D2570" s="220" t="s">
        <v>569</v>
      </c>
      <c r="E2570" s="254" t="s">
        <v>32</v>
      </c>
      <c r="F2570" s="255" t="s">
        <v>571</v>
      </c>
      <c r="G2570" s="253"/>
      <c r="H2570" s="256">
        <v>22.469999999999999</v>
      </c>
      <c r="I2570" s="257"/>
      <c r="J2570" s="253"/>
      <c r="K2570" s="253"/>
      <c r="L2570" s="258"/>
      <c r="M2570" s="259"/>
      <c r="N2570" s="260"/>
      <c r="O2570" s="260"/>
      <c r="P2570" s="260"/>
      <c r="Q2570" s="260"/>
      <c r="R2570" s="260"/>
      <c r="S2570" s="260"/>
      <c r="T2570" s="261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62" t="s">
        <v>569</v>
      </c>
      <c r="AU2570" s="262" t="s">
        <v>87</v>
      </c>
      <c r="AV2570" s="14" t="s">
        <v>164</v>
      </c>
      <c r="AW2570" s="14" t="s">
        <v>39</v>
      </c>
      <c r="AX2570" s="14" t="s">
        <v>85</v>
      </c>
      <c r="AY2570" s="262" t="s">
        <v>137</v>
      </c>
    </row>
    <row r="2571" s="2" customFormat="1" ht="16.5" customHeight="1">
      <c r="A2571" s="41"/>
      <c r="B2571" s="42"/>
      <c r="C2571" s="227" t="s">
        <v>2874</v>
      </c>
      <c r="D2571" s="227" t="s">
        <v>151</v>
      </c>
      <c r="E2571" s="228" t="s">
        <v>2875</v>
      </c>
      <c r="F2571" s="229" t="s">
        <v>2876</v>
      </c>
      <c r="G2571" s="230" t="s">
        <v>565</v>
      </c>
      <c r="H2571" s="231">
        <v>79.969999999999999</v>
      </c>
      <c r="I2571" s="232"/>
      <c r="J2571" s="233">
        <f>ROUND(I2571*H2571,2)</f>
        <v>0</v>
      </c>
      <c r="K2571" s="229" t="s">
        <v>144</v>
      </c>
      <c r="L2571" s="234"/>
      <c r="M2571" s="235" t="s">
        <v>32</v>
      </c>
      <c r="N2571" s="236" t="s">
        <v>49</v>
      </c>
      <c r="O2571" s="87"/>
      <c r="P2571" s="216">
        <f>O2571*H2571</f>
        <v>0</v>
      </c>
      <c r="Q2571" s="216">
        <v>0.001</v>
      </c>
      <c r="R2571" s="216">
        <f>Q2571*H2571</f>
        <v>0.079969999999999999</v>
      </c>
      <c r="S2571" s="216">
        <v>0</v>
      </c>
      <c r="T2571" s="217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18" t="s">
        <v>155</v>
      </c>
      <c r="AT2571" s="218" t="s">
        <v>151</v>
      </c>
      <c r="AU2571" s="218" t="s">
        <v>87</v>
      </c>
      <c r="AY2571" s="19" t="s">
        <v>137</v>
      </c>
      <c r="BE2571" s="219">
        <f>IF(N2571="základní",J2571,0)</f>
        <v>0</v>
      </c>
      <c r="BF2571" s="219">
        <f>IF(N2571="snížená",J2571,0)</f>
        <v>0</v>
      </c>
      <c r="BG2571" s="219">
        <f>IF(N2571="zákl. přenesená",J2571,0)</f>
        <v>0</v>
      </c>
      <c r="BH2571" s="219">
        <f>IF(N2571="sníž. přenesená",J2571,0)</f>
        <v>0</v>
      </c>
      <c r="BI2571" s="219">
        <f>IF(N2571="nulová",J2571,0)</f>
        <v>0</v>
      </c>
      <c r="BJ2571" s="19" t="s">
        <v>87</v>
      </c>
      <c r="BK2571" s="219">
        <f>ROUND(I2571*H2571,2)</f>
        <v>0</v>
      </c>
      <c r="BL2571" s="19" t="s">
        <v>145</v>
      </c>
      <c r="BM2571" s="218" t="s">
        <v>2877</v>
      </c>
    </row>
    <row r="2572" s="2" customFormat="1">
      <c r="A2572" s="41"/>
      <c r="B2572" s="42"/>
      <c r="C2572" s="43"/>
      <c r="D2572" s="220" t="s">
        <v>147</v>
      </c>
      <c r="E2572" s="43"/>
      <c r="F2572" s="221" t="s">
        <v>2876</v>
      </c>
      <c r="G2572" s="43"/>
      <c r="H2572" s="43"/>
      <c r="I2572" s="222"/>
      <c r="J2572" s="43"/>
      <c r="K2572" s="43"/>
      <c r="L2572" s="47"/>
      <c r="M2572" s="223"/>
      <c r="N2572" s="224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T2572" s="19" t="s">
        <v>147</v>
      </c>
      <c r="AU2572" s="19" t="s">
        <v>87</v>
      </c>
    </row>
    <row r="2573" s="13" customFormat="1">
      <c r="A2573" s="13"/>
      <c r="B2573" s="241"/>
      <c r="C2573" s="242"/>
      <c r="D2573" s="220" t="s">
        <v>569</v>
      </c>
      <c r="E2573" s="243" t="s">
        <v>32</v>
      </c>
      <c r="F2573" s="244" t="s">
        <v>2878</v>
      </c>
      <c r="G2573" s="242"/>
      <c r="H2573" s="245">
        <v>35.625</v>
      </c>
      <c r="I2573" s="246"/>
      <c r="J2573" s="242"/>
      <c r="K2573" s="242"/>
      <c r="L2573" s="247"/>
      <c r="M2573" s="248"/>
      <c r="N2573" s="249"/>
      <c r="O2573" s="249"/>
      <c r="P2573" s="249"/>
      <c r="Q2573" s="249"/>
      <c r="R2573" s="249"/>
      <c r="S2573" s="249"/>
      <c r="T2573" s="250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51" t="s">
        <v>569</v>
      </c>
      <c r="AU2573" s="251" t="s">
        <v>87</v>
      </c>
      <c r="AV2573" s="13" t="s">
        <v>87</v>
      </c>
      <c r="AW2573" s="13" t="s">
        <v>39</v>
      </c>
      <c r="AX2573" s="13" t="s">
        <v>77</v>
      </c>
      <c r="AY2573" s="251" t="s">
        <v>137</v>
      </c>
    </row>
    <row r="2574" s="13" customFormat="1">
      <c r="A2574" s="13"/>
      <c r="B2574" s="241"/>
      <c r="C2574" s="242"/>
      <c r="D2574" s="220" t="s">
        <v>569</v>
      </c>
      <c r="E2574" s="243" t="s">
        <v>32</v>
      </c>
      <c r="F2574" s="244" t="s">
        <v>2879</v>
      </c>
      <c r="G2574" s="242"/>
      <c r="H2574" s="245">
        <v>16.719999999999999</v>
      </c>
      <c r="I2574" s="246"/>
      <c r="J2574" s="242"/>
      <c r="K2574" s="242"/>
      <c r="L2574" s="247"/>
      <c r="M2574" s="248"/>
      <c r="N2574" s="249"/>
      <c r="O2574" s="249"/>
      <c r="P2574" s="249"/>
      <c r="Q2574" s="249"/>
      <c r="R2574" s="249"/>
      <c r="S2574" s="249"/>
      <c r="T2574" s="250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51" t="s">
        <v>569</v>
      </c>
      <c r="AU2574" s="251" t="s">
        <v>87</v>
      </c>
      <c r="AV2574" s="13" t="s">
        <v>87</v>
      </c>
      <c r="AW2574" s="13" t="s">
        <v>39</v>
      </c>
      <c r="AX2574" s="13" t="s">
        <v>77</v>
      </c>
      <c r="AY2574" s="251" t="s">
        <v>137</v>
      </c>
    </row>
    <row r="2575" s="13" customFormat="1">
      <c r="A2575" s="13"/>
      <c r="B2575" s="241"/>
      <c r="C2575" s="242"/>
      <c r="D2575" s="220" t="s">
        <v>569</v>
      </c>
      <c r="E2575" s="243" t="s">
        <v>32</v>
      </c>
      <c r="F2575" s="244" t="s">
        <v>2880</v>
      </c>
      <c r="G2575" s="242"/>
      <c r="H2575" s="245">
        <v>27.625</v>
      </c>
      <c r="I2575" s="246"/>
      <c r="J2575" s="242"/>
      <c r="K2575" s="242"/>
      <c r="L2575" s="247"/>
      <c r="M2575" s="248"/>
      <c r="N2575" s="249"/>
      <c r="O2575" s="249"/>
      <c r="P2575" s="249"/>
      <c r="Q2575" s="249"/>
      <c r="R2575" s="249"/>
      <c r="S2575" s="249"/>
      <c r="T2575" s="250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51" t="s">
        <v>569</v>
      </c>
      <c r="AU2575" s="251" t="s">
        <v>87</v>
      </c>
      <c r="AV2575" s="13" t="s">
        <v>87</v>
      </c>
      <c r="AW2575" s="13" t="s">
        <v>39</v>
      </c>
      <c r="AX2575" s="13" t="s">
        <v>77</v>
      </c>
      <c r="AY2575" s="251" t="s">
        <v>137</v>
      </c>
    </row>
    <row r="2576" s="14" customFormat="1">
      <c r="A2576" s="14"/>
      <c r="B2576" s="252"/>
      <c r="C2576" s="253"/>
      <c r="D2576" s="220" t="s">
        <v>569</v>
      </c>
      <c r="E2576" s="254" t="s">
        <v>32</v>
      </c>
      <c r="F2576" s="255" t="s">
        <v>571</v>
      </c>
      <c r="G2576" s="253"/>
      <c r="H2576" s="256">
        <v>79.969999999999999</v>
      </c>
      <c r="I2576" s="257"/>
      <c r="J2576" s="253"/>
      <c r="K2576" s="253"/>
      <c r="L2576" s="258"/>
      <c r="M2576" s="259"/>
      <c r="N2576" s="260"/>
      <c r="O2576" s="260"/>
      <c r="P2576" s="260"/>
      <c r="Q2576" s="260"/>
      <c r="R2576" s="260"/>
      <c r="S2576" s="260"/>
      <c r="T2576" s="261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62" t="s">
        <v>569</v>
      </c>
      <c r="AU2576" s="262" t="s">
        <v>87</v>
      </c>
      <c r="AV2576" s="14" t="s">
        <v>164</v>
      </c>
      <c r="AW2576" s="14" t="s">
        <v>39</v>
      </c>
      <c r="AX2576" s="14" t="s">
        <v>85</v>
      </c>
      <c r="AY2576" s="262" t="s">
        <v>137</v>
      </c>
    </row>
    <row r="2577" s="2" customFormat="1" ht="16.5" customHeight="1">
      <c r="A2577" s="41"/>
      <c r="B2577" s="42"/>
      <c r="C2577" s="227" t="s">
        <v>2881</v>
      </c>
      <c r="D2577" s="227" t="s">
        <v>151</v>
      </c>
      <c r="E2577" s="228" t="s">
        <v>2882</v>
      </c>
      <c r="F2577" s="229" t="s">
        <v>2883</v>
      </c>
      <c r="G2577" s="230" t="s">
        <v>565</v>
      </c>
      <c r="H2577" s="231">
        <v>2.8050000000000002</v>
      </c>
      <c r="I2577" s="232"/>
      <c r="J2577" s="233">
        <f>ROUND(I2577*H2577,2)</f>
        <v>0</v>
      </c>
      <c r="K2577" s="229" t="s">
        <v>144</v>
      </c>
      <c r="L2577" s="234"/>
      <c r="M2577" s="235" t="s">
        <v>32</v>
      </c>
      <c r="N2577" s="236" t="s">
        <v>49</v>
      </c>
      <c r="O2577" s="87"/>
      <c r="P2577" s="216">
        <f>O2577*H2577</f>
        <v>0</v>
      </c>
      <c r="Q2577" s="216">
        <v>0.001</v>
      </c>
      <c r="R2577" s="216">
        <f>Q2577*H2577</f>
        <v>0.0028050000000000002</v>
      </c>
      <c r="S2577" s="216">
        <v>0</v>
      </c>
      <c r="T2577" s="217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18" t="s">
        <v>155</v>
      </c>
      <c r="AT2577" s="218" t="s">
        <v>151</v>
      </c>
      <c r="AU2577" s="218" t="s">
        <v>87</v>
      </c>
      <c r="AY2577" s="19" t="s">
        <v>137</v>
      </c>
      <c r="BE2577" s="219">
        <f>IF(N2577="základní",J2577,0)</f>
        <v>0</v>
      </c>
      <c r="BF2577" s="219">
        <f>IF(N2577="snížená",J2577,0)</f>
        <v>0</v>
      </c>
      <c r="BG2577" s="219">
        <f>IF(N2577="zákl. přenesená",J2577,0)</f>
        <v>0</v>
      </c>
      <c r="BH2577" s="219">
        <f>IF(N2577="sníž. přenesená",J2577,0)</f>
        <v>0</v>
      </c>
      <c r="BI2577" s="219">
        <f>IF(N2577="nulová",J2577,0)</f>
        <v>0</v>
      </c>
      <c r="BJ2577" s="19" t="s">
        <v>87</v>
      </c>
      <c r="BK2577" s="219">
        <f>ROUND(I2577*H2577,2)</f>
        <v>0</v>
      </c>
      <c r="BL2577" s="19" t="s">
        <v>145</v>
      </c>
      <c r="BM2577" s="218" t="s">
        <v>2884</v>
      </c>
    </row>
    <row r="2578" s="2" customFormat="1">
      <c r="A2578" s="41"/>
      <c r="B2578" s="42"/>
      <c r="C2578" s="43"/>
      <c r="D2578" s="220" t="s">
        <v>147</v>
      </c>
      <c r="E2578" s="43"/>
      <c r="F2578" s="221" t="s">
        <v>2883</v>
      </c>
      <c r="G2578" s="43"/>
      <c r="H2578" s="43"/>
      <c r="I2578" s="222"/>
      <c r="J2578" s="43"/>
      <c r="K2578" s="43"/>
      <c r="L2578" s="47"/>
      <c r="M2578" s="223"/>
      <c r="N2578" s="224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19" t="s">
        <v>147</v>
      </c>
      <c r="AU2578" s="19" t="s">
        <v>87</v>
      </c>
    </row>
    <row r="2579" s="13" customFormat="1">
      <c r="A2579" s="13"/>
      <c r="B2579" s="241"/>
      <c r="C2579" s="242"/>
      <c r="D2579" s="220" t="s">
        <v>569</v>
      </c>
      <c r="E2579" s="243" t="s">
        <v>32</v>
      </c>
      <c r="F2579" s="244" t="s">
        <v>2478</v>
      </c>
      <c r="G2579" s="242"/>
      <c r="H2579" s="245">
        <v>2.8050000000000002</v>
      </c>
      <c r="I2579" s="246"/>
      <c r="J2579" s="242"/>
      <c r="K2579" s="242"/>
      <c r="L2579" s="247"/>
      <c r="M2579" s="248"/>
      <c r="N2579" s="249"/>
      <c r="O2579" s="249"/>
      <c r="P2579" s="249"/>
      <c r="Q2579" s="249"/>
      <c r="R2579" s="249"/>
      <c r="S2579" s="249"/>
      <c r="T2579" s="250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51" t="s">
        <v>569</v>
      </c>
      <c r="AU2579" s="251" t="s">
        <v>87</v>
      </c>
      <c r="AV2579" s="13" t="s">
        <v>87</v>
      </c>
      <c r="AW2579" s="13" t="s">
        <v>39</v>
      </c>
      <c r="AX2579" s="13" t="s">
        <v>77</v>
      </c>
      <c r="AY2579" s="251" t="s">
        <v>137</v>
      </c>
    </row>
    <row r="2580" s="14" customFormat="1">
      <c r="A2580" s="14"/>
      <c r="B2580" s="252"/>
      <c r="C2580" s="253"/>
      <c r="D2580" s="220" t="s">
        <v>569</v>
      </c>
      <c r="E2580" s="254" t="s">
        <v>32</v>
      </c>
      <c r="F2580" s="255" t="s">
        <v>571</v>
      </c>
      <c r="G2580" s="253"/>
      <c r="H2580" s="256">
        <v>2.8050000000000002</v>
      </c>
      <c r="I2580" s="257"/>
      <c r="J2580" s="253"/>
      <c r="K2580" s="253"/>
      <c r="L2580" s="258"/>
      <c r="M2580" s="259"/>
      <c r="N2580" s="260"/>
      <c r="O2580" s="260"/>
      <c r="P2580" s="260"/>
      <c r="Q2580" s="260"/>
      <c r="R2580" s="260"/>
      <c r="S2580" s="260"/>
      <c r="T2580" s="261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62" t="s">
        <v>569</v>
      </c>
      <c r="AU2580" s="262" t="s">
        <v>87</v>
      </c>
      <c r="AV2580" s="14" t="s">
        <v>164</v>
      </c>
      <c r="AW2580" s="14" t="s">
        <v>39</v>
      </c>
      <c r="AX2580" s="14" t="s">
        <v>85</v>
      </c>
      <c r="AY2580" s="262" t="s">
        <v>137</v>
      </c>
    </row>
    <row r="2581" s="2" customFormat="1" ht="16.5" customHeight="1">
      <c r="A2581" s="41"/>
      <c r="B2581" s="42"/>
      <c r="C2581" s="227" t="s">
        <v>2885</v>
      </c>
      <c r="D2581" s="227" t="s">
        <v>151</v>
      </c>
      <c r="E2581" s="228" t="s">
        <v>2886</v>
      </c>
      <c r="F2581" s="229" t="s">
        <v>2887</v>
      </c>
      <c r="G2581" s="230" t="s">
        <v>565</v>
      </c>
      <c r="H2581" s="231">
        <v>25.079999999999998</v>
      </c>
      <c r="I2581" s="232"/>
      <c r="J2581" s="233">
        <f>ROUND(I2581*H2581,2)</f>
        <v>0</v>
      </c>
      <c r="K2581" s="229" t="s">
        <v>144</v>
      </c>
      <c r="L2581" s="234"/>
      <c r="M2581" s="235" t="s">
        <v>32</v>
      </c>
      <c r="N2581" s="236" t="s">
        <v>49</v>
      </c>
      <c r="O2581" s="87"/>
      <c r="P2581" s="216">
        <f>O2581*H2581</f>
        <v>0</v>
      </c>
      <c r="Q2581" s="216">
        <v>0.001</v>
      </c>
      <c r="R2581" s="216">
        <f>Q2581*H2581</f>
        <v>0.025079999999999998</v>
      </c>
      <c r="S2581" s="216">
        <v>0</v>
      </c>
      <c r="T2581" s="217">
        <f>S2581*H2581</f>
        <v>0</v>
      </c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R2581" s="218" t="s">
        <v>155</v>
      </c>
      <c r="AT2581" s="218" t="s">
        <v>151</v>
      </c>
      <c r="AU2581" s="218" t="s">
        <v>87</v>
      </c>
      <c r="AY2581" s="19" t="s">
        <v>137</v>
      </c>
      <c r="BE2581" s="219">
        <f>IF(N2581="základní",J2581,0)</f>
        <v>0</v>
      </c>
      <c r="BF2581" s="219">
        <f>IF(N2581="snížená",J2581,0)</f>
        <v>0</v>
      </c>
      <c r="BG2581" s="219">
        <f>IF(N2581="zákl. přenesená",J2581,0)</f>
        <v>0</v>
      </c>
      <c r="BH2581" s="219">
        <f>IF(N2581="sníž. přenesená",J2581,0)</f>
        <v>0</v>
      </c>
      <c r="BI2581" s="219">
        <f>IF(N2581="nulová",J2581,0)</f>
        <v>0</v>
      </c>
      <c r="BJ2581" s="19" t="s">
        <v>87</v>
      </c>
      <c r="BK2581" s="219">
        <f>ROUND(I2581*H2581,2)</f>
        <v>0</v>
      </c>
      <c r="BL2581" s="19" t="s">
        <v>145</v>
      </c>
      <c r="BM2581" s="218" t="s">
        <v>2888</v>
      </c>
    </row>
    <row r="2582" s="2" customFormat="1">
      <c r="A2582" s="41"/>
      <c r="B2582" s="42"/>
      <c r="C2582" s="43"/>
      <c r="D2582" s="220" t="s">
        <v>147</v>
      </c>
      <c r="E2582" s="43"/>
      <c r="F2582" s="221" t="s">
        <v>2887</v>
      </c>
      <c r="G2582" s="43"/>
      <c r="H2582" s="43"/>
      <c r="I2582" s="222"/>
      <c r="J2582" s="43"/>
      <c r="K2582" s="43"/>
      <c r="L2582" s="47"/>
      <c r="M2582" s="223"/>
      <c r="N2582" s="224"/>
      <c r="O2582" s="87"/>
      <c r="P2582" s="87"/>
      <c r="Q2582" s="87"/>
      <c r="R2582" s="87"/>
      <c r="S2582" s="87"/>
      <c r="T2582" s="88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T2582" s="19" t="s">
        <v>147</v>
      </c>
      <c r="AU2582" s="19" t="s">
        <v>87</v>
      </c>
    </row>
    <row r="2583" s="13" customFormat="1">
      <c r="A2583" s="13"/>
      <c r="B2583" s="241"/>
      <c r="C2583" s="242"/>
      <c r="D2583" s="220" t="s">
        <v>569</v>
      </c>
      <c r="E2583" s="243" t="s">
        <v>32</v>
      </c>
      <c r="F2583" s="244" t="s">
        <v>2889</v>
      </c>
      <c r="G2583" s="242"/>
      <c r="H2583" s="245">
        <v>21.945</v>
      </c>
      <c r="I2583" s="246"/>
      <c r="J2583" s="242"/>
      <c r="K2583" s="242"/>
      <c r="L2583" s="247"/>
      <c r="M2583" s="248"/>
      <c r="N2583" s="249"/>
      <c r="O2583" s="249"/>
      <c r="P2583" s="249"/>
      <c r="Q2583" s="249"/>
      <c r="R2583" s="249"/>
      <c r="S2583" s="249"/>
      <c r="T2583" s="250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51" t="s">
        <v>569</v>
      </c>
      <c r="AU2583" s="251" t="s">
        <v>87</v>
      </c>
      <c r="AV2583" s="13" t="s">
        <v>87</v>
      </c>
      <c r="AW2583" s="13" t="s">
        <v>39</v>
      </c>
      <c r="AX2583" s="13" t="s">
        <v>77</v>
      </c>
      <c r="AY2583" s="251" t="s">
        <v>137</v>
      </c>
    </row>
    <row r="2584" s="13" customFormat="1">
      <c r="A2584" s="13"/>
      <c r="B2584" s="241"/>
      <c r="C2584" s="242"/>
      <c r="D2584" s="220" t="s">
        <v>569</v>
      </c>
      <c r="E2584" s="243" t="s">
        <v>32</v>
      </c>
      <c r="F2584" s="244" t="s">
        <v>2474</v>
      </c>
      <c r="G2584" s="242"/>
      <c r="H2584" s="245">
        <v>3.1349999999999998</v>
      </c>
      <c r="I2584" s="246"/>
      <c r="J2584" s="242"/>
      <c r="K2584" s="242"/>
      <c r="L2584" s="247"/>
      <c r="M2584" s="248"/>
      <c r="N2584" s="249"/>
      <c r="O2584" s="249"/>
      <c r="P2584" s="249"/>
      <c r="Q2584" s="249"/>
      <c r="R2584" s="249"/>
      <c r="S2584" s="249"/>
      <c r="T2584" s="250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51" t="s">
        <v>569</v>
      </c>
      <c r="AU2584" s="251" t="s">
        <v>87</v>
      </c>
      <c r="AV2584" s="13" t="s">
        <v>87</v>
      </c>
      <c r="AW2584" s="13" t="s">
        <v>39</v>
      </c>
      <c r="AX2584" s="13" t="s">
        <v>77</v>
      </c>
      <c r="AY2584" s="251" t="s">
        <v>137</v>
      </c>
    </row>
    <row r="2585" s="14" customFormat="1">
      <c r="A2585" s="14"/>
      <c r="B2585" s="252"/>
      <c r="C2585" s="253"/>
      <c r="D2585" s="220" t="s">
        <v>569</v>
      </c>
      <c r="E2585" s="254" t="s">
        <v>32</v>
      </c>
      <c r="F2585" s="255" t="s">
        <v>571</v>
      </c>
      <c r="G2585" s="253"/>
      <c r="H2585" s="256">
        <v>25.079999999999998</v>
      </c>
      <c r="I2585" s="257"/>
      <c r="J2585" s="253"/>
      <c r="K2585" s="253"/>
      <c r="L2585" s="258"/>
      <c r="M2585" s="259"/>
      <c r="N2585" s="260"/>
      <c r="O2585" s="260"/>
      <c r="P2585" s="260"/>
      <c r="Q2585" s="260"/>
      <c r="R2585" s="260"/>
      <c r="S2585" s="260"/>
      <c r="T2585" s="261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2" t="s">
        <v>569</v>
      </c>
      <c r="AU2585" s="262" t="s">
        <v>87</v>
      </c>
      <c r="AV2585" s="14" t="s">
        <v>164</v>
      </c>
      <c r="AW2585" s="14" t="s">
        <v>39</v>
      </c>
      <c r="AX2585" s="14" t="s">
        <v>85</v>
      </c>
      <c r="AY2585" s="262" t="s">
        <v>137</v>
      </c>
    </row>
    <row r="2586" s="2" customFormat="1" ht="21.75" customHeight="1">
      <c r="A2586" s="41"/>
      <c r="B2586" s="42"/>
      <c r="C2586" s="207" t="s">
        <v>2890</v>
      </c>
      <c r="D2586" s="207" t="s">
        <v>140</v>
      </c>
      <c r="E2586" s="208" t="s">
        <v>2891</v>
      </c>
      <c r="F2586" s="209" t="s">
        <v>2892</v>
      </c>
      <c r="G2586" s="210" t="s">
        <v>160</v>
      </c>
      <c r="H2586" s="211">
        <v>49</v>
      </c>
      <c r="I2586" s="212"/>
      <c r="J2586" s="213">
        <f>ROUND(I2586*H2586,2)</f>
        <v>0</v>
      </c>
      <c r="K2586" s="209" t="s">
        <v>144</v>
      </c>
      <c r="L2586" s="47"/>
      <c r="M2586" s="214" t="s">
        <v>32</v>
      </c>
      <c r="N2586" s="215" t="s">
        <v>49</v>
      </c>
      <c r="O2586" s="87"/>
      <c r="P2586" s="216">
        <f>O2586*H2586</f>
        <v>0</v>
      </c>
      <c r="Q2586" s="216">
        <v>0</v>
      </c>
      <c r="R2586" s="216">
        <f>Q2586*H2586</f>
        <v>0</v>
      </c>
      <c r="S2586" s="216">
        <v>0</v>
      </c>
      <c r="T2586" s="217">
        <f>S2586*H2586</f>
        <v>0</v>
      </c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R2586" s="218" t="s">
        <v>145</v>
      </c>
      <c r="AT2586" s="218" t="s">
        <v>140</v>
      </c>
      <c r="AU2586" s="218" t="s">
        <v>87</v>
      </c>
      <c r="AY2586" s="19" t="s">
        <v>137</v>
      </c>
      <c r="BE2586" s="219">
        <f>IF(N2586="základní",J2586,0)</f>
        <v>0</v>
      </c>
      <c r="BF2586" s="219">
        <f>IF(N2586="snížená",J2586,0)</f>
        <v>0</v>
      </c>
      <c r="BG2586" s="219">
        <f>IF(N2586="zákl. přenesená",J2586,0)</f>
        <v>0</v>
      </c>
      <c r="BH2586" s="219">
        <f>IF(N2586="sníž. přenesená",J2586,0)</f>
        <v>0</v>
      </c>
      <c r="BI2586" s="219">
        <f>IF(N2586="nulová",J2586,0)</f>
        <v>0</v>
      </c>
      <c r="BJ2586" s="19" t="s">
        <v>87</v>
      </c>
      <c r="BK2586" s="219">
        <f>ROUND(I2586*H2586,2)</f>
        <v>0</v>
      </c>
      <c r="BL2586" s="19" t="s">
        <v>145</v>
      </c>
      <c r="BM2586" s="218" t="s">
        <v>2893</v>
      </c>
    </row>
    <row r="2587" s="2" customFormat="1">
      <c r="A2587" s="41"/>
      <c r="B2587" s="42"/>
      <c r="C2587" s="43"/>
      <c r="D2587" s="220" t="s">
        <v>147</v>
      </c>
      <c r="E2587" s="43"/>
      <c r="F2587" s="221" t="s">
        <v>2894</v>
      </c>
      <c r="G2587" s="43"/>
      <c r="H2587" s="43"/>
      <c r="I2587" s="222"/>
      <c r="J2587" s="43"/>
      <c r="K2587" s="43"/>
      <c r="L2587" s="47"/>
      <c r="M2587" s="223"/>
      <c r="N2587" s="224"/>
      <c r="O2587" s="87"/>
      <c r="P2587" s="87"/>
      <c r="Q2587" s="87"/>
      <c r="R2587" s="87"/>
      <c r="S2587" s="87"/>
      <c r="T2587" s="88"/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T2587" s="19" t="s">
        <v>147</v>
      </c>
      <c r="AU2587" s="19" t="s">
        <v>87</v>
      </c>
    </row>
    <row r="2588" s="2" customFormat="1">
      <c r="A2588" s="41"/>
      <c r="B2588" s="42"/>
      <c r="C2588" s="43"/>
      <c r="D2588" s="225" t="s">
        <v>149</v>
      </c>
      <c r="E2588" s="43"/>
      <c r="F2588" s="226" t="s">
        <v>2895</v>
      </c>
      <c r="G2588" s="43"/>
      <c r="H2588" s="43"/>
      <c r="I2588" s="222"/>
      <c r="J2588" s="43"/>
      <c r="K2588" s="43"/>
      <c r="L2588" s="47"/>
      <c r="M2588" s="223"/>
      <c r="N2588" s="224"/>
      <c r="O2588" s="87"/>
      <c r="P2588" s="87"/>
      <c r="Q2588" s="87"/>
      <c r="R2588" s="87"/>
      <c r="S2588" s="87"/>
      <c r="T2588" s="88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T2588" s="19" t="s">
        <v>149</v>
      </c>
      <c r="AU2588" s="19" t="s">
        <v>87</v>
      </c>
    </row>
    <row r="2589" s="13" customFormat="1">
      <c r="A2589" s="13"/>
      <c r="B2589" s="241"/>
      <c r="C2589" s="242"/>
      <c r="D2589" s="220" t="s">
        <v>569</v>
      </c>
      <c r="E2589" s="243" t="s">
        <v>32</v>
      </c>
      <c r="F2589" s="244" t="s">
        <v>2850</v>
      </c>
      <c r="G2589" s="242"/>
      <c r="H2589" s="245">
        <v>15</v>
      </c>
      <c r="I2589" s="246"/>
      <c r="J2589" s="242"/>
      <c r="K2589" s="242"/>
      <c r="L2589" s="247"/>
      <c r="M2589" s="248"/>
      <c r="N2589" s="249"/>
      <c r="O2589" s="249"/>
      <c r="P2589" s="249"/>
      <c r="Q2589" s="249"/>
      <c r="R2589" s="249"/>
      <c r="S2589" s="249"/>
      <c r="T2589" s="250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51" t="s">
        <v>569</v>
      </c>
      <c r="AU2589" s="251" t="s">
        <v>87</v>
      </c>
      <c r="AV2589" s="13" t="s">
        <v>87</v>
      </c>
      <c r="AW2589" s="13" t="s">
        <v>39</v>
      </c>
      <c r="AX2589" s="13" t="s">
        <v>77</v>
      </c>
      <c r="AY2589" s="251" t="s">
        <v>137</v>
      </c>
    </row>
    <row r="2590" s="13" customFormat="1">
      <c r="A2590" s="13"/>
      <c r="B2590" s="241"/>
      <c r="C2590" s="242"/>
      <c r="D2590" s="220" t="s">
        <v>569</v>
      </c>
      <c r="E2590" s="243" t="s">
        <v>32</v>
      </c>
      <c r="F2590" s="244" t="s">
        <v>2852</v>
      </c>
      <c r="G2590" s="242"/>
      <c r="H2590" s="245">
        <v>8</v>
      </c>
      <c r="I2590" s="246"/>
      <c r="J2590" s="242"/>
      <c r="K2590" s="242"/>
      <c r="L2590" s="247"/>
      <c r="M2590" s="248"/>
      <c r="N2590" s="249"/>
      <c r="O2590" s="249"/>
      <c r="P2590" s="249"/>
      <c r="Q2590" s="249"/>
      <c r="R2590" s="249"/>
      <c r="S2590" s="249"/>
      <c r="T2590" s="250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51" t="s">
        <v>569</v>
      </c>
      <c r="AU2590" s="251" t="s">
        <v>87</v>
      </c>
      <c r="AV2590" s="13" t="s">
        <v>87</v>
      </c>
      <c r="AW2590" s="13" t="s">
        <v>39</v>
      </c>
      <c r="AX2590" s="13" t="s">
        <v>77</v>
      </c>
      <c r="AY2590" s="251" t="s">
        <v>137</v>
      </c>
    </row>
    <row r="2591" s="13" customFormat="1">
      <c r="A2591" s="13"/>
      <c r="B2591" s="241"/>
      <c r="C2591" s="242"/>
      <c r="D2591" s="220" t="s">
        <v>569</v>
      </c>
      <c r="E2591" s="243" t="s">
        <v>32</v>
      </c>
      <c r="F2591" s="244" t="s">
        <v>2854</v>
      </c>
      <c r="G2591" s="242"/>
      <c r="H2591" s="245">
        <v>13</v>
      </c>
      <c r="I2591" s="246"/>
      <c r="J2591" s="242"/>
      <c r="K2591" s="242"/>
      <c r="L2591" s="247"/>
      <c r="M2591" s="248"/>
      <c r="N2591" s="249"/>
      <c r="O2591" s="249"/>
      <c r="P2591" s="249"/>
      <c r="Q2591" s="249"/>
      <c r="R2591" s="249"/>
      <c r="S2591" s="249"/>
      <c r="T2591" s="250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51" t="s">
        <v>569</v>
      </c>
      <c r="AU2591" s="251" t="s">
        <v>87</v>
      </c>
      <c r="AV2591" s="13" t="s">
        <v>87</v>
      </c>
      <c r="AW2591" s="13" t="s">
        <v>39</v>
      </c>
      <c r="AX2591" s="13" t="s">
        <v>77</v>
      </c>
      <c r="AY2591" s="251" t="s">
        <v>137</v>
      </c>
    </row>
    <row r="2592" s="13" customFormat="1">
      <c r="A2592" s="13"/>
      <c r="B2592" s="241"/>
      <c r="C2592" s="242"/>
      <c r="D2592" s="220" t="s">
        <v>569</v>
      </c>
      <c r="E2592" s="243" t="s">
        <v>32</v>
      </c>
      <c r="F2592" s="244" t="s">
        <v>2856</v>
      </c>
      <c r="G2592" s="242"/>
      <c r="H2592" s="245">
        <v>6</v>
      </c>
      <c r="I2592" s="246"/>
      <c r="J2592" s="242"/>
      <c r="K2592" s="242"/>
      <c r="L2592" s="247"/>
      <c r="M2592" s="248"/>
      <c r="N2592" s="249"/>
      <c r="O2592" s="249"/>
      <c r="P2592" s="249"/>
      <c r="Q2592" s="249"/>
      <c r="R2592" s="249"/>
      <c r="S2592" s="249"/>
      <c r="T2592" s="250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51" t="s">
        <v>569</v>
      </c>
      <c r="AU2592" s="251" t="s">
        <v>87</v>
      </c>
      <c r="AV2592" s="13" t="s">
        <v>87</v>
      </c>
      <c r="AW2592" s="13" t="s">
        <v>39</v>
      </c>
      <c r="AX2592" s="13" t="s">
        <v>77</v>
      </c>
      <c r="AY2592" s="251" t="s">
        <v>137</v>
      </c>
    </row>
    <row r="2593" s="13" customFormat="1">
      <c r="A2593" s="13"/>
      <c r="B2593" s="241"/>
      <c r="C2593" s="242"/>
      <c r="D2593" s="220" t="s">
        <v>569</v>
      </c>
      <c r="E2593" s="243" t="s">
        <v>32</v>
      </c>
      <c r="F2593" s="244" t="s">
        <v>2445</v>
      </c>
      <c r="G2593" s="242"/>
      <c r="H2593" s="245">
        <v>1</v>
      </c>
      <c r="I2593" s="246"/>
      <c r="J2593" s="242"/>
      <c r="K2593" s="242"/>
      <c r="L2593" s="247"/>
      <c r="M2593" s="248"/>
      <c r="N2593" s="249"/>
      <c r="O2593" s="249"/>
      <c r="P2593" s="249"/>
      <c r="Q2593" s="249"/>
      <c r="R2593" s="249"/>
      <c r="S2593" s="249"/>
      <c r="T2593" s="250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51" t="s">
        <v>569</v>
      </c>
      <c r="AU2593" s="251" t="s">
        <v>87</v>
      </c>
      <c r="AV2593" s="13" t="s">
        <v>87</v>
      </c>
      <c r="AW2593" s="13" t="s">
        <v>39</v>
      </c>
      <c r="AX2593" s="13" t="s">
        <v>77</v>
      </c>
      <c r="AY2593" s="251" t="s">
        <v>137</v>
      </c>
    </row>
    <row r="2594" s="13" customFormat="1">
      <c r="A2594" s="13"/>
      <c r="B2594" s="241"/>
      <c r="C2594" s="242"/>
      <c r="D2594" s="220" t="s">
        <v>569</v>
      </c>
      <c r="E2594" s="243" t="s">
        <v>32</v>
      </c>
      <c r="F2594" s="244" t="s">
        <v>2857</v>
      </c>
      <c r="G2594" s="242"/>
      <c r="H2594" s="245">
        <v>1</v>
      </c>
      <c r="I2594" s="246"/>
      <c r="J2594" s="242"/>
      <c r="K2594" s="242"/>
      <c r="L2594" s="247"/>
      <c r="M2594" s="248"/>
      <c r="N2594" s="249"/>
      <c r="O2594" s="249"/>
      <c r="P2594" s="249"/>
      <c r="Q2594" s="249"/>
      <c r="R2594" s="249"/>
      <c r="S2594" s="249"/>
      <c r="T2594" s="250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51" t="s">
        <v>569</v>
      </c>
      <c r="AU2594" s="251" t="s">
        <v>87</v>
      </c>
      <c r="AV2594" s="13" t="s">
        <v>87</v>
      </c>
      <c r="AW2594" s="13" t="s">
        <v>39</v>
      </c>
      <c r="AX2594" s="13" t="s">
        <v>77</v>
      </c>
      <c r="AY2594" s="251" t="s">
        <v>137</v>
      </c>
    </row>
    <row r="2595" s="13" customFormat="1">
      <c r="A2595" s="13"/>
      <c r="B2595" s="241"/>
      <c r="C2595" s="242"/>
      <c r="D2595" s="220" t="s">
        <v>569</v>
      </c>
      <c r="E2595" s="243" t="s">
        <v>32</v>
      </c>
      <c r="F2595" s="244" t="s">
        <v>2446</v>
      </c>
      <c r="G2595" s="242"/>
      <c r="H2595" s="245">
        <v>5</v>
      </c>
      <c r="I2595" s="246"/>
      <c r="J2595" s="242"/>
      <c r="K2595" s="242"/>
      <c r="L2595" s="247"/>
      <c r="M2595" s="248"/>
      <c r="N2595" s="249"/>
      <c r="O2595" s="249"/>
      <c r="P2595" s="249"/>
      <c r="Q2595" s="249"/>
      <c r="R2595" s="249"/>
      <c r="S2595" s="249"/>
      <c r="T2595" s="250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51" t="s">
        <v>569</v>
      </c>
      <c r="AU2595" s="251" t="s">
        <v>87</v>
      </c>
      <c r="AV2595" s="13" t="s">
        <v>87</v>
      </c>
      <c r="AW2595" s="13" t="s">
        <v>39</v>
      </c>
      <c r="AX2595" s="13" t="s">
        <v>77</v>
      </c>
      <c r="AY2595" s="251" t="s">
        <v>137</v>
      </c>
    </row>
    <row r="2596" s="14" customFormat="1">
      <c r="A2596" s="14"/>
      <c r="B2596" s="252"/>
      <c r="C2596" s="253"/>
      <c r="D2596" s="220" t="s">
        <v>569</v>
      </c>
      <c r="E2596" s="254" t="s">
        <v>32</v>
      </c>
      <c r="F2596" s="255" t="s">
        <v>571</v>
      </c>
      <c r="G2596" s="253"/>
      <c r="H2596" s="256">
        <v>49</v>
      </c>
      <c r="I2596" s="257"/>
      <c r="J2596" s="253"/>
      <c r="K2596" s="253"/>
      <c r="L2596" s="258"/>
      <c r="M2596" s="259"/>
      <c r="N2596" s="260"/>
      <c r="O2596" s="260"/>
      <c r="P2596" s="260"/>
      <c r="Q2596" s="260"/>
      <c r="R2596" s="260"/>
      <c r="S2596" s="260"/>
      <c r="T2596" s="261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62" t="s">
        <v>569</v>
      </c>
      <c r="AU2596" s="262" t="s">
        <v>87</v>
      </c>
      <c r="AV2596" s="14" t="s">
        <v>164</v>
      </c>
      <c r="AW2596" s="14" t="s">
        <v>39</v>
      </c>
      <c r="AX2596" s="14" t="s">
        <v>85</v>
      </c>
      <c r="AY2596" s="262" t="s">
        <v>137</v>
      </c>
    </row>
    <row r="2597" s="2" customFormat="1" ht="24.15" customHeight="1">
      <c r="A2597" s="41"/>
      <c r="B2597" s="42"/>
      <c r="C2597" s="207" t="s">
        <v>2896</v>
      </c>
      <c r="D2597" s="207" t="s">
        <v>140</v>
      </c>
      <c r="E2597" s="208" t="s">
        <v>2897</v>
      </c>
      <c r="F2597" s="209" t="s">
        <v>2898</v>
      </c>
      <c r="G2597" s="210" t="s">
        <v>160</v>
      </c>
      <c r="H2597" s="211">
        <v>15</v>
      </c>
      <c r="I2597" s="212"/>
      <c r="J2597" s="213">
        <f>ROUND(I2597*H2597,2)</f>
        <v>0</v>
      </c>
      <c r="K2597" s="209" t="s">
        <v>144</v>
      </c>
      <c r="L2597" s="47"/>
      <c r="M2597" s="214" t="s">
        <v>32</v>
      </c>
      <c r="N2597" s="215" t="s">
        <v>49</v>
      </c>
      <c r="O2597" s="87"/>
      <c r="P2597" s="216">
        <f>O2597*H2597</f>
        <v>0</v>
      </c>
      <c r="Q2597" s="216">
        <v>0</v>
      </c>
      <c r="R2597" s="216">
        <f>Q2597*H2597</f>
        <v>0</v>
      </c>
      <c r="S2597" s="216">
        <v>0</v>
      </c>
      <c r="T2597" s="217">
        <f>S2597*H2597</f>
        <v>0</v>
      </c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R2597" s="218" t="s">
        <v>145</v>
      </c>
      <c r="AT2597" s="218" t="s">
        <v>140</v>
      </c>
      <c r="AU2597" s="218" t="s">
        <v>87</v>
      </c>
      <c r="AY2597" s="19" t="s">
        <v>137</v>
      </c>
      <c r="BE2597" s="219">
        <f>IF(N2597="základní",J2597,0)</f>
        <v>0</v>
      </c>
      <c r="BF2597" s="219">
        <f>IF(N2597="snížená",J2597,0)</f>
        <v>0</v>
      </c>
      <c r="BG2597" s="219">
        <f>IF(N2597="zákl. přenesená",J2597,0)</f>
        <v>0</v>
      </c>
      <c r="BH2597" s="219">
        <f>IF(N2597="sníž. přenesená",J2597,0)</f>
        <v>0</v>
      </c>
      <c r="BI2597" s="219">
        <f>IF(N2597="nulová",J2597,0)</f>
        <v>0</v>
      </c>
      <c r="BJ2597" s="19" t="s">
        <v>87</v>
      </c>
      <c r="BK2597" s="219">
        <f>ROUND(I2597*H2597,2)</f>
        <v>0</v>
      </c>
      <c r="BL2597" s="19" t="s">
        <v>145</v>
      </c>
      <c r="BM2597" s="218" t="s">
        <v>2899</v>
      </c>
    </row>
    <row r="2598" s="2" customFormat="1">
      <c r="A2598" s="41"/>
      <c r="B2598" s="42"/>
      <c r="C2598" s="43"/>
      <c r="D2598" s="220" t="s">
        <v>147</v>
      </c>
      <c r="E2598" s="43"/>
      <c r="F2598" s="221" t="s">
        <v>2900</v>
      </c>
      <c r="G2598" s="43"/>
      <c r="H2598" s="43"/>
      <c r="I2598" s="222"/>
      <c r="J2598" s="43"/>
      <c r="K2598" s="43"/>
      <c r="L2598" s="47"/>
      <c r="M2598" s="223"/>
      <c r="N2598" s="224"/>
      <c r="O2598" s="87"/>
      <c r="P2598" s="87"/>
      <c r="Q2598" s="87"/>
      <c r="R2598" s="87"/>
      <c r="S2598" s="87"/>
      <c r="T2598" s="88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T2598" s="19" t="s">
        <v>147</v>
      </c>
      <c r="AU2598" s="19" t="s">
        <v>87</v>
      </c>
    </row>
    <row r="2599" s="2" customFormat="1">
      <c r="A2599" s="41"/>
      <c r="B2599" s="42"/>
      <c r="C2599" s="43"/>
      <c r="D2599" s="225" t="s">
        <v>149</v>
      </c>
      <c r="E2599" s="43"/>
      <c r="F2599" s="226" t="s">
        <v>2901</v>
      </c>
      <c r="G2599" s="43"/>
      <c r="H2599" s="43"/>
      <c r="I2599" s="222"/>
      <c r="J2599" s="43"/>
      <c r="K2599" s="43"/>
      <c r="L2599" s="47"/>
      <c r="M2599" s="223"/>
      <c r="N2599" s="224"/>
      <c r="O2599" s="87"/>
      <c r="P2599" s="87"/>
      <c r="Q2599" s="87"/>
      <c r="R2599" s="87"/>
      <c r="S2599" s="87"/>
      <c r="T2599" s="88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T2599" s="19" t="s">
        <v>149</v>
      </c>
      <c r="AU2599" s="19" t="s">
        <v>87</v>
      </c>
    </row>
    <row r="2600" s="13" customFormat="1">
      <c r="A2600" s="13"/>
      <c r="B2600" s="241"/>
      <c r="C2600" s="242"/>
      <c r="D2600" s="220" t="s">
        <v>569</v>
      </c>
      <c r="E2600" s="243" t="s">
        <v>32</v>
      </c>
      <c r="F2600" s="244" t="s">
        <v>2851</v>
      </c>
      <c r="G2600" s="242"/>
      <c r="H2600" s="245">
        <v>7</v>
      </c>
      <c r="I2600" s="246"/>
      <c r="J2600" s="242"/>
      <c r="K2600" s="242"/>
      <c r="L2600" s="247"/>
      <c r="M2600" s="248"/>
      <c r="N2600" s="249"/>
      <c r="O2600" s="249"/>
      <c r="P2600" s="249"/>
      <c r="Q2600" s="249"/>
      <c r="R2600" s="249"/>
      <c r="S2600" s="249"/>
      <c r="T2600" s="250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51" t="s">
        <v>569</v>
      </c>
      <c r="AU2600" s="251" t="s">
        <v>87</v>
      </c>
      <c r="AV2600" s="13" t="s">
        <v>87</v>
      </c>
      <c r="AW2600" s="13" t="s">
        <v>39</v>
      </c>
      <c r="AX2600" s="13" t="s">
        <v>77</v>
      </c>
      <c r="AY2600" s="251" t="s">
        <v>137</v>
      </c>
    </row>
    <row r="2601" s="13" customFormat="1">
      <c r="A2601" s="13"/>
      <c r="B2601" s="241"/>
      <c r="C2601" s="242"/>
      <c r="D2601" s="220" t="s">
        <v>569</v>
      </c>
      <c r="E2601" s="243" t="s">
        <v>32</v>
      </c>
      <c r="F2601" s="244" t="s">
        <v>2853</v>
      </c>
      <c r="G2601" s="242"/>
      <c r="H2601" s="245">
        <v>1</v>
      </c>
      <c r="I2601" s="246"/>
      <c r="J2601" s="242"/>
      <c r="K2601" s="242"/>
      <c r="L2601" s="247"/>
      <c r="M2601" s="248"/>
      <c r="N2601" s="249"/>
      <c r="O2601" s="249"/>
      <c r="P2601" s="249"/>
      <c r="Q2601" s="249"/>
      <c r="R2601" s="249"/>
      <c r="S2601" s="249"/>
      <c r="T2601" s="250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51" t="s">
        <v>569</v>
      </c>
      <c r="AU2601" s="251" t="s">
        <v>87</v>
      </c>
      <c r="AV2601" s="13" t="s">
        <v>87</v>
      </c>
      <c r="AW2601" s="13" t="s">
        <v>39</v>
      </c>
      <c r="AX2601" s="13" t="s">
        <v>77</v>
      </c>
      <c r="AY2601" s="251" t="s">
        <v>137</v>
      </c>
    </row>
    <row r="2602" s="13" customFormat="1">
      <c r="A2602" s="13"/>
      <c r="B2602" s="241"/>
      <c r="C2602" s="242"/>
      <c r="D2602" s="220" t="s">
        <v>569</v>
      </c>
      <c r="E2602" s="243" t="s">
        <v>32</v>
      </c>
      <c r="F2602" s="244" t="s">
        <v>2855</v>
      </c>
      <c r="G2602" s="242"/>
      <c r="H2602" s="245">
        <v>1</v>
      </c>
      <c r="I2602" s="246"/>
      <c r="J2602" s="242"/>
      <c r="K2602" s="242"/>
      <c r="L2602" s="247"/>
      <c r="M2602" s="248"/>
      <c r="N2602" s="249"/>
      <c r="O2602" s="249"/>
      <c r="P2602" s="249"/>
      <c r="Q2602" s="249"/>
      <c r="R2602" s="249"/>
      <c r="S2602" s="249"/>
      <c r="T2602" s="250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51" t="s">
        <v>569</v>
      </c>
      <c r="AU2602" s="251" t="s">
        <v>87</v>
      </c>
      <c r="AV2602" s="13" t="s">
        <v>87</v>
      </c>
      <c r="AW2602" s="13" t="s">
        <v>39</v>
      </c>
      <c r="AX2602" s="13" t="s">
        <v>77</v>
      </c>
      <c r="AY2602" s="251" t="s">
        <v>137</v>
      </c>
    </row>
    <row r="2603" s="13" customFormat="1">
      <c r="A2603" s="13"/>
      <c r="B2603" s="241"/>
      <c r="C2603" s="242"/>
      <c r="D2603" s="220" t="s">
        <v>569</v>
      </c>
      <c r="E2603" s="243" t="s">
        <v>32</v>
      </c>
      <c r="F2603" s="244" t="s">
        <v>2858</v>
      </c>
      <c r="G2603" s="242"/>
      <c r="H2603" s="245">
        <v>6</v>
      </c>
      <c r="I2603" s="246"/>
      <c r="J2603" s="242"/>
      <c r="K2603" s="242"/>
      <c r="L2603" s="247"/>
      <c r="M2603" s="248"/>
      <c r="N2603" s="249"/>
      <c r="O2603" s="249"/>
      <c r="P2603" s="249"/>
      <c r="Q2603" s="249"/>
      <c r="R2603" s="249"/>
      <c r="S2603" s="249"/>
      <c r="T2603" s="250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51" t="s">
        <v>569</v>
      </c>
      <c r="AU2603" s="251" t="s">
        <v>87</v>
      </c>
      <c r="AV2603" s="13" t="s">
        <v>87</v>
      </c>
      <c r="AW2603" s="13" t="s">
        <v>39</v>
      </c>
      <c r="AX2603" s="13" t="s">
        <v>77</v>
      </c>
      <c r="AY2603" s="251" t="s">
        <v>137</v>
      </c>
    </row>
    <row r="2604" s="14" customFormat="1">
      <c r="A2604" s="14"/>
      <c r="B2604" s="252"/>
      <c r="C2604" s="253"/>
      <c r="D2604" s="220" t="s">
        <v>569</v>
      </c>
      <c r="E2604" s="254" t="s">
        <v>32</v>
      </c>
      <c r="F2604" s="255" t="s">
        <v>571</v>
      </c>
      <c r="G2604" s="253"/>
      <c r="H2604" s="256">
        <v>15</v>
      </c>
      <c r="I2604" s="257"/>
      <c r="J2604" s="253"/>
      <c r="K2604" s="253"/>
      <c r="L2604" s="258"/>
      <c r="M2604" s="259"/>
      <c r="N2604" s="260"/>
      <c r="O2604" s="260"/>
      <c r="P2604" s="260"/>
      <c r="Q2604" s="260"/>
      <c r="R2604" s="260"/>
      <c r="S2604" s="260"/>
      <c r="T2604" s="261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62" t="s">
        <v>569</v>
      </c>
      <c r="AU2604" s="262" t="s">
        <v>87</v>
      </c>
      <c r="AV2604" s="14" t="s">
        <v>164</v>
      </c>
      <c r="AW2604" s="14" t="s">
        <v>39</v>
      </c>
      <c r="AX2604" s="14" t="s">
        <v>85</v>
      </c>
      <c r="AY2604" s="262" t="s">
        <v>137</v>
      </c>
    </row>
    <row r="2605" s="2" customFormat="1" ht="21.75" customHeight="1">
      <c r="A2605" s="41"/>
      <c r="B2605" s="42"/>
      <c r="C2605" s="227" t="s">
        <v>2902</v>
      </c>
      <c r="D2605" s="227" t="s">
        <v>151</v>
      </c>
      <c r="E2605" s="228" t="s">
        <v>2903</v>
      </c>
      <c r="F2605" s="229" t="s">
        <v>2904</v>
      </c>
      <c r="G2605" s="230" t="s">
        <v>160</v>
      </c>
      <c r="H2605" s="231">
        <v>5</v>
      </c>
      <c r="I2605" s="232"/>
      <c r="J2605" s="233">
        <f>ROUND(I2605*H2605,2)</f>
        <v>0</v>
      </c>
      <c r="K2605" s="229" t="s">
        <v>144</v>
      </c>
      <c r="L2605" s="234"/>
      <c r="M2605" s="235" t="s">
        <v>32</v>
      </c>
      <c r="N2605" s="236" t="s">
        <v>49</v>
      </c>
      <c r="O2605" s="87"/>
      <c r="P2605" s="216">
        <f>O2605*H2605</f>
        <v>0</v>
      </c>
      <c r="Q2605" s="216">
        <v>0.001</v>
      </c>
      <c r="R2605" s="216">
        <f>Q2605*H2605</f>
        <v>0.0050000000000000001</v>
      </c>
      <c r="S2605" s="216">
        <v>0</v>
      </c>
      <c r="T2605" s="217">
        <f>S2605*H2605</f>
        <v>0</v>
      </c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R2605" s="218" t="s">
        <v>155</v>
      </c>
      <c r="AT2605" s="218" t="s">
        <v>151</v>
      </c>
      <c r="AU2605" s="218" t="s">
        <v>87</v>
      </c>
      <c r="AY2605" s="19" t="s">
        <v>137</v>
      </c>
      <c r="BE2605" s="219">
        <f>IF(N2605="základní",J2605,0)</f>
        <v>0</v>
      </c>
      <c r="BF2605" s="219">
        <f>IF(N2605="snížená",J2605,0)</f>
        <v>0</v>
      </c>
      <c r="BG2605" s="219">
        <f>IF(N2605="zákl. přenesená",J2605,0)</f>
        <v>0</v>
      </c>
      <c r="BH2605" s="219">
        <f>IF(N2605="sníž. přenesená",J2605,0)</f>
        <v>0</v>
      </c>
      <c r="BI2605" s="219">
        <f>IF(N2605="nulová",J2605,0)</f>
        <v>0</v>
      </c>
      <c r="BJ2605" s="19" t="s">
        <v>87</v>
      </c>
      <c r="BK2605" s="219">
        <f>ROUND(I2605*H2605,2)</f>
        <v>0</v>
      </c>
      <c r="BL2605" s="19" t="s">
        <v>145</v>
      </c>
      <c r="BM2605" s="218" t="s">
        <v>2905</v>
      </c>
    </row>
    <row r="2606" s="2" customFormat="1">
      <c r="A2606" s="41"/>
      <c r="B2606" s="42"/>
      <c r="C2606" s="43"/>
      <c r="D2606" s="220" t="s">
        <v>147</v>
      </c>
      <c r="E2606" s="43"/>
      <c r="F2606" s="221" t="s">
        <v>2904</v>
      </c>
      <c r="G2606" s="43"/>
      <c r="H2606" s="43"/>
      <c r="I2606" s="222"/>
      <c r="J2606" s="43"/>
      <c r="K2606" s="43"/>
      <c r="L2606" s="47"/>
      <c r="M2606" s="223"/>
      <c r="N2606" s="224"/>
      <c r="O2606" s="87"/>
      <c r="P2606" s="87"/>
      <c r="Q2606" s="87"/>
      <c r="R2606" s="87"/>
      <c r="S2606" s="87"/>
      <c r="T2606" s="88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T2606" s="19" t="s">
        <v>147</v>
      </c>
      <c r="AU2606" s="19" t="s">
        <v>87</v>
      </c>
    </row>
    <row r="2607" s="13" customFormat="1">
      <c r="A2607" s="13"/>
      <c r="B2607" s="241"/>
      <c r="C2607" s="242"/>
      <c r="D2607" s="220" t="s">
        <v>569</v>
      </c>
      <c r="E2607" s="243" t="s">
        <v>32</v>
      </c>
      <c r="F2607" s="244" t="s">
        <v>2446</v>
      </c>
      <c r="G2607" s="242"/>
      <c r="H2607" s="245">
        <v>5</v>
      </c>
      <c r="I2607" s="246"/>
      <c r="J2607" s="242"/>
      <c r="K2607" s="242"/>
      <c r="L2607" s="247"/>
      <c r="M2607" s="248"/>
      <c r="N2607" s="249"/>
      <c r="O2607" s="249"/>
      <c r="P2607" s="249"/>
      <c r="Q2607" s="249"/>
      <c r="R2607" s="249"/>
      <c r="S2607" s="249"/>
      <c r="T2607" s="250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51" t="s">
        <v>569</v>
      </c>
      <c r="AU2607" s="251" t="s">
        <v>87</v>
      </c>
      <c r="AV2607" s="13" t="s">
        <v>87</v>
      </c>
      <c r="AW2607" s="13" t="s">
        <v>39</v>
      </c>
      <c r="AX2607" s="13" t="s">
        <v>77</v>
      </c>
      <c r="AY2607" s="251" t="s">
        <v>137</v>
      </c>
    </row>
    <row r="2608" s="14" customFormat="1">
      <c r="A2608" s="14"/>
      <c r="B2608" s="252"/>
      <c r="C2608" s="253"/>
      <c r="D2608" s="220" t="s">
        <v>569</v>
      </c>
      <c r="E2608" s="254" t="s">
        <v>32</v>
      </c>
      <c r="F2608" s="255" t="s">
        <v>571</v>
      </c>
      <c r="G2608" s="253"/>
      <c r="H2608" s="256">
        <v>5</v>
      </c>
      <c r="I2608" s="257"/>
      <c r="J2608" s="253"/>
      <c r="K2608" s="253"/>
      <c r="L2608" s="258"/>
      <c r="M2608" s="259"/>
      <c r="N2608" s="260"/>
      <c r="O2608" s="260"/>
      <c r="P2608" s="260"/>
      <c r="Q2608" s="260"/>
      <c r="R2608" s="260"/>
      <c r="S2608" s="260"/>
      <c r="T2608" s="261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2" t="s">
        <v>569</v>
      </c>
      <c r="AU2608" s="262" t="s">
        <v>87</v>
      </c>
      <c r="AV2608" s="14" t="s">
        <v>164</v>
      </c>
      <c r="AW2608" s="14" t="s">
        <v>39</v>
      </c>
      <c r="AX2608" s="14" t="s">
        <v>85</v>
      </c>
      <c r="AY2608" s="262" t="s">
        <v>137</v>
      </c>
    </row>
    <row r="2609" s="2" customFormat="1" ht="21.75" customHeight="1">
      <c r="A2609" s="41"/>
      <c r="B2609" s="42"/>
      <c r="C2609" s="227" t="s">
        <v>2906</v>
      </c>
      <c r="D2609" s="227" t="s">
        <v>151</v>
      </c>
      <c r="E2609" s="228" t="s">
        <v>2907</v>
      </c>
      <c r="F2609" s="229" t="s">
        <v>2908</v>
      </c>
      <c r="G2609" s="230" t="s">
        <v>160</v>
      </c>
      <c r="H2609" s="231">
        <v>8</v>
      </c>
      <c r="I2609" s="232"/>
      <c r="J2609" s="233">
        <f>ROUND(I2609*H2609,2)</f>
        <v>0</v>
      </c>
      <c r="K2609" s="229" t="s">
        <v>144</v>
      </c>
      <c r="L2609" s="234"/>
      <c r="M2609" s="235" t="s">
        <v>32</v>
      </c>
      <c r="N2609" s="236" t="s">
        <v>49</v>
      </c>
      <c r="O2609" s="87"/>
      <c r="P2609" s="216">
        <f>O2609*H2609</f>
        <v>0</v>
      </c>
      <c r="Q2609" s="216">
        <v>0.001</v>
      </c>
      <c r="R2609" s="216">
        <f>Q2609*H2609</f>
        <v>0.0080000000000000002</v>
      </c>
      <c r="S2609" s="216">
        <v>0</v>
      </c>
      <c r="T2609" s="217">
        <f>S2609*H2609</f>
        <v>0</v>
      </c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R2609" s="218" t="s">
        <v>155</v>
      </c>
      <c r="AT2609" s="218" t="s">
        <v>151</v>
      </c>
      <c r="AU2609" s="218" t="s">
        <v>87</v>
      </c>
      <c r="AY2609" s="19" t="s">
        <v>137</v>
      </c>
      <c r="BE2609" s="219">
        <f>IF(N2609="základní",J2609,0)</f>
        <v>0</v>
      </c>
      <c r="BF2609" s="219">
        <f>IF(N2609="snížená",J2609,0)</f>
        <v>0</v>
      </c>
      <c r="BG2609" s="219">
        <f>IF(N2609="zákl. přenesená",J2609,0)</f>
        <v>0</v>
      </c>
      <c r="BH2609" s="219">
        <f>IF(N2609="sníž. přenesená",J2609,0)</f>
        <v>0</v>
      </c>
      <c r="BI2609" s="219">
        <f>IF(N2609="nulová",J2609,0)</f>
        <v>0</v>
      </c>
      <c r="BJ2609" s="19" t="s">
        <v>87</v>
      </c>
      <c r="BK2609" s="219">
        <f>ROUND(I2609*H2609,2)</f>
        <v>0</v>
      </c>
      <c r="BL2609" s="19" t="s">
        <v>145</v>
      </c>
      <c r="BM2609" s="218" t="s">
        <v>2909</v>
      </c>
    </row>
    <row r="2610" s="2" customFormat="1">
      <c r="A2610" s="41"/>
      <c r="B2610" s="42"/>
      <c r="C2610" s="43"/>
      <c r="D2610" s="220" t="s">
        <v>147</v>
      </c>
      <c r="E2610" s="43"/>
      <c r="F2610" s="221" t="s">
        <v>2908</v>
      </c>
      <c r="G2610" s="43"/>
      <c r="H2610" s="43"/>
      <c r="I2610" s="222"/>
      <c r="J2610" s="43"/>
      <c r="K2610" s="43"/>
      <c r="L2610" s="47"/>
      <c r="M2610" s="223"/>
      <c r="N2610" s="224"/>
      <c r="O2610" s="87"/>
      <c r="P2610" s="87"/>
      <c r="Q2610" s="87"/>
      <c r="R2610" s="87"/>
      <c r="S2610" s="87"/>
      <c r="T2610" s="88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T2610" s="19" t="s">
        <v>147</v>
      </c>
      <c r="AU2610" s="19" t="s">
        <v>87</v>
      </c>
    </row>
    <row r="2611" s="13" customFormat="1">
      <c r="A2611" s="13"/>
      <c r="B2611" s="241"/>
      <c r="C2611" s="242"/>
      <c r="D2611" s="220" t="s">
        <v>569</v>
      </c>
      <c r="E2611" s="243" t="s">
        <v>32</v>
      </c>
      <c r="F2611" s="244" t="s">
        <v>2856</v>
      </c>
      <c r="G2611" s="242"/>
      <c r="H2611" s="245">
        <v>6</v>
      </c>
      <c r="I2611" s="246"/>
      <c r="J2611" s="242"/>
      <c r="K2611" s="242"/>
      <c r="L2611" s="247"/>
      <c r="M2611" s="248"/>
      <c r="N2611" s="249"/>
      <c r="O2611" s="249"/>
      <c r="P2611" s="249"/>
      <c r="Q2611" s="249"/>
      <c r="R2611" s="249"/>
      <c r="S2611" s="249"/>
      <c r="T2611" s="250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51" t="s">
        <v>569</v>
      </c>
      <c r="AU2611" s="251" t="s">
        <v>87</v>
      </c>
      <c r="AV2611" s="13" t="s">
        <v>87</v>
      </c>
      <c r="AW2611" s="13" t="s">
        <v>39</v>
      </c>
      <c r="AX2611" s="13" t="s">
        <v>77</v>
      </c>
      <c r="AY2611" s="251" t="s">
        <v>137</v>
      </c>
    </row>
    <row r="2612" s="13" customFormat="1">
      <c r="A2612" s="13"/>
      <c r="B2612" s="241"/>
      <c r="C2612" s="242"/>
      <c r="D2612" s="220" t="s">
        <v>569</v>
      </c>
      <c r="E2612" s="243" t="s">
        <v>32</v>
      </c>
      <c r="F2612" s="244" t="s">
        <v>2445</v>
      </c>
      <c r="G2612" s="242"/>
      <c r="H2612" s="245">
        <v>1</v>
      </c>
      <c r="I2612" s="246"/>
      <c r="J2612" s="242"/>
      <c r="K2612" s="242"/>
      <c r="L2612" s="247"/>
      <c r="M2612" s="248"/>
      <c r="N2612" s="249"/>
      <c r="O2612" s="249"/>
      <c r="P2612" s="249"/>
      <c r="Q2612" s="249"/>
      <c r="R2612" s="249"/>
      <c r="S2612" s="249"/>
      <c r="T2612" s="250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51" t="s">
        <v>569</v>
      </c>
      <c r="AU2612" s="251" t="s">
        <v>87</v>
      </c>
      <c r="AV2612" s="13" t="s">
        <v>87</v>
      </c>
      <c r="AW2612" s="13" t="s">
        <v>39</v>
      </c>
      <c r="AX2612" s="13" t="s">
        <v>77</v>
      </c>
      <c r="AY2612" s="251" t="s">
        <v>137</v>
      </c>
    </row>
    <row r="2613" s="13" customFormat="1">
      <c r="A2613" s="13"/>
      <c r="B2613" s="241"/>
      <c r="C2613" s="242"/>
      <c r="D2613" s="220" t="s">
        <v>569</v>
      </c>
      <c r="E2613" s="243" t="s">
        <v>32</v>
      </c>
      <c r="F2613" s="244" t="s">
        <v>2857</v>
      </c>
      <c r="G2613" s="242"/>
      <c r="H2613" s="245">
        <v>1</v>
      </c>
      <c r="I2613" s="246"/>
      <c r="J2613" s="242"/>
      <c r="K2613" s="242"/>
      <c r="L2613" s="247"/>
      <c r="M2613" s="248"/>
      <c r="N2613" s="249"/>
      <c r="O2613" s="249"/>
      <c r="P2613" s="249"/>
      <c r="Q2613" s="249"/>
      <c r="R2613" s="249"/>
      <c r="S2613" s="249"/>
      <c r="T2613" s="250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51" t="s">
        <v>569</v>
      </c>
      <c r="AU2613" s="251" t="s">
        <v>87</v>
      </c>
      <c r="AV2613" s="13" t="s">
        <v>87</v>
      </c>
      <c r="AW2613" s="13" t="s">
        <v>39</v>
      </c>
      <c r="AX2613" s="13" t="s">
        <v>77</v>
      </c>
      <c r="AY2613" s="251" t="s">
        <v>137</v>
      </c>
    </row>
    <row r="2614" s="14" customFormat="1">
      <c r="A2614" s="14"/>
      <c r="B2614" s="252"/>
      <c r="C2614" s="253"/>
      <c r="D2614" s="220" t="s">
        <v>569</v>
      </c>
      <c r="E2614" s="254" t="s">
        <v>32</v>
      </c>
      <c r="F2614" s="255" t="s">
        <v>571</v>
      </c>
      <c r="G2614" s="253"/>
      <c r="H2614" s="256">
        <v>8</v>
      </c>
      <c r="I2614" s="257"/>
      <c r="J2614" s="253"/>
      <c r="K2614" s="253"/>
      <c r="L2614" s="258"/>
      <c r="M2614" s="259"/>
      <c r="N2614" s="260"/>
      <c r="O2614" s="260"/>
      <c r="P2614" s="260"/>
      <c r="Q2614" s="260"/>
      <c r="R2614" s="260"/>
      <c r="S2614" s="260"/>
      <c r="T2614" s="261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62" t="s">
        <v>569</v>
      </c>
      <c r="AU2614" s="262" t="s">
        <v>87</v>
      </c>
      <c r="AV2614" s="14" t="s">
        <v>164</v>
      </c>
      <c r="AW2614" s="14" t="s">
        <v>39</v>
      </c>
      <c r="AX2614" s="14" t="s">
        <v>85</v>
      </c>
      <c r="AY2614" s="262" t="s">
        <v>137</v>
      </c>
    </row>
    <row r="2615" s="2" customFormat="1" ht="21.75" customHeight="1">
      <c r="A2615" s="41"/>
      <c r="B2615" s="42"/>
      <c r="C2615" s="227" t="s">
        <v>2910</v>
      </c>
      <c r="D2615" s="227" t="s">
        <v>151</v>
      </c>
      <c r="E2615" s="228" t="s">
        <v>2911</v>
      </c>
      <c r="F2615" s="229" t="s">
        <v>2912</v>
      </c>
      <c r="G2615" s="230" t="s">
        <v>160</v>
      </c>
      <c r="H2615" s="231">
        <v>43</v>
      </c>
      <c r="I2615" s="232"/>
      <c r="J2615" s="233">
        <f>ROUND(I2615*H2615,2)</f>
        <v>0</v>
      </c>
      <c r="K2615" s="229" t="s">
        <v>144</v>
      </c>
      <c r="L2615" s="234"/>
      <c r="M2615" s="235" t="s">
        <v>32</v>
      </c>
      <c r="N2615" s="236" t="s">
        <v>49</v>
      </c>
      <c r="O2615" s="87"/>
      <c r="P2615" s="216">
        <f>O2615*H2615</f>
        <v>0</v>
      </c>
      <c r="Q2615" s="216">
        <v>0.001</v>
      </c>
      <c r="R2615" s="216">
        <f>Q2615*H2615</f>
        <v>0.043000000000000003</v>
      </c>
      <c r="S2615" s="216">
        <v>0</v>
      </c>
      <c r="T2615" s="217">
        <f>S2615*H2615</f>
        <v>0</v>
      </c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R2615" s="218" t="s">
        <v>155</v>
      </c>
      <c r="AT2615" s="218" t="s">
        <v>151</v>
      </c>
      <c r="AU2615" s="218" t="s">
        <v>87</v>
      </c>
      <c r="AY2615" s="19" t="s">
        <v>137</v>
      </c>
      <c r="BE2615" s="219">
        <f>IF(N2615="základní",J2615,0)</f>
        <v>0</v>
      </c>
      <c r="BF2615" s="219">
        <f>IF(N2615="snížená",J2615,0)</f>
        <v>0</v>
      </c>
      <c r="BG2615" s="219">
        <f>IF(N2615="zákl. přenesená",J2615,0)</f>
        <v>0</v>
      </c>
      <c r="BH2615" s="219">
        <f>IF(N2615="sníž. přenesená",J2615,0)</f>
        <v>0</v>
      </c>
      <c r="BI2615" s="219">
        <f>IF(N2615="nulová",J2615,0)</f>
        <v>0</v>
      </c>
      <c r="BJ2615" s="19" t="s">
        <v>87</v>
      </c>
      <c r="BK2615" s="219">
        <f>ROUND(I2615*H2615,2)</f>
        <v>0</v>
      </c>
      <c r="BL2615" s="19" t="s">
        <v>145</v>
      </c>
      <c r="BM2615" s="218" t="s">
        <v>2913</v>
      </c>
    </row>
    <row r="2616" s="2" customFormat="1">
      <c r="A2616" s="41"/>
      <c r="B2616" s="42"/>
      <c r="C2616" s="43"/>
      <c r="D2616" s="220" t="s">
        <v>147</v>
      </c>
      <c r="E2616" s="43"/>
      <c r="F2616" s="221" t="s">
        <v>2912</v>
      </c>
      <c r="G2616" s="43"/>
      <c r="H2616" s="43"/>
      <c r="I2616" s="222"/>
      <c r="J2616" s="43"/>
      <c r="K2616" s="43"/>
      <c r="L2616" s="47"/>
      <c r="M2616" s="223"/>
      <c r="N2616" s="224"/>
      <c r="O2616" s="87"/>
      <c r="P2616" s="87"/>
      <c r="Q2616" s="87"/>
      <c r="R2616" s="87"/>
      <c r="S2616" s="87"/>
      <c r="T2616" s="88"/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T2616" s="19" t="s">
        <v>147</v>
      </c>
      <c r="AU2616" s="19" t="s">
        <v>87</v>
      </c>
    </row>
    <row r="2617" s="13" customFormat="1">
      <c r="A2617" s="13"/>
      <c r="B2617" s="241"/>
      <c r="C2617" s="242"/>
      <c r="D2617" s="220" t="s">
        <v>569</v>
      </c>
      <c r="E2617" s="243" t="s">
        <v>32</v>
      </c>
      <c r="F2617" s="244" t="s">
        <v>2850</v>
      </c>
      <c r="G2617" s="242"/>
      <c r="H2617" s="245">
        <v>15</v>
      </c>
      <c r="I2617" s="246"/>
      <c r="J2617" s="242"/>
      <c r="K2617" s="242"/>
      <c r="L2617" s="247"/>
      <c r="M2617" s="248"/>
      <c r="N2617" s="249"/>
      <c r="O2617" s="249"/>
      <c r="P2617" s="249"/>
      <c r="Q2617" s="249"/>
      <c r="R2617" s="249"/>
      <c r="S2617" s="249"/>
      <c r="T2617" s="250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51" t="s">
        <v>569</v>
      </c>
      <c r="AU2617" s="251" t="s">
        <v>87</v>
      </c>
      <c r="AV2617" s="13" t="s">
        <v>87</v>
      </c>
      <c r="AW2617" s="13" t="s">
        <v>39</v>
      </c>
      <c r="AX2617" s="13" t="s">
        <v>77</v>
      </c>
      <c r="AY2617" s="251" t="s">
        <v>137</v>
      </c>
    </row>
    <row r="2618" s="13" customFormat="1">
      <c r="A2618" s="13"/>
      <c r="B2618" s="241"/>
      <c r="C2618" s="242"/>
      <c r="D2618" s="220" t="s">
        <v>569</v>
      </c>
      <c r="E2618" s="243" t="s">
        <v>32</v>
      </c>
      <c r="F2618" s="244" t="s">
        <v>2852</v>
      </c>
      <c r="G2618" s="242"/>
      <c r="H2618" s="245">
        <v>8</v>
      </c>
      <c r="I2618" s="246"/>
      <c r="J2618" s="242"/>
      <c r="K2618" s="242"/>
      <c r="L2618" s="247"/>
      <c r="M2618" s="248"/>
      <c r="N2618" s="249"/>
      <c r="O2618" s="249"/>
      <c r="P2618" s="249"/>
      <c r="Q2618" s="249"/>
      <c r="R2618" s="249"/>
      <c r="S2618" s="249"/>
      <c r="T2618" s="250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51" t="s">
        <v>569</v>
      </c>
      <c r="AU2618" s="251" t="s">
        <v>87</v>
      </c>
      <c r="AV2618" s="13" t="s">
        <v>87</v>
      </c>
      <c r="AW2618" s="13" t="s">
        <v>39</v>
      </c>
      <c r="AX2618" s="13" t="s">
        <v>77</v>
      </c>
      <c r="AY2618" s="251" t="s">
        <v>137</v>
      </c>
    </row>
    <row r="2619" s="13" customFormat="1">
      <c r="A2619" s="13"/>
      <c r="B2619" s="241"/>
      <c r="C2619" s="242"/>
      <c r="D2619" s="220" t="s">
        <v>569</v>
      </c>
      <c r="E2619" s="243" t="s">
        <v>32</v>
      </c>
      <c r="F2619" s="244" t="s">
        <v>2854</v>
      </c>
      <c r="G2619" s="242"/>
      <c r="H2619" s="245">
        <v>13</v>
      </c>
      <c r="I2619" s="246"/>
      <c r="J2619" s="242"/>
      <c r="K2619" s="242"/>
      <c r="L2619" s="247"/>
      <c r="M2619" s="248"/>
      <c r="N2619" s="249"/>
      <c r="O2619" s="249"/>
      <c r="P2619" s="249"/>
      <c r="Q2619" s="249"/>
      <c r="R2619" s="249"/>
      <c r="S2619" s="249"/>
      <c r="T2619" s="250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51" t="s">
        <v>569</v>
      </c>
      <c r="AU2619" s="251" t="s">
        <v>87</v>
      </c>
      <c r="AV2619" s="13" t="s">
        <v>87</v>
      </c>
      <c r="AW2619" s="13" t="s">
        <v>39</v>
      </c>
      <c r="AX2619" s="13" t="s">
        <v>77</v>
      </c>
      <c r="AY2619" s="251" t="s">
        <v>137</v>
      </c>
    </row>
    <row r="2620" s="13" customFormat="1">
      <c r="A2620" s="13"/>
      <c r="B2620" s="241"/>
      <c r="C2620" s="242"/>
      <c r="D2620" s="220" t="s">
        <v>569</v>
      </c>
      <c r="E2620" s="243" t="s">
        <v>32</v>
      </c>
      <c r="F2620" s="244" t="s">
        <v>2855</v>
      </c>
      <c r="G2620" s="242"/>
      <c r="H2620" s="245">
        <v>1</v>
      </c>
      <c r="I2620" s="246"/>
      <c r="J2620" s="242"/>
      <c r="K2620" s="242"/>
      <c r="L2620" s="247"/>
      <c r="M2620" s="248"/>
      <c r="N2620" s="249"/>
      <c r="O2620" s="249"/>
      <c r="P2620" s="249"/>
      <c r="Q2620" s="249"/>
      <c r="R2620" s="249"/>
      <c r="S2620" s="249"/>
      <c r="T2620" s="250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51" t="s">
        <v>569</v>
      </c>
      <c r="AU2620" s="251" t="s">
        <v>87</v>
      </c>
      <c r="AV2620" s="13" t="s">
        <v>87</v>
      </c>
      <c r="AW2620" s="13" t="s">
        <v>39</v>
      </c>
      <c r="AX2620" s="13" t="s">
        <v>77</v>
      </c>
      <c r="AY2620" s="251" t="s">
        <v>137</v>
      </c>
    </row>
    <row r="2621" s="13" customFormat="1">
      <c r="A2621" s="13"/>
      <c r="B2621" s="241"/>
      <c r="C2621" s="242"/>
      <c r="D2621" s="220" t="s">
        <v>569</v>
      </c>
      <c r="E2621" s="243" t="s">
        <v>32</v>
      </c>
      <c r="F2621" s="244" t="s">
        <v>2858</v>
      </c>
      <c r="G2621" s="242"/>
      <c r="H2621" s="245">
        <v>6</v>
      </c>
      <c r="I2621" s="246"/>
      <c r="J2621" s="242"/>
      <c r="K2621" s="242"/>
      <c r="L2621" s="247"/>
      <c r="M2621" s="248"/>
      <c r="N2621" s="249"/>
      <c r="O2621" s="249"/>
      <c r="P2621" s="249"/>
      <c r="Q2621" s="249"/>
      <c r="R2621" s="249"/>
      <c r="S2621" s="249"/>
      <c r="T2621" s="250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51" t="s">
        <v>569</v>
      </c>
      <c r="AU2621" s="251" t="s">
        <v>87</v>
      </c>
      <c r="AV2621" s="13" t="s">
        <v>87</v>
      </c>
      <c r="AW2621" s="13" t="s">
        <v>39</v>
      </c>
      <c r="AX2621" s="13" t="s">
        <v>77</v>
      </c>
      <c r="AY2621" s="251" t="s">
        <v>137</v>
      </c>
    </row>
    <row r="2622" s="14" customFormat="1">
      <c r="A2622" s="14"/>
      <c r="B2622" s="252"/>
      <c r="C2622" s="253"/>
      <c r="D2622" s="220" t="s">
        <v>569</v>
      </c>
      <c r="E2622" s="254" t="s">
        <v>32</v>
      </c>
      <c r="F2622" s="255" t="s">
        <v>571</v>
      </c>
      <c r="G2622" s="253"/>
      <c r="H2622" s="256">
        <v>43</v>
      </c>
      <c r="I2622" s="257"/>
      <c r="J2622" s="253"/>
      <c r="K2622" s="253"/>
      <c r="L2622" s="258"/>
      <c r="M2622" s="259"/>
      <c r="N2622" s="260"/>
      <c r="O2622" s="260"/>
      <c r="P2622" s="260"/>
      <c r="Q2622" s="260"/>
      <c r="R2622" s="260"/>
      <c r="S2622" s="260"/>
      <c r="T2622" s="261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62" t="s">
        <v>569</v>
      </c>
      <c r="AU2622" s="262" t="s">
        <v>87</v>
      </c>
      <c r="AV2622" s="14" t="s">
        <v>164</v>
      </c>
      <c r="AW2622" s="14" t="s">
        <v>39</v>
      </c>
      <c r="AX2622" s="14" t="s">
        <v>85</v>
      </c>
      <c r="AY2622" s="262" t="s">
        <v>137</v>
      </c>
    </row>
    <row r="2623" s="2" customFormat="1" ht="21.75" customHeight="1">
      <c r="A2623" s="41"/>
      <c r="B2623" s="42"/>
      <c r="C2623" s="227" t="s">
        <v>2914</v>
      </c>
      <c r="D2623" s="227" t="s">
        <v>151</v>
      </c>
      <c r="E2623" s="228" t="s">
        <v>2915</v>
      </c>
      <c r="F2623" s="229" t="s">
        <v>2916</v>
      </c>
      <c r="G2623" s="230" t="s">
        <v>160</v>
      </c>
      <c r="H2623" s="231">
        <v>8</v>
      </c>
      <c r="I2623" s="232"/>
      <c r="J2623" s="233">
        <f>ROUND(I2623*H2623,2)</f>
        <v>0</v>
      </c>
      <c r="K2623" s="229" t="s">
        <v>144</v>
      </c>
      <c r="L2623" s="234"/>
      <c r="M2623" s="235" t="s">
        <v>32</v>
      </c>
      <c r="N2623" s="236" t="s">
        <v>49</v>
      </c>
      <c r="O2623" s="87"/>
      <c r="P2623" s="216">
        <f>O2623*H2623</f>
        <v>0</v>
      </c>
      <c r="Q2623" s="216">
        <v>0.001</v>
      </c>
      <c r="R2623" s="216">
        <f>Q2623*H2623</f>
        <v>0.0080000000000000002</v>
      </c>
      <c r="S2623" s="216">
        <v>0</v>
      </c>
      <c r="T2623" s="217">
        <f>S2623*H2623</f>
        <v>0</v>
      </c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R2623" s="218" t="s">
        <v>155</v>
      </c>
      <c r="AT2623" s="218" t="s">
        <v>151</v>
      </c>
      <c r="AU2623" s="218" t="s">
        <v>87</v>
      </c>
      <c r="AY2623" s="19" t="s">
        <v>137</v>
      </c>
      <c r="BE2623" s="219">
        <f>IF(N2623="základní",J2623,0)</f>
        <v>0</v>
      </c>
      <c r="BF2623" s="219">
        <f>IF(N2623="snížená",J2623,0)</f>
        <v>0</v>
      </c>
      <c r="BG2623" s="219">
        <f>IF(N2623="zákl. přenesená",J2623,0)</f>
        <v>0</v>
      </c>
      <c r="BH2623" s="219">
        <f>IF(N2623="sníž. přenesená",J2623,0)</f>
        <v>0</v>
      </c>
      <c r="BI2623" s="219">
        <f>IF(N2623="nulová",J2623,0)</f>
        <v>0</v>
      </c>
      <c r="BJ2623" s="19" t="s">
        <v>87</v>
      </c>
      <c r="BK2623" s="219">
        <f>ROUND(I2623*H2623,2)</f>
        <v>0</v>
      </c>
      <c r="BL2623" s="19" t="s">
        <v>145</v>
      </c>
      <c r="BM2623" s="218" t="s">
        <v>2917</v>
      </c>
    </row>
    <row r="2624" s="2" customFormat="1">
      <c r="A2624" s="41"/>
      <c r="B2624" s="42"/>
      <c r="C2624" s="43"/>
      <c r="D2624" s="220" t="s">
        <v>147</v>
      </c>
      <c r="E2624" s="43"/>
      <c r="F2624" s="221" t="s">
        <v>2916</v>
      </c>
      <c r="G2624" s="43"/>
      <c r="H2624" s="43"/>
      <c r="I2624" s="222"/>
      <c r="J2624" s="43"/>
      <c r="K2624" s="43"/>
      <c r="L2624" s="47"/>
      <c r="M2624" s="223"/>
      <c r="N2624" s="224"/>
      <c r="O2624" s="87"/>
      <c r="P2624" s="87"/>
      <c r="Q2624" s="87"/>
      <c r="R2624" s="87"/>
      <c r="S2624" s="87"/>
      <c r="T2624" s="88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T2624" s="19" t="s">
        <v>147</v>
      </c>
      <c r="AU2624" s="19" t="s">
        <v>87</v>
      </c>
    </row>
    <row r="2625" s="13" customFormat="1">
      <c r="A2625" s="13"/>
      <c r="B2625" s="241"/>
      <c r="C2625" s="242"/>
      <c r="D2625" s="220" t="s">
        <v>569</v>
      </c>
      <c r="E2625" s="243" t="s">
        <v>32</v>
      </c>
      <c r="F2625" s="244" t="s">
        <v>2851</v>
      </c>
      <c r="G2625" s="242"/>
      <c r="H2625" s="245">
        <v>7</v>
      </c>
      <c r="I2625" s="246"/>
      <c r="J2625" s="242"/>
      <c r="K2625" s="242"/>
      <c r="L2625" s="247"/>
      <c r="M2625" s="248"/>
      <c r="N2625" s="249"/>
      <c r="O2625" s="249"/>
      <c r="P2625" s="249"/>
      <c r="Q2625" s="249"/>
      <c r="R2625" s="249"/>
      <c r="S2625" s="249"/>
      <c r="T2625" s="250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51" t="s">
        <v>569</v>
      </c>
      <c r="AU2625" s="251" t="s">
        <v>87</v>
      </c>
      <c r="AV2625" s="13" t="s">
        <v>87</v>
      </c>
      <c r="AW2625" s="13" t="s">
        <v>39</v>
      </c>
      <c r="AX2625" s="13" t="s">
        <v>77</v>
      </c>
      <c r="AY2625" s="251" t="s">
        <v>137</v>
      </c>
    </row>
    <row r="2626" s="13" customFormat="1">
      <c r="A2626" s="13"/>
      <c r="B2626" s="241"/>
      <c r="C2626" s="242"/>
      <c r="D2626" s="220" t="s">
        <v>569</v>
      </c>
      <c r="E2626" s="243" t="s">
        <v>32</v>
      </c>
      <c r="F2626" s="244" t="s">
        <v>2853</v>
      </c>
      <c r="G2626" s="242"/>
      <c r="H2626" s="245">
        <v>1</v>
      </c>
      <c r="I2626" s="246"/>
      <c r="J2626" s="242"/>
      <c r="K2626" s="242"/>
      <c r="L2626" s="247"/>
      <c r="M2626" s="248"/>
      <c r="N2626" s="249"/>
      <c r="O2626" s="249"/>
      <c r="P2626" s="249"/>
      <c r="Q2626" s="249"/>
      <c r="R2626" s="249"/>
      <c r="S2626" s="249"/>
      <c r="T2626" s="250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51" t="s">
        <v>569</v>
      </c>
      <c r="AU2626" s="251" t="s">
        <v>87</v>
      </c>
      <c r="AV2626" s="13" t="s">
        <v>87</v>
      </c>
      <c r="AW2626" s="13" t="s">
        <v>39</v>
      </c>
      <c r="AX2626" s="13" t="s">
        <v>77</v>
      </c>
      <c r="AY2626" s="251" t="s">
        <v>137</v>
      </c>
    </row>
    <row r="2627" s="14" customFormat="1">
      <c r="A2627" s="14"/>
      <c r="B2627" s="252"/>
      <c r="C2627" s="253"/>
      <c r="D2627" s="220" t="s">
        <v>569</v>
      </c>
      <c r="E2627" s="254" t="s">
        <v>32</v>
      </c>
      <c r="F2627" s="255" t="s">
        <v>571</v>
      </c>
      <c r="G2627" s="253"/>
      <c r="H2627" s="256">
        <v>8</v>
      </c>
      <c r="I2627" s="257"/>
      <c r="J2627" s="253"/>
      <c r="K2627" s="253"/>
      <c r="L2627" s="258"/>
      <c r="M2627" s="259"/>
      <c r="N2627" s="260"/>
      <c r="O2627" s="260"/>
      <c r="P2627" s="260"/>
      <c r="Q2627" s="260"/>
      <c r="R2627" s="260"/>
      <c r="S2627" s="260"/>
      <c r="T2627" s="261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62" t="s">
        <v>569</v>
      </c>
      <c r="AU2627" s="262" t="s">
        <v>87</v>
      </c>
      <c r="AV2627" s="14" t="s">
        <v>164</v>
      </c>
      <c r="AW2627" s="14" t="s">
        <v>39</v>
      </c>
      <c r="AX2627" s="14" t="s">
        <v>85</v>
      </c>
      <c r="AY2627" s="262" t="s">
        <v>137</v>
      </c>
    </row>
    <row r="2628" s="2" customFormat="1" ht="16.5" customHeight="1">
      <c r="A2628" s="41"/>
      <c r="B2628" s="42"/>
      <c r="C2628" s="207" t="s">
        <v>2918</v>
      </c>
      <c r="D2628" s="207" t="s">
        <v>140</v>
      </c>
      <c r="E2628" s="208" t="s">
        <v>2919</v>
      </c>
      <c r="F2628" s="209" t="s">
        <v>2920</v>
      </c>
      <c r="G2628" s="210" t="s">
        <v>665</v>
      </c>
      <c r="H2628" s="211">
        <v>0.20399999999999999</v>
      </c>
      <c r="I2628" s="212"/>
      <c r="J2628" s="213">
        <f>ROUND(I2628*H2628,2)</f>
        <v>0</v>
      </c>
      <c r="K2628" s="209" t="s">
        <v>144</v>
      </c>
      <c r="L2628" s="47"/>
      <c r="M2628" s="214" t="s">
        <v>32</v>
      </c>
      <c r="N2628" s="215" t="s">
        <v>49</v>
      </c>
      <c r="O2628" s="87"/>
      <c r="P2628" s="216">
        <f>O2628*H2628</f>
        <v>0</v>
      </c>
      <c r="Q2628" s="216">
        <v>0</v>
      </c>
      <c r="R2628" s="216">
        <f>Q2628*H2628</f>
        <v>0</v>
      </c>
      <c r="S2628" s="216">
        <v>0</v>
      </c>
      <c r="T2628" s="217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18" t="s">
        <v>145</v>
      </c>
      <c r="AT2628" s="218" t="s">
        <v>140</v>
      </c>
      <c r="AU2628" s="218" t="s">
        <v>87</v>
      </c>
      <c r="AY2628" s="19" t="s">
        <v>137</v>
      </c>
      <c r="BE2628" s="219">
        <f>IF(N2628="základní",J2628,0)</f>
        <v>0</v>
      </c>
      <c r="BF2628" s="219">
        <f>IF(N2628="snížená",J2628,0)</f>
        <v>0</v>
      </c>
      <c r="BG2628" s="219">
        <f>IF(N2628="zákl. přenesená",J2628,0)</f>
        <v>0</v>
      </c>
      <c r="BH2628" s="219">
        <f>IF(N2628="sníž. přenesená",J2628,0)</f>
        <v>0</v>
      </c>
      <c r="BI2628" s="219">
        <f>IF(N2628="nulová",J2628,0)</f>
        <v>0</v>
      </c>
      <c r="BJ2628" s="19" t="s">
        <v>87</v>
      </c>
      <c r="BK2628" s="219">
        <f>ROUND(I2628*H2628,2)</f>
        <v>0</v>
      </c>
      <c r="BL2628" s="19" t="s">
        <v>145</v>
      </c>
      <c r="BM2628" s="218" t="s">
        <v>2921</v>
      </c>
    </row>
    <row r="2629" s="2" customFormat="1">
      <c r="A2629" s="41"/>
      <c r="B2629" s="42"/>
      <c r="C2629" s="43"/>
      <c r="D2629" s="220" t="s">
        <v>147</v>
      </c>
      <c r="E2629" s="43"/>
      <c r="F2629" s="221" t="s">
        <v>2922</v>
      </c>
      <c r="G2629" s="43"/>
      <c r="H2629" s="43"/>
      <c r="I2629" s="222"/>
      <c r="J2629" s="43"/>
      <c r="K2629" s="43"/>
      <c r="L2629" s="47"/>
      <c r="M2629" s="223"/>
      <c r="N2629" s="224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19" t="s">
        <v>147</v>
      </c>
      <c r="AU2629" s="19" t="s">
        <v>87</v>
      </c>
    </row>
    <row r="2630" s="2" customFormat="1">
      <c r="A2630" s="41"/>
      <c r="B2630" s="42"/>
      <c r="C2630" s="43"/>
      <c r="D2630" s="225" t="s">
        <v>149</v>
      </c>
      <c r="E2630" s="43"/>
      <c r="F2630" s="226" t="s">
        <v>2923</v>
      </c>
      <c r="G2630" s="43"/>
      <c r="H2630" s="43"/>
      <c r="I2630" s="222"/>
      <c r="J2630" s="43"/>
      <c r="K2630" s="43"/>
      <c r="L2630" s="47"/>
      <c r="M2630" s="223"/>
      <c r="N2630" s="224"/>
      <c r="O2630" s="87"/>
      <c r="P2630" s="87"/>
      <c r="Q2630" s="87"/>
      <c r="R2630" s="87"/>
      <c r="S2630" s="87"/>
      <c r="T2630" s="88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T2630" s="19" t="s">
        <v>149</v>
      </c>
      <c r="AU2630" s="19" t="s">
        <v>87</v>
      </c>
    </row>
    <row r="2631" s="12" customFormat="1" ht="25.92" customHeight="1">
      <c r="A2631" s="12"/>
      <c r="B2631" s="191"/>
      <c r="C2631" s="192"/>
      <c r="D2631" s="193" t="s">
        <v>76</v>
      </c>
      <c r="E2631" s="194" t="s">
        <v>2924</v>
      </c>
      <c r="F2631" s="194" t="s">
        <v>2925</v>
      </c>
      <c r="G2631" s="192"/>
      <c r="H2631" s="192"/>
      <c r="I2631" s="195"/>
      <c r="J2631" s="196">
        <f>BK2631</f>
        <v>0</v>
      </c>
      <c r="K2631" s="192"/>
      <c r="L2631" s="197"/>
      <c r="M2631" s="198"/>
      <c r="N2631" s="199"/>
      <c r="O2631" s="199"/>
      <c r="P2631" s="200">
        <f>SUM(P2632:P2641)</f>
        <v>0</v>
      </c>
      <c r="Q2631" s="199"/>
      <c r="R2631" s="200">
        <f>SUM(R2632:R2641)</f>
        <v>0</v>
      </c>
      <c r="S2631" s="199"/>
      <c r="T2631" s="201">
        <f>SUM(T2632:T2641)</f>
        <v>0</v>
      </c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R2631" s="202" t="s">
        <v>164</v>
      </c>
      <c r="AT2631" s="203" t="s">
        <v>76</v>
      </c>
      <c r="AU2631" s="203" t="s">
        <v>77</v>
      </c>
      <c r="AY2631" s="202" t="s">
        <v>137</v>
      </c>
      <c r="BK2631" s="204">
        <f>SUM(BK2632:BK2641)</f>
        <v>0</v>
      </c>
    </row>
    <row r="2632" s="2" customFormat="1" ht="16.5" customHeight="1">
      <c r="A2632" s="41"/>
      <c r="B2632" s="42"/>
      <c r="C2632" s="207" t="s">
        <v>2926</v>
      </c>
      <c r="D2632" s="207" t="s">
        <v>140</v>
      </c>
      <c r="E2632" s="208" t="s">
        <v>2927</v>
      </c>
      <c r="F2632" s="209" t="s">
        <v>2928</v>
      </c>
      <c r="G2632" s="210" t="s">
        <v>2929</v>
      </c>
      <c r="H2632" s="211">
        <v>7.5</v>
      </c>
      <c r="I2632" s="212"/>
      <c r="J2632" s="213">
        <f>ROUND(I2632*H2632,2)</f>
        <v>0</v>
      </c>
      <c r="K2632" s="209" t="s">
        <v>144</v>
      </c>
      <c r="L2632" s="47"/>
      <c r="M2632" s="214" t="s">
        <v>32</v>
      </c>
      <c r="N2632" s="215" t="s">
        <v>49</v>
      </c>
      <c r="O2632" s="87"/>
      <c r="P2632" s="216">
        <f>O2632*H2632</f>
        <v>0</v>
      </c>
      <c r="Q2632" s="216">
        <v>0</v>
      </c>
      <c r="R2632" s="216">
        <f>Q2632*H2632</f>
        <v>0</v>
      </c>
      <c r="S2632" s="216">
        <v>0</v>
      </c>
      <c r="T2632" s="217">
        <f>S2632*H2632</f>
        <v>0</v>
      </c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R2632" s="218" t="s">
        <v>521</v>
      </c>
      <c r="AT2632" s="218" t="s">
        <v>140</v>
      </c>
      <c r="AU2632" s="218" t="s">
        <v>85</v>
      </c>
      <c r="AY2632" s="19" t="s">
        <v>137</v>
      </c>
      <c r="BE2632" s="219">
        <f>IF(N2632="základní",J2632,0)</f>
        <v>0</v>
      </c>
      <c r="BF2632" s="219">
        <f>IF(N2632="snížená",J2632,0)</f>
        <v>0</v>
      </c>
      <c r="BG2632" s="219">
        <f>IF(N2632="zákl. přenesená",J2632,0)</f>
        <v>0</v>
      </c>
      <c r="BH2632" s="219">
        <f>IF(N2632="sníž. přenesená",J2632,0)</f>
        <v>0</v>
      </c>
      <c r="BI2632" s="219">
        <f>IF(N2632="nulová",J2632,0)</f>
        <v>0</v>
      </c>
      <c r="BJ2632" s="19" t="s">
        <v>87</v>
      </c>
      <c r="BK2632" s="219">
        <f>ROUND(I2632*H2632,2)</f>
        <v>0</v>
      </c>
      <c r="BL2632" s="19" t="s">
        <v>521</v>
      </c>
      <c r="BM2632" s="218" t="s">
        <v>2930</v>
      </c>
    </row>
    <row r="2633" s="2" customFormat="1">
      <c r="A2633" s="41"/>
      <c r="B2633" s="42"/>
      <c r="C2633" s="43"/>
      <c r="D2633" s="220" t="s">
        <v>147</v>
      </c>
      <c r="E2633" s="43"/>
      <c r="F2633" s="221" t="s">
        <v>2931</v>
      </c>
      <c r="G2633" s="43"/>
      <c r="H2633" s="43"/>
      <c r="I2633" s="222"/>
      <c r="J2633" s="43"/>
      <c r="K2633" s="43"/>
      <c r="L2633" s="47"/>
      <c r="M2633" s="223"/>
      <c r="N2633" s="224"/>
      <c r="O2633" s="87"/>
      <c r="P2633" s="87"/>
      <c r="Q2633" s="87"/>
      <c r="R2633" s="87"/>
      <c r="S2633" s="87"/>
      <c r="T2633" s="88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T2633" s="19" t="s">
        <v>147</v>
      </c>
      <c r="AU2633" s="19" t="s">
        <v>85</v>
      </c>
    </row>
    <row r="2634" s="2" customFormat="1">
      <c r="A2634" s="41"/>
      <c r="B2634" s="42"/>
      <c r="C2634" s="43"/>
      <c r="D2634" s="225" t="s">
        <v>149</v>
      </c>
      <c r="E2634" s="43"/>
      <c r="F2634" s="226" t="s">
        <v>2932</v>
      </c>
      <c r="G2634" s="43"/>
      <c r="H2634" s="43"/>
      <c r="I2634" s="222"/>
      <c r="J2634" s="43"/>
      <c r="K2634" s="43"/>
      <c r="L2634" s="47"/>
      <c r="M2634" s="223"/>
      <c r="N2634" s="224"/>
      <c r="O2634" s="87"/>
      <c r="P2634" s="87"/>
      <c r="Q2634" s="87"/>
      <c r="R2634" s="87"/>
      <c r="S2634" s="87"/>
      <c r="T2634" s="88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T2634" s="19" t="s">
        <v>149</v>
      </c>
      <c r="AU2634" s="19" t="s">
        <v>85</v>
      </c>
    </row>
    <row r="2635" s="13" customFormat="1">
      <c r="A2635" s="13"/>
      <c r="B2635" s="241"/>
      <c r="C2635" s="242"/>
      <c r="D2635" s="220" t="s">
        <v>569</v>
      </c>
      <c r="E2635" s="243" t="s">
        <v>32</v>
      </c>
      <c r="F2635" s="244" t="s">
        <v>2933</v>
      </c>
      <c r="G2635" s="242"/>
      <c r="H2635" s="245">
        <v>7.5</v>
      </c>
      <c r="I2635" s="246"/>
      <c r="J2635" s="242"/>
      <c r="K2635" s="242"/>
      <c r="L2635" s="247"/>
      <c r="M2635" s="248"/>
      <c r="N2635" s="249"/>
      <c r="O2635" s="249"/>
      <c r="P2635" s="249"/>
      <c r="Q2635" s="249"/>
      <c r="R2635" s="249"/>
      <c r="S2635" s="249"/>
      <c r="T2635" s="250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51" t="s">
        <v>569</v>
      </c>
      <c r="AU2635" s="251" t="s">
        <v>85</v>
      </c>
      <c r="AV2635" s="13" t="s">
        <v>87</v>
      </c>
      <c r="AW2635" s="13" t="s">
        <v>39</v>
      </c>
      <c r="AX2635" s="13" t="s">
        <v>77</v>
      </c>
      <c r="AY2635" s="251" t="s">
        <v>137</v>
      </c>
    </row>
    <row r="2636" s="14" customFormat="1">
      <c r="A2636" s="14"/>
      <c r="B2636" s="252"/>
      <c r="C2636" s="253"/>
      <c r="D2636" s="220" t="s">
        <v>569</v>
      </c>
      <c r="E2636" s="254" t="s">
        <v>32</v>
      </c>
      <c r="F2636" s="255" t="s">
        <v>571</v>
      </c>
      <c r="G2636" s="253"/>
      <c r="H2636" s="256">
        <v>7.5</v>
      </c>
      <c r="I2636" s="257"/>
      <c r="J2636" s="253"/>
      <c r="K2636" s="253"/>
      <c r="L2636" s="258"/>
      <c r="M2636" s="259"/>
      <c r="N2636" s="260"/>
      <c r="O2636" s="260"/>
      <c r="P2636" s="260"/>
      <c r="Q2636" s="260"/>
      <c r="R2636" s="260"/>
      <c r="S2636" s="260"/>
      <c r="T2636" s="261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2" t="s">
        <v>569</v>
      </c>
      <c r="AU2636" s="262" t="s">
        <v>85</v>
      </c>
      <c r="AV2636" s="14" t="s">
        <v>164</v>
      </c>
      <c r="AW2636" s="14" t="s">
        <v>39</v>
      </c>
      <c r="AX2636" s="14" t="s">
        <v>85</v>
      </c>
      <c r="AY2636" s="262" t="s">
        <v>137</v>
      </c>
    </row>
    <row r="2637" s="2" customFormat="1" ht="16.5" customHeight="1">
      <c r="A2637" s="41"/>
      <c r="B2637" s="42"/>
      <c r="C2637" s="207" t="s">
        <v>2934</v>
      </c>
      <c r="D2637" s="207" t="s">
        <v>140</v>
      </c>
      <c r="E2637" s="208" t="s">
        <v>2935</v>
      </c>
      <c r="F2637" s="209" t="s">
        <v>2936</v>
      </c>
      <c r="G2637" s="210" t="s">
        <v>2929</v>
      </c>
      <c r="H2637" s="211">
        <v>5</v>
      </c>
      <c r="I2637" s="212"/>
      <c r="J2637" s="213">
        <f>ROUND(I2637*H2637,2)</f>
        <v>0</v>
      </c>
      <c r="K2637" s="209" t="s">
        <v>144</v>
      </c>
      <c r="L2637" s="47"/>
      <c r="M2637" s="214" t="s">
        <v>32</v>
      </c>
      <c r="N2637" s="215" t="s">
        <v>49</v>
      </c>
      <c r="O2637" s="87"/>
      <c r="P2637" s="216">
        <f>O2637*H2637</f>
        <v>0</v>
      </c>
      <c r="Q2637" s="216">
        <v>0</v>
      </c>
      <c r="R2637" s="216">
        <f>Q2637*H2637</f>
        <v>0</v>
      </c>
      <c r="S2637" s="216">
        <v>0</v>
      </c>
      <c r="T2637" s="217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18" t="s">
        <v>521</v>
      </c>
      <c r="AT2637" s="218" t="s">
        <v>140</v>
      </c>
      <c r="AU2637" s="218" t="s">
        <v>85</v>
      </c>
      <c r="AY2637" s="19" t="s">
        <v>137</v>
      </c>
      <c r="BE2637" s="219">
        <f>IF(N2637="základní",J2637,0)</f>
        <v>0</v>
      </c>
      <c r="BF2637" s="219">
        <f>IF(N2637="snížená",J2637,0)</f>
        <v>0</v>
      </c>
      <c r="BG2637" s="219">
        <f>IF(N2637="zákl. přenesená",J2637,0)</f>
        <v>0</v>
      </c>
      <c r="BH2637" s="219">
        <f>IF(N2637="sníž. přenesená",J2637,0)</f>
        <v>0</v>
      </c>
      <c r="BI2637" s="219">
        <f>IF(N2637="nulová",J2637,0)</f>
        <v>0</v>
      </c>
      <c r="BJ2637" s="19" t="s">
        <v>87</v>
      </c>
      <c r="BK2637" s="219">
        <f>ROUND(I2637*H2637,2)</f>
        <v>0</v>
      </c>
      <c r="BL2637" s="19" t="s">
        <v>521</v>
      </c>
      <c r="BM2637" s="218" t="s">
        <v>2937</v>
      </c>
    </row>
    <row r="2638" s="2" customFormat="1">
      <c r="A2638" s="41"/>
      <c r="B2638" s="42"/>
      <c r="C2638" s="43"/>
      <c r="D2638" s="220" t="s">
        <v>147</v>
      </c>
      <c r="E2638" s="43"/>
      <c r="F2638" s="221" t="s">
        <v>2938</v>
      </c>
      <c r="G2638" s="43"/>
      <c r="H2638" s="43"/>
      <c r="I2638" s="222"/>
      <c r="J2638" s="43"/>
      <c r="K2638" s="43"/>
      <c r="L2638" s="47"/>
      <c r="M2638" s="223"/>
      <c r="N2638" s="224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19" t="s">
        <v>147</v>
      </c>
      <c r="AU2638" s="19" t="s">
        <v>85</v>
      </c>
    </row>
    <row r="2639" s="2" customFormat="1">
      <c r="A2639" s="41"/>
      <c r="B2639" s="42"/>
      <c r="C2639" s="43"/>
      <c r="D2639" s="225" t="s">
        <v>149</v>
      </c>
      <c r="E2639" s="43"/>
      <c r="F2639" s="226" t="s">
        <v>2939</v>
      </c>
      <c r="G2639" s="43"/>
      <c r="H2639" s="43"/>
      <c r="I2639" s="222"/>
      <c r="J2639" s="43"/>
      <c r="K2639" s="43"/>
      <c r="L2639" s="47"/>
      <c r="M2639" s="223"/>
      <c r="N2639" s="224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19" t="s">
        <v>149</v>
      </c>
      <c r="AU2639" s="19" t="s">
        <v>85</v>
      </c>
    </row>
    <row r="2640" s="13" customFormat="1">
      <c r="A2640" s="13"/>
      <c r="B2640" s="241"/>
      <c r="C2640" s="242"/>
      <c r="D2640" s="220" t="s">
        <v>569</v>
      </c>
      <c r="E2640" s="243" t="s">
        <v>32</v>
      </c>
      <c r="F2640" s="244" t="s">
        <v>2940</v>
      </c>
      <c r="G2640" s="242"/>
      <c r="H2640" s="245">
        <v>5</v>
      </c>
      <c r="I2640" s="246"/>
      <c r="J2640" s="242"/>
      <c r="K2640" s="242"/>
      <c r="L2640" s="247"/>
      <c r="M2640" s="248"/>
      <c r="N2640" s="249"/>
      <c r="O2640" s="249"/>
      <c r="P2640" s="249"/>
      <c r="Q2640" s="249"/>
      <c r="R2640" s="249"/>
      <c r="S2640" s="249"/>
      <c r="T2640" s="250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51" t="s">
        <v>569</v>
      </c>
      <c r="AU2640" s="251" t="s">
        <v>85</v>
      </c>
      <c r="AV2640" s="13" t="s">
        <v>87</v>
      </c>
      <c r="AW2640" s="13" t="s">
        <v>39</v>
      </c>
      <c r="AX2640" s="13" t="s">
        <v>77</v>
      </c>
      <c r="AY2640" s="251" t="s">
        <v>137</v>
      </c>
    </row>
    <row r="2641" s="14" customFormat="1">
      <c r="A2641" s="14"/>
      <c r="B2641" s="252"/>
      <c r="C2641" s="253"/>
      <c r="D2641" s="220" t="s">
        <v>569</v>
      </c>
      <c r="E2641" s="254" t="s">
        <v>32</v>
      </c>
      <c r="F2641" s="255" t="s">
        <v>571</v>
      </c>
      <c r="G2641" s="253"/>
      <c r="H2641" s="256">
        <v>5</v>
      </c>
      <c r="I2641" s="257"/>
      <c r="J2641" s="253"/>
      <c r="K2641" s="253"/>
      <c r="L2641" s="258"/>
      <c r="M2641" s="274"/>
      <c r="N2641" s="275"/>
      <c r="O2641" s="275"/>
      <c r="P2641" s="275"/>
      <c r="Q2641" s="275"/>
      <c r="R2641" s="275"/>
      <c r="S2641" s="275"/>
      <c r="T2641" s="276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2" t="s">
        <v>569</v>
      </c>
      <c r="AU2641" s="262" t="s">
        <v>85</v>
      </c>
      <c r="AV2641" s="14" t="s">
        <v>164</v>
      </c>
      <c r="AW2641" s="14" t="s">
        <v>39</v>
      </c>
      <c r="AX2641" s="14" t="s">
        <v>85</v>
      </c>
      <c r="AY2641" s="262" t="s">
        <v>137</v>
      </c>
    </row>
    <row r="2642" s="2" customFormat="1" ht="6.96" customHeight="1">
      <c r="A2642" s="41"/>
      <c r="B2642" s="62"/>
      <c r="C2642" s="63"/>
      <c r="D2642" s="63"/>
      <c r="E2642" s="63"/>
      <c r="F2642" s="63"/>
      <c r="G2642" s="63"/>
      <c r="H2642" s="63"/>
      <c r="I2642" s="63"/>
      <c r="J2642" s="63"/>
      <c r="K2642" s="63"/>
      <c r="L2642" s="47"/>
      <c r="M2642" s="41"/>
      <c r="O2642" s="41"/>
      <c r="P2642" s="41"/>
      <c r="Q2642" s="41"/>
      <c r="R2642" s="41"/>
      <c r="S2642" s="41"/>
      <c r="T2642" s="41"/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</row>
  </sheetData>
  <sheetProtection sheet="1" autoFilter="0" formatColumns="0" formatRows="0" objects="1" scenarios="1" spinCount="100000" saltValue="b7n//A2it8gJhtgmU1ORlrn3AZZVDJA1d5IZRWSWZCdym1D34mQI7tXXZnKjTcKjjs+AAQl/U7/GPmoJV6ZXVw==" hashValue="DzpStVd9JCZ/hTt6/dZKSdIwzJwTIyKFW5NylPa6wkvpmPtpGpKEvEku/QNaqNfM0dgCS6uocXR8r+UFNoc5NA==" algorithmName="SHA-512" password="CC35"/>
  <autoFilter ref="C109:K2641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5" r:id="rId1" display="https://podminky.urs.cz/item/CS_URS_2025_02/113106132"/>
    <hyperlink ref="F120" r:id="rId2" display="https://podminky.urs.cz/item/CS_URS_2025_02/113106144"/>
    <hyperlink ref="F131" r:id="rId3" display="https://podminky.urs.cz/item/CS_URS_2025_02/113107331"/>
    <hyperlink ref="F136" r:id="rId4" display="https://podminky.urs.cz/item/CS_URS_2025_02/113107322"/>
    <hyperlink ref="F150" r:id="rId5" display="https://podminky.urs.cz/item/CS_URS_2025_02/113204111"/>
    <hyperlink ref="F156" r:id="rId6" display="https://podminky.urs.cz/item/CS_URS_2025_02/121151103"/>
    <hyperlink ref="F162" r:id="rId7" display="https://podminky.urs.cz/item/CS_URS_2025_02/131111333"/>
    <hyperlink ref="F168" r:id="rId8" display="https://podminky.urs.cz/item/CS_URS_2025_02/132251252"/>
    <hyperlink ref="F179" r:id="rId9" display="https://podminky.urs.cz/item/CS_URS_2025_02/132351252"/>
    <hyperlink ref="F190" r:id="rId10" display="https://podminky.urs.cz/item/CS_URS_2025_02/133251101"/>
    <hyperlink ref="F197" r:id="rId11" display="https://podminky.urs.cz/item/CS_URS_2025_02/162751116"/>
    <hyperlink ref="F204" r:id="rId12" display="https://podminky.urs.cz/item/CS_URS_2025_02/162751136"/>
    <hyperlink ref="F207" r:id="rId13" display="https://podminky.urs.cz/item/CS_URS_2025_02/171251101"/>
    <hyperlink ref="F212" r:id="rId14" display="https://podminky.urs.cz/item/CS_URS_2025_02/171201231"/>
    <hyperlink ref="F217" r:id="rId15" display="https://podminky.urs.cz/item/CS_URS_2025_02/174151101"/>
    <hyperlink ref="F233" r:id="rId16" display="https://podminky.urs.cz/item/CS_URS_2025_02/181311103"/>
    <hyperlink ref="F241" r:id="rId17" display="https://podminky.urs.cz/item/CS_URS_2025_02/181411121"/>
    <hyperlink ref="F251" r:id="rId18" display="https://podminky.urs.cz/item/CS_URS_2025_02/185804311"/>
    <hyperlink ref="F257" r:id="rId19" display="https://podminky.urs.cz/item/CS_URS_2025_02/185851121"/>
    <hyperlink ref="F261" r:id="rId20" display="https://podminky.urs.cz/item/CS_URS_2025_02/275313611"/>
    <hyperlink ref="F267" r:id="rId21" display="https://podminky.urs.cz/item/CS_URS_2025_02/275313711"/>
    <hyperlink ref="F274" r:id="rId22" display="https://podminky.urs.cz/item/CS_URS_2025_02/275351121"/>
    <hyperlink ref="F281" r:id="rId23" display="https://podminky.urs.cz/item/CS_URS_2025_02/275351122"/>
    <hyperlink ref="F285" r:id="rId24" display="https://podminky.urs.cz/item/CS_URS_2025_02/310238211"/>
    <hyperlink ref="F299" r:id="rId25" display="https://podminky.urs.cz/item/CS_URS_2025_02/310271031"/>
    <hyperlink ref="F305" r:id="rId26" display="https://podminky.urs.cz/item/CS_URS_2025_02/311272141"/>
    <hyperlink ref="F311" r:id="rId27" display="https://podminky.urs.cz/item/CS_URS_2025_02/319201321"/>
    <hyperlink ref="F322" r:id="rId28" display="https://podminky.urs.cz/item/CS_URS_2025_02/338171123"/>
    <hyperlink ref="F333" r:id="rId29" display="https://podminky.urs.cz/item/CS_URS_2025_02/348101210"/>
    <hyperlink ref="F342" r:id="rId30" display="https://podminky.urs.cz/item/CS_URS_2025_02/348401130"/>
    <hyperlink ref="F353" r:id="rId31" display="https://podminky.urs.cz/item/CS_URS_2025_02/564730101"/>
    <hyperlink ref="F359" r:id="rId32" display="https://podminky.urs.cz/item/CS_URS_2025_02/564760101"/>
    <hyperlink ref="F365" r:id="rId33" display="https://podminky.urs.cz/item/CS_URS_2025_02/564750101"/>
    <hyperlink ref="F378" r:id="rId34" display="https://podminky.urs.cz/item/CS_URS_2025_02/596211110"/>
    <hyperlink ref="F391" r:id="rId35" display="https://podminky.urs.cz/item/CS_URS_2025_02/979054451"/>
    <hyperlink ref="F406" r:id="rId36" display="https://podminky.urs.cz/item/CS_URS_2025_02/619991011"/>
    <hyperlink ref="F449" r:id="rId37" display="https://podminky.urs.cz/item/CS_URS_2025_02/612321121"/>
    <hyperlink ref="F464" r:id="rId38" display="https://podminky.urs.cz/item/CS_URS_2025_02/612131121"/>
    <hyperlink ref="F514" r:id="rId39" display="https://podminky.urs.cz/item/CS_URS_2025_02/612321131"/>
    <hyperlink ref="F563" r:id="rId40" display="https://podminky.urs.cz/item/CS_URS_2025_02/612325302"/>
    <hyperlink ref="F607" r:id="rId41" display="https://podminky.urs.cz/item/CS_URS_2025_02/629991011"/>
    <hyperlink ref="F666" r:id="rId42" display="https://podminky.urs.cz/item/CS_URS_2025_02/621131121"/>
    <hyperlink ref="F673" r:id="rId43" display="https://podminky.urs.cz/item/CS_URS_2025_02/621221031"/>
    <hyperlink ref="F684" r:id="rId44" display="https://podminky.urs.cz/item/CS_URS_2025_02/621151031"/>
    <hyperlink ref="F691" r:id="rId45" display="https://podminky.urs.cz/item/CS_URS_2025_02/621531001"/>
    <hyperlink ref="F694" r:id="rId46" display="https://podminky.urs.cz/item/CS_URS_2025_02/622131121"/>
    <hyperlink ref="F731" r:id="rId47" display="https://podminky.urs.cz/item/CS_URS_2025_02/622211031"/>
    <hyperlink ref="F746" r:id="rId48" display="https://podminky.urs.cz/item/CS_URS_2025_02/622151021"/>
    <hyperlink ref="F757" r:id="rId49" display="https://podminky.urs.cz/item/CS_URS_2025_02/622511112"/>
    <hyperlink ref="F760" r:id="rId50" display="https://podminky.urs.cz/item/CS_URS_2025_02/622221041"/>
    <hyperlink ref="F792" r:id="rId51" display="https://podminky.urs.cz/item/CS_URS_2025_02/622222001"/>
    <hyperlink ref="F806" r:id="rId52" display="https://podminky.urs.cz/item/CS_URS_2025_02/622221011"/>
    <hyperlink ref="F828" r:id="rId53" display="https://podminky.urs.cz/item/CS_URS_2025_02/622211012"/>
    <hyperlink ref="F839" r:id="rId54" display="https://podminky.urs.cz/item/CS_URS_2025_02/622151031"/>
    <hyperlink ref="F891" r:id="rId55" display="https://podminky.urs.cz/item/CS_URS_2025_02/622531001"/>
    <hyperlink ref="F895" r:id="rId56" display="https://podminky.urs.cz/item/CS_URS_2025_02/622143001"/>
    <hyperlink ref="F904" r:id="rId57" display="https://podminky.urs.cz/item/CS_URS_2025_02/622143003"/>
    <hyperlink ref="F941" r:id="rId58" display="https://podminky.urs.cz/item/CS_URS_2025_02/622143004"/>
    <hyperlink ref="F960" r:id="rId59" display="https://podminky.urs.cz/item/CS_URS_2025_02/622325102"/>
    <hyperlink ref="F1008" r:id="rId60" display="https://podminky.urs.cz/item/CS_URS_2025_02/622525201"/>
    <hyperlink ref="F1018" r:id="rId61" display="https://podminky.urs.cz/item/CS_URS_2025_02/629995103"/>
    <hyperlink ref="F1071" r:id="rId62" display="https://podminky.urs.cz/item/CS_URS_2025_02/632451024"/>
    <hyperlink ref="F1078" r:id="rId63" display="https://podminky.urs.cz/item/CS_URS_2025_02/637211114"/>
    <hyperlink ref="F1085" r:id="rId64" display="https://podminky.urs.cz/item/CS_URS_2025_02/637311131"/>
    <hyperlink ref="F1097" r:id="rId65" display="https://podminky.urs.cz/item/CS_URS_2025_02/644941111"/>
    <hyperlink ref="F1108" r:id="rId66" display="https://podminky.urs.cz/item/CS_URS_2025_02/941111122"/>
    <hyperlink ref="F1114" r:id="rId67" display="https://podminky.urs.cz/item/CS_URS_2025_02/941111222"/>
    <hyperlink ref="F1119" r:id="rId68" display="https://podminky.urs.cz/item/CS_URS_2025_02/941111822"/>
    <hyperlink ref="F1122" r:id="rId69" display="https://podminky.urs.cz/item/CS_URS_2025_02/993111111"/>
    <hyperlink ref="F1125" r:id="rId70" display="https://podminky.urs.cz/item/CS_URS_2025_02/949101111"/>
    <hyperlink ref="F1136" r:id="rId71" display="https://podminky.urs.cz/item/CS_URS_2025_02/949101112"/>
    <hyperlink ref="F1144" r:id="rId72" display="https://podminky.urs.cz/item/CS_URS_2025_02/952901111"/>
    <hyperlink ref="F1156" r:id="rId73" display="https://podminky.urs.cz/item/CS_URS_2025_02/962031133"/>
    <hyperlink ref="F1162" r:id="rId74" display="https://podminky.urs.cz/item/CS_URS_2025_02/971033581"/>
    <hyperlink ref="F1168" r:id="rId75" display="https://podminky.urs.cz/item/CS_URS_2025_02/962081141"/>
    <hyperlink ref="F1176" r:id="rId76" display="https://podminky.urs.cz/item/CS_URS_2025_02/962032631"/>
    <hyperlink ref="F1183" r:id="rId77" display="https://podminky.urs.cz/item/CS_URS_2025_02/968072455"/>
    <hyperlink ref="F1189" r:id="rId78" display="https://podminky.urs.cz/item/CS_URS_2025_02/968082015"/>
    <hyperlink ref="F1197" r:id="rId79" display="https://podminky.urs.cz/item/CS_URS_2025_02/968062376"/>
    <hyperlink ref="F1203" r:id="rId80" display="https://podminky.urs.cz/item/CS_URS_2025_02/968082016"/>
    <hyperlink ref="F1220" r:id="rId81" display="https://podminky.urs.cz/item/CS_URS_2025_02/968082017"/>
    <hyperlink ref="F1240" r:id="rId82" display="https://podminky.urs.cz/item/CS_URS_2025_02/968082021"/>
    <hyperlink ref="F1246" r:id="rId83" display="https://podminky.urs.cz/item/CS_URS_2025_02/968082022"/>
    <hyperlink ref="F1253" r:id="rId84" display="https://podminky.urs.cz/item/CS_URS_2025_02/978059641"/>
    <hyperlink ref="F1259" r:id="rId85" display="https://podminky.urs.cz/item/CS_URS_2025_02/997013215"/>
    <hyperlink ref="F1262" r:id="rId86" display="https://podminky.urs.cz/item/CS_URS_2025_02/997013501"/>
    <hyperlink ref="F1269" r:id="rId87" display="https://podminky.urs.cz/item/CS_URS_2025_02/997013509"/>
    <hyperlink ref="F1274" r:id="rId88" display="https://podminky.urs.cz/item/CS_URS_2025_02/997013631"/>
    <hyperlink ref="F1279" r:id="rId89" display="https://podminky.urs.cz/item/CS_URS_2025_02/997013869"/>
    <hyperlink ref="F1286" r:id="rId90" display="https://podminky.urs.cz/item/CS_URS_2025_02/997013873"/>
    <hyperlink ref="F1291" r:id="rId91" display="https://podminky.urs.cz/item/CS_URS_2025_02/997013875"/>
    <hyperlink ref="F1301" r:id="rId92" display="https://podminky.urs.cz/item/CS_URS_2025_02/998018003"/>
    <hyperlink ref="F1306" r:id="rId93" display="https://podminky.urs.cz/item/CS_URS_2025_02/711112001"/>
    <hyperlink ref="F1319" r:id="rId94" display="https://podminky.urs.cz/item/CS_URS_2025_02/711142559"/>
    <hyperlink ref="F1332" r:id="rId95" display="https://podminky.urs.cz/item/CS_URS_2025_02/711161212"/>
    <hyperlink ref="F1341" r:id="rId96" display="https://podminky.urs.cz/item/CS_URS_2025_02/711161384"/>
    <hyperlink ref="F1350" r:id="rId97" display="https://podminky.urs.cz/item/CS_URS_2025_02/998711123"/>
    <hyperlink ref="F1354" r:id="rId98" display="https://podminky.urs.cz/item/CS_URS_2025_02/712340832"/>
    <hyperlink ref="F1359" r:id="rId99" display="https://podminky.urs.cz/item/CS_URS_2025_02/712440832"/>
    <hyperlink ref="F1366" r:id="rId100" display="https://podminky.urs.cz/item/CS_URS_2025_02/712640862"/>
    <hyperlink ref="F1374" r:id="rId101" display="https://podminky.urs.cz/item/CS_URS_2025_02/712431111"/>
    <hyperlink ref="F1385" r:id="rId102" display="https://podminky.urs.cz/item/CS_URS_2025_02/712499098"/>
    <hyperlink ref="F1399" r:id="rId103" display="https://podminky.urs.cz/item/CS_URS_2025_02/712311101"/>
    <hyperlink ref="F1408" r:id="rId104" display="https://podminky.urs.cz/item/CS_URS_2025_02/712331111"/>
    <hyperlink ref="F1415" r:id="rId105" display="https://podminky.urs.cz/item/CS_URS_2025_02/712363001"/>
    <hyperlink ref="F1420" r:id="rId106" display="https://podminky.urs.cz/item/CS_URS_2025_02/712363003"/>
    <hyperlink ref="F1428" r:id="rId107" display="https://podminky.urs.cz/item/CS_URS_2025_02/712363103"/>
    <hyperlink ref="F1437" r:id="rId108" display="https://podminky.urs.cz/item/CS_URS_2025_02/712363112"/>
    <hyperlink ref="F1444" r:id="rId109" display="https://podminky.urs.cz/item/CS_URS_2025_02/712363352"/>
    <hyperlink ref="F1449" r:id="rId110" display="https://podminky.urs.cz/item/CS_URS_2025_02/712363353"/>
    <hyperlink ref="F1454" r:id="rId111" display="https://podminky.urs.cz/item/CS_URS_2025_02/712363354"/>
    <hyperlink ref="F1459" r:id="rId112" display="https://podminky.urs.cz/item/CS_URS_2025_02/712811101"/>
    <hyperlink ref="F1470" r:id="rId113" display="https://podminky.urs.cz/item/CS_URS_2025_02/712861702"/>
    <hyperlink ref="F1481" r:id="rId114" display="https://podminky.urs.cz/item/CS_URS_2025_02/712964703"/>
    <hyperlink ref="F1492" r:id="rId115" display="https://podminky.urs.cz/item/CS_URS_2025_02/998712123"/>
    <hyperlink ref="F1496" r:id="rId116" display="https://podminky.urs.cz/item/CS_URS_2025_02/713111128"/>
    <hyperlink ref="F1507" r:id="rId117" display="https://podminky.urs.cz/item/CS_URS_2025_02/713131243"/>
    <hyperlink ref="F1521" r:id="rId118" display="https://podminky.urs.cz/item/CS_URS_2025_02/713151156"/>
    <hyperlink ref="F1528" r:id="rId119" display="https://podminky.urs.cz/item/CS_URS_2025_02/713154207"/>
    <hyperlink ref="F1557" r:id="rId120" display="https://podminky.urs.cz/item/CS_URS_2025_02/713141151"/>
    <hyperlink ref="F1569" r:id="rId121" display="https://podminky.urs.cz/item/CS_URS_2025_02/713141152"/>
    <hyperlink ref="F1582" r:id="rId122" display="https://podminky.urs.cz/item/CS_URS_2025_02/713141263"/>
    <hyperlink ref="F1589" r:id="rId123" display="https://podminky.urs.cz/item/CS_URS_2025_02/713191132"/>
    <hyperlink ref="F1597" r:id="rId124" display="https://podminky.urs.cz/item/CS_URS_2025_02/998713123"/>
    <hyperlink ref="F1605" r:id="rId125" display="https://podminky.urs.cz/item/CS_URS_2025_02/751398821"/>
    <hyperlink ref="F1612" r:id="rId126" display="https://podminky.urs.cz/item/CS_URS_2025_02/751398852"/>
    <hyperlink ref="F1617" r:id="rId127" display="https://podminky.urs.cz/item/CS_URS_2025_02/751398853"/>
    <hyperlink ref="F1631" r:id="rId128" display="https://podminky.urs.cz/item/CS_URS_2025_02/751398052"/>
    <hyperlink ref="F1637" r:id="rId129" display="https://podminky.urs.cz/item/CS_URS_2025_02/751398053"/>
    <hyperlink ref="F1645" r:id="rId130" display="https://podminky.urs.cz/item/CS_URS_2025_02/998751122"/>
    <hyperlink ref="F1649" r:id="rId131" display="https://podminky.urs.cz/item/CS_URS_2025_02/761661001"/>
    <hyperlink ref="F1659" r:id="rId132" display="https://podminky.urs.cz/item/CS_URS_2025_02/998761123"/>
    <hyperlink ref="F1663" r:id="rId133" display="https://podminky.urs.cz/item/CS_URS_2025_02/762083122"/>
    <hyperlink ref="F1676" r:id="rId134" display="https://podminky.urs.cz/item/CS_URS_2025_02/762341022"/>
    <hyperlink ref="F1687" r:id="rId135" display="https://podminky.urs.cz/item/CS_URS_2025_02/762341210"/>
    <hyperlink ref="F1700" r:id="rId136" display="https://podminky.urs.cz/item/CS_URS_2025_02/762342511"/>
    <hyperlink ref="F1724" r:id="rId137" display="https://podminky.urs.cz/item/CS_URS_2025_02/762395000"/>
    <hyperlink ref="F1751" r:id="rId138" display="https://podminky.urs.cz/item/CS_URS_2025_02/762361332"/>
    <hyperlink ref="F1758" r:id="rId139" display="https://podminky.urs.cz/item/CS_URS_2025_02/762341933"/>
    <hyperlink ref="F1763" r:id="rId140" display="https://podminky.urs.cz/item/CS_URS_2025_02/762343913"/>
    <hyperlink ref="F1768" r:id="rId141" display="https://podminky.urs.cz/item/CS_URS_2025_02/762343911"/>
    <hyperlink ref="F1773" r:id="rId142" display="https://podminky.urs.cz/item/CS_URS_2025_02/762343912"/>
    <hyperlink ref="F1778" r:id="rId143" display="https://podminky.urs.cz/item/CS_URS_2025_02/998762123"/>
    <hyperlink ref="F1782" r:id="rId144" display="https://podminky.urs.cz/item/CS_URS_2025_02/764001801"/>
    <hyperlink ref="F1790" r:id="rId145" display="https://podminky.urs.cz/item/CS_URS_2025_02/764001821"/>
    <hyperlink ref="F1800" r:id="rId146" display="https://podminky.urs.cz/item/CS_URS_2025_02/764001841"/>
    <hyperlink ref="F1806" r:id="rId147" display="https://podminky.urs.cz/item/CS_URS_2025_02/764001851"/>
    <hyperlink ref="F1812" r:id="rId148" display="https://podminky.urs.cz/item/CS_URS_2025_02/764001871"/>
    <hyperlink ref="F1818" r:id="rId149" display="https://podminky.urs.cz/item/CS_URS_2025_02/764001891"/>
    <hyperlink ref="F1824" r:id="rId150" display="https://podminky.urs.cz/item/CS_URS_2025_02/764002801"/>
    <hyperlink ref="F1829" r:id="rId151" display="https://podminky.urs.cz/item/CS_URS_2025_02/764002821"/>
    <hyperlink ref="F1834" r:id="rId152" display="https://podminky.urs.cz/item/CS_URS_2025_02/764002841"/>
    <hyperlink ref="F1840" r:id="rId153" display="https://podminky.urs.cz/item/CS_URS_2025_02/764002851"/>
    <hyperlink ref="F1882" r:id="rId154" display="https://podminky.urs.cz/item/CS_URS_2025_02/764002871"/>
    <hyperlink ref="F1892" r:id="rId155" display="https://podminky.urs.cz/item/CS_URS_2025_02/764002881"/>
    <hyperlink ref="F1899" r:id="rId156" display="https://podminky.urs.cz/item/CS_URS_2025_02/764003801"/>
    <hyperlink ref="F1905" r:id="rId157" display="https://podminky.urs.cz/item/CS_URS_2025_02/764004801"/>
    <hyperlink ref="F1913" r:id="rId158" display="https://podminky.urs.cz/item/CS_URS_2025_02/764004861"/>
    <hyperlink ref="F1919" r:id="rId159" display="https://podminky.urs.cz/item/CS_URS_2025_02/764011613"/>
    <hyperlink ref="F1930" r:id="rId160" display="https://podminky.urs.cz/item/CS_URS_2025_02/764111641"/>
    <hyperlink ref="F1937" r:id="rId161" display="https://podminky.urs.cz/item/CS_URS_2025_02/764111643"/>
    <hyperlink ref="F1946" r:id="rId162" display="https://podminky.urs.cz/item/CS_URS_2025_02/764002414"/>
    <hyperlink ref="F1959" r:id="rId163" display="https://podminky.urs.cz/item/CS_URS_2025_02/764203156"/>
    <hyperlink ref="F1972" r:id="rId164" display="https://podminky.urs.cz/item/CS_URS_2025_02/764211603"/>
    <hyperlink ref="F1978" r:id="rId165" display="https://podminky.urs.cz/item/CS_URS_2025_02/764211645"/>
    <hyperlink ref="F1989" r:id="rId166" display="https://podminky.urs.cz/item/CS_URS_2025_02/764212634"/>
    <hyperlink ref="F1994" r:id="rId167" display="https://podminky.urs.cz/item/CS_URS_2025_02/764212665"/>
    <hyperlink ref="F2002" r:id="rId168" display="https://podminky.urs.cz/item/CS_URS_2025_02/764214607"/>
    <hyperlink ref="F2008" r:id="rId169" display="https://podminky.urs.cz/item/CS_URS_2025_02/764214608"/>
    <hyperlink ref="F2014" r:id="rId170" display="https://podminky.urs.cz/item/CS_URS_2025_02/764311605"/>
    <hyperlink ref="F2024" r:id="rId171" display="https://podminky.urs.cz/item/CS_URS_2025_02/764316602"/>
    <hyperlink ref="F2030" r:id="rId172" display="https://podminky.urs.cz/item/CS_URS_2025_02/764511602"/>
    <hyperlink ref="F2037" r:id="rId173" display="https://podminky.urs.cz/item/CS_URS_2025_02/764511642"/>
    <hyperlink ref="F2043" r:id="rId174" display="https://podminky.urs.cz/item/CS_URS_2025_02/764518622"/>
    <hyperlink ref="F2049" r:id="rId175" display="https://podminky.urs.cz/item/CS_URS_2025_02/998764123"/>
    <hyperlink ref="F2053" r:id="rId176" display="https://podminky.urs.cz/item/CS_URS_2025_02/766622216"/>
    <hyperlink ref="F2067" r:id="rId177" display="https://podminky.urs.cz/item/CS_URS_2025_02/766622131"/>
    <hyperlink ref="F2087" r:id="rId178" display="https://podminky.urs.cz/item/CS_URS_2025_02/766622132"/>
    <hyperlink ref="F2141" r:id="rId179" display="https://podminky.urs.cz/item/CS_URS_2025_02/766694116"/>
    <hyperlink ref="F2194" r:id="rId180" display="https://podminky.urs.cz/item/CS_URS_2025_02/766694126"/>
    <hyperlink ref="F2248" r:id="rId181" display="https://podminky.urs.cz/item/CS_URS_2025_02/766671002"/>
    <hyperlink ref="F2258" r:id="rId182" display="https://podminky.urs.cz/item/CS_URS_2025_02/766660411"/>
    <hyperlink ref="F2272" r:id="rId183" display="https://podminky.urs.cz/item/CS_URS_2025_02/766660733"/>
    <hyperlink ref="F2284" r:id="rId184" display="https://podminky.urs.cz/item/CS_URS_2025_02/766660735"/>
    <hyperlink ref="F2297" r:id="rId185" display="https://podminky.urs.cz/item/CS_URS_2025_02/766695212"/>
    <hyperlink ref="F2317" r:id="rId186" display="https://podminky.urs.cz/item/CS_URS_2025_02/766695232"/>
    <hyperlink ref="F2325" r:id="rId187" display="https://podminky.urs.cz/item/CS_URS_2025_02/998766123"/>
    <hyperlink ref="F2329" r:id="rId188" display="https://podminky.urs.cz/item/CS_URS_2025_02/767223222"/>
    <hyperlink ref="F2338" r:id="rId189" display="https://podminky.urs.cz/item/CS_URS_2025_02/767661811"/>
    <hyperlink ref="F2347" r:id="rId190" display="https://podminky.urs.cz/item/CS_URS_2025_02/767662210"/>
    <hyperlink ref="F2354" r:id="rId191" display="https://podminky.urs.cz/item/CS_URS_2025_02/767640111"/>
    <hyperlink ref="F2366" r:id="rId192" display="https://podminky.urs.cz/item/CS_URS_2025_02/767640221"/>
    <hyperlink ref="F2376" r:id="rId193" display="https://podminky.urs.cz/item/CS_URS_2025_02/767620718"/>
    <hyperlink ref="F2395" r:id="rId194" display="https://podminky.urs.cz/item/CS_URS_2025_02/767627306"/>
    <hyperlink ref="F2407" r:id="rId195" display="https://podminky.urs.cz/item/CS_URS_2025_02/767627307"/>
    <hyperlink ref="F2420" r:id="rId196" display="https://podminky.urs.cz/item/CS_URS_2025_02/767881132"/>
    <hyperlink ref="F2429" r:id="rId197" display="https://podminky.urs.cz/item/CS_URS_2025_02/998767123"/>
    <hyperlink ref="F2433" r:id="rId198" display="https://podminky.urs.cz/item/CS_URS_2025_02/783201403"/>
    <hyperlink ref="F2437" r:id="rId199" display="https://podminky.urs.cz/item/CS_URS_2025_02/783206801"/>
    <hyperlink ref="F2448" r:id="rId200" display="https://podminky.urs.cz/item/CS_URS_2025_02/783213111"/>
    <hyperlink ref="F2451" r:id="rId201" display="https://podminky.urs.cz/item/CS_URS_2025_02/783306811"/>
    <hyperlink ref="F2458" r:id="rId202" display="https://podminky.urs.cz/item/CS_URS_2025_02/783314201"/>
    <hyperlink ref="F2461" r:id="rId203" display="https://podminky.urs.cz/item/CS_URS_2025_02/783301303"/>
    <hyperlink ref="F2468" r:id="rId204" display="https://podminky.urs.cz/item/CS_URS_2025_02/783337101"/>
    <hyperlink ref="F2471" r:id="rId205" display="https://podminky.urs.cz/item/CS_URS_2025_02/783823134"/>
    <hyperlink ref="F2480" r:id="rId206" display="https://podminky.urs.cz/item/CS_URS_2025_02/783827424"/>
    <hyperlink ref="F2484" r:id="rId207" display="https://podminky.urs.cz/item/CS_URS_2025_02/784111001"/>
    <hyperlink ref="F2504" r:id="rId208" display="https://podminky.urs.cz/item/CS_URS_2025_02/784181121"/>
    <hyperlink ref="F2507" r:id="rId209" display="https://podminky.urs.cz/item/CS_URS_2025_02/784221001"/>
    <hyperlink ref="F2513" r:id="rId210" display="https://podminky.urs.cz/item/CS_URS_2025_02/784221101"/>
    <hyperlink ref="F2543" r:id="rId211" display="https://podminky.urs.cz/item/CS_URS_2025_02/786623001"/>
    <hyperlink ref="F2588" r:id="rId212" display="https://podminky.urs.cz/item/CS_URS_2025_02/786623039"/>
    <hyperlink ref="F2599" r:id="rId213" display="https://podminky.urs.cz/item/CS_URS_2025_02/786623041"/>
    <hyperlink ref="F2630" r:id="rId214" display="https://podminky.urs.cz/item/CS_URS_2025_02/998786123"/>
    <hyperlink ref="F2634" r:id="rId215" display="https://podminky.urs.cz/item/CS_URS_2025_02/HZS2152"/>
    <hyperlink ref="F2639" r:id="rId216" display="https://podminky.urs.cz/item/CS_URS_2025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85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2941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ROUND((SUM(BE89:BE381)),  2)</f>
        <v>0</v>
      </c>
      <c r="G33" s="41"/>
      <c r="H33" s="41"/>
      <c r="I33" s="151">
        <v>0.20999999999999999</v>
      </c>
      <c r="J33" s="150">
        <f>ROUND(((SUM(BE89:BE381))*I33),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ROUND((SUM(BF89:BF381)),  2)</f>
        <v>0</v>
      </c>
      <c r="G34" s="41"/>
      <c r="H34" s="41"/>
      <c r="I34" s="151">
        <v>0.12</v>
      </c>
      <c r="J34" s="150">
        <f>ROUND(((SUM(BF89:BF381))*I34),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ROUND((SUM(BG89:BG381)),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ROUND((SUM(BH89:BH381)),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ROUND((SUM(BI89:BI381)),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10 - Strojovna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530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544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117</v>
      </c>
      <c r="E62" s="171"/>
      <c r="F62" s="171"/>
      <c r="G62" s="171"/>
      <c r="H62" s="171"/>
      <c r="I62" s="171"/>
      <c r="J62" s="172">
        <f>J103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548</v>
      </c>
      <c r="E63" s="177"/>
      <c r="F63" s="177"/>
      <c r="G63" s="177"/>
      <c r="H63" s="177"/>
      <c r="I63" s="177"/>
      <c r="J63" s="178">
        <f>J104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2942</v>
      </c>
      <c r="E64" s="177"/>
      <c r="F64" s="177"/>
      <c r="G64" s="177"/>
      <c r="H64" s="177"/>
      <c r="I64" s="177"/>
      <c r="J64" s="178">
        <f>J142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2943</v>
      </c>
      <c r="E65" s="177"/>
      <c r="F65" s="177"/>
      <c r="G65" s="177"/>
      <c r="H65" s="177"/>
      <c r="I65" s="177"/>
      <c r="J65" s="178">
        <f>J169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2944</v>
      </c>
      <c r="E66" s="177"/>
      <c r="F66" s="177"/>
      <c r="G66" s="177"/>
      <c r="H66" s="177"/>
      <c r="I66" s="177"/>
      <c r="J66" s="178">
        <f>J178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2945</v>
      </c>
      <c r="E67" s="177"/>
      <c r="F67" s="177"/>
      <c r="G67" s="177"/>
      <c r="H67" s="177"/>
      <c r="I67" s="177"/>
      <c r="J67" s="178">
        <f>J228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2946</v>
      </c>
      <c r="E68" s="177"/>
      <c r="F68" s="177"/>
      <c r="G68" s="177"/>
      <c r="H68" s="177"/>
      <c r="I68" s="177"/>
      <c r="J68" s="178">
        <f>J261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279</v>
      </c>
      <c r="E69" s="171"/>
      <c r="F69" s="171"/>
      <c r="G69" s="171"/>
      <c r="H69" s="171"/>
      <c r="I69" s="171"/>
      <c r="J69" s="172">
        <f>J375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122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2024059 - Snížení energetické náročnosti budovy DOZP Radošov č.p.137</v>
      </c>
      <c r="F79" s="34"/>
      <c r="G79" s="34"/>
      <c r="H79" s="34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111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10 - Strojovna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22</v>
      </c>
      <c r="D83" s="43"/>
      <c r="E83" s="43"/>
      <c r="F83" s="29" t="str">
        <f>F12</f>
        <v xml:space="preserve"> </v>
      </c>
      <c r="G83" s="43"/>
      <c r="H83" s="43"/>
      <c r="I83" s="34" t="s">
        <v>24</v>
      </c>
      <c r="J83" s="75" t="str">
        <f>IF(J12="","",J12)</f>
        <v>6. 12. 2024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30</v>
      </c>
      <c r="D85" s="43"/>
      <c r="E85" s="43"/>
      <c r="F85" s="29" t="str">
        <f>E15</f>
        <v>Karlovarský kraj</v>
      </c>
      <c r="G85" s="43"/>
      <c r="H85" s="43"/>
      <c r="I85" s="34" t="s">
        <v>37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35</v>
      </c>
      <c r="D86" s="43"/>
      <c r="E86" s="43"/>
      <c r="F86" s="29" t="str">
        <f>IF(E18="","",E18)</f>
        <v>Vyplň údaj</v>
      </c>
      <c r="G86" s="43"/>
      <c r="H86" s="43"/>
      <c r="I86" s="34" t="s">
        <v>40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123</v>
      </c>
      <c r="D88" s="183" t="s">
        <v>62</v>
      </c>
      <c r="E88" s="183" t="s">
        <v>58</v>
      </c>
      <c r="F88" s="183" t="s">
        <v>59</v>
      </c>
      <c r="G88" s="183" t="s">
        <v>124</v>
      </c>
      <c r="H88" s="183" t="s">
        <v>125</v>
      </c>
      <c r="I88" s="183" t="s">
        <v>126</v>
      </c>
      <c r="J88" s="183" t="s">
        <v>115</v>
      </c>
      <c r="K88" s="184" t="s">
        <v>127</v>
      </c>
      <c r="L88" s="185"/>
      <c r="M88" s="95" t="s">
        <v>32</v>
      </c>
      <c r="N88" s="96" t="s">
        <v>47</v>
      </c>
      <c r="O88" s="96" t="s">
        <v>128</v>
      </c>
      <c r="P88" s="96" t="s">
        <v>129</v>
      </c>
      <c r="Q88" s="96" t="s">
        <v>130</v>
      </c>
      <c r="R88" s="96" t="s">
        <v>131</v>
      </c>
      <c r="S88" s="96" t="s">
        <v>132</v>
      </c>
      <c r="T88" s="97" t="s">
        <v>133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134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P90+P103+P375</f>
        <v>0</v>
      </c>
      <c r="Q89" s="99"/>
      <c r="R89" s="188">
        <f>R90+R103+R375</f>
        <v>1.1915074377999999</v>
      </c>
      <c r="S89" s="99"/>
      <c r="T89" s="189">
        <f>T90+T103+T375</f>
        <v>2.60676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76</v>
      </c>
      <c r="AU89" s="19" t="s">
        <v>116</v>
      </c>
      <c r="BK89" s="190">
        <f>BK90+BK103+BK375</f>
        <v>0</v>
      </c>
    </row>
    <row r="90" s="12" customFormat="1" ht="25.92" customHeight="1">
      <c r="A90" s="12"/>
      <c r="B90" s="191"/>
      <c r="C90" s="192"/>
      <c r="D90" s="193" t="s">
        <v>76</v>
      </c>
      <c r="E90" s="194" t="s">
        <v>560</v>
      </c>
      <c r="F90" s="194" t="s">
        <v>561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</f>
        <v>0</v>
      </c>
      <c r="Q90" s="199"/>
      <c r="R90" s="200">
        <f>R91</f>
        <v>0</v>
      </c>
      <c r="S90" s="199"/>
      <c r="T90" s="201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85</v>
      </c>
      <c r="AT90" s="203" t="s">
        <v>76</v>
      </c>
      <c r="AU90" s="203" t="s">
        <v>77</v>
      </c>
      <c r="AY90" s="202" t="s">
        <v>137</v>
      </c>
      <c r="BK90" s="204">
        <f>BK91</f>
        <v>0</v>
      </c>
    </row>
    <row r="91" s="12" customFormat="1" ht="22.8" customHeight="1">
      <c r="A91" s="12"/>
      <c r="B91" s="191"/>
      <c r="C91" s="192"/>
      <c r="D91" s="193" t="s">
        <v>76</v>
      </c>
      <c r="E91" s="205" t="s">
        <v>1552</v>
      </c>
      <c r="F91" s="205" t="s">
        <v>1553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SUM(P92:P102)</f>
        <v>0</v>
      </c>
      <c r="Q91" s="199"/>
      <c r="R91" s="200">
        <f>SUM(R92:R102)</f>
        <v>0</v>
      </c>
      <c r="S91" s="199"/>
      <c r="T91" s="201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85</v>
      </c>
      <c r="AT91" s="203" t="s">
        <v>76</v>
      </c>
      <c r="AU91" s="203" t="s">
        <v>85</v>
      </c>
      <c r="AY91" s="202" t="s">
        <v>137</v>
      </c>
      <c r="BK91" s="204">
        <f>SUM(BK92:BK102)</f>
        <v>0</v>
      </c>
    </row>
    <row r="92" s="2" customFormat="1" ht="16.5" customHeight="1">
      <c r="A92" s="41"/>
      <c r="B92" s="42"/>
      <c r="C92" s="207" t="s">
        <v>85</v>
      </c>
      <c r="D92" s="207" t="s">
        <v>140</v>
      </c>
      <c r="E92" s="208" t="s">
        <v>2947</v>
      </c>
      <c r="F92" s="209" t="s">
        <v>2948</v>
      </c>
      <c r="G92" s="210" t="s">
        <v>665</v>
      </c>
      <c r="H92" s="211">
        <v>2.6070000000000002</v>
      </c>
      <c r="I92" s="212"/>
      <c r="J92" s="213">
        <f>ROUND(I92*H92,2)</f>
        <v>0</v>
      </c>
      <c r="K92" s="209" t="s">
        <v>144</v>
      </c>
      <c r="L92" s="47"/>
      <c r="M92" s="214" t="s">
        <v>32</v>
      </c>
      <c r="N92" s="215" t="s">
        <v>49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164</v>
      </c>
      <c r="AT92" s="218" t="s">
        <v>140</v>
      </c>
      <c r="AU92" s="218" t="s">
        <v>87</v>
      </c>
      <c r="AY92" s="19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87</v>
      </c>
      <c r="BK92" s="219">
        <f>ROUND(I92*H92,2)</f>
        <v>0</v>
      </c>
      <c r="BL92" s="19" t="s">
        <v>164</v>
      </c>
      <c r="BM92" s="218" t="s">
        <v>2949</v>
      </c>
    </row>
    <row r="93" s="2" customFormat="1">
      <c r="A93" s="41"/>
      <c r="B93" s="42"/>
      <c r="C93" s="43"/>
      <c r="D93" s="220" t="s">
        <v>147</v>
      </c>
      <c r="E93" s="43"/>
      <c r="F93" s="221" t="s">
        <v>2950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147</v>
      </c>
      <c r="AU93" s="19" t="s">
        <v>87</v>
      </c>
    </row>
    <row r="94" s="2" customFormat="1">
      <c r="A94" s="41"/>
      <c r="B94" s="42"/>
      <c r="C94" s="43"/>
      <c r="D94" s="225" t="s">
        <v>149</v>
      </c>
      <c r="E94" s="43"/>
      <c r="F94" s="226" t="s">
        <v>2951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149</v>
      </c>
      <c r="AU94" s="19" t="s">
        <v>87</v>
      </c>
    </row>
    <row r="95" s="2" customFormat="1" ht="16.5" customHeight="1">
      <c r="A95" s="41"/>
      <c r="B95" s="42"/>
      <c r="C95" s="207" t="s">
        <v>87</v>
      </c>
      <c r="D95" s="207" t="s">
        <v>140</v>
      </c>
      <c r="E95" s="208" t="s">
        <v>1561</v>
      </c>
      <c r="F95" s="209" t="s">
        <v>1562</v>
      </c>
      <c r="G95" s="210" t="s">
        <v>665</v>
      </c>
      <c r="H95" s="211">
        <v>2.6070000000000002</v>
      </c>
      <c r="I95" s="212"/>
      <c r="J95" s="213">
        <f>ROUND(I95*H95,2)</f>
        <v>0</v>
      </c>
      <c r="K95" s="209" t="s">
        <v>144</v>
      </c>
      <c r="L95" s="47"/>
      <c r="M95" s="214" t="s">
        <v>32</v>
      </c>
      <c r="N95" s="215" t="s">
        <v>49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164</v>
      </c>
      <c r="AT95" s="218" t="s">
        <v>140</v>
      </c>
      <c r="AU95" s="218" t="s">
        <v>87</v>
      </c>
      <c r="AY95" s="19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87</v>
      </c>
      <c r="BK95" s="219">
        <f>ROUND(I95*H95,2)</f>
        <v>0</v>
      </c>
      <c r="BL95" s="19" t="s">
        <v>164</v>
      </c>
      <c r="BM95" s="218" t="s">
        <v>2952</v>
      </c>
    </row>
    <row r="96" s="2" customFormat="1">
      <c r="A96" s="41"/>
      <c r="B96" s="42"/>
      <c r="C96" s="43"/>
      <c r="D96" s="220" t="s">
        <v>147</v>
      </c>
      <c r="E96" s="43"/>
      <c r="F96" s="221" t="s">
        <v>1564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147</v>
      </c>
      <c r="AU96" s="19" t="s">
        <v>87</v>
      </c>
    </row>
    <row r="97" s="2" customFormat="1">
      <c r="A97" s="41"/>
      <c r="B97" s="42"/>
      <c r="C97" s="43"/>
      <c r="D97" s="225" t="s">
        <v>149</v>
      </c>
      <c r="E97" s="43"/>
      <c r="F97" s="226" t="s">
        <v>1565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149</v>
      </c>
      <c r="AU97" s="19" t="s">
        <v>87</v>
      </c>
    </row>
    <row r="98" s="2" customFormat="1" ht="16.5" customHeight="1">
      <c r="A98" s="41"/>
      <c r="B98" s="42"/>
      <c r="C98" s="207" t="s">
        <v>157</v>
      </c>
      <c r="D98" s="207" t="s">
        <v>140</v>
      </c>
      <c r="E98" s="208" t="s">
        <v>1570</v>
      </c>
      <c r="F98" s="209" t="s">
        <v>1571</v>
      </c>
      <c r="G98" s="210" t="s">
        <v>665</v>
      </c>
      <c r="H98" s="211">
        <v>23.463000000000001</v>
      </c>
      <c r="I98" s="212"/>
      <c r="J98" s="213">
        <f>ROUND(I98*H98,2)</f>
        <v>0</v>
      </c>
      <c r="K98" s="209" t="s">
        <v>144</v>
      </c>
      <c r="L98" s="47"/>
      <c r="M98" s="214" t="s">
        <v>32</v>
      </c>
      <c r="N98" s="215" t="s">
        <v>49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164</v>
      </c>
      <c r="AT98" s="218" t="s">
        <v>140</v>
      </c>
      <c r="AU98" s="218" t="s">
        <v>87</v>
      </c>
      <c r="AY98" s="19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87</v>
      </c>
      <c r="BK98" s="219">
        <f>ROUND(I98*H98,2)</f>
        <v>0</v>
      </c>
      <c r="BL98" s="19" t="s">
        <v>164</v>
      </c>
      <c r="BM98" s="218" t="s">
        <v>2953</v>
      </c>
    </row>
    <row r="99" s="2" customFormat="1">
      <c r="A99" s="41"/>
      <c r="B99" s="42"/>
      <c r="C99" s="43"/>
      <c r="D99" s="220" t="s">
        <v>147</v>
      </c>
      <c r="E99" s="43"/>
      <c r="F99" s="221" t="s">
        <v>1573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147</v>
      </c>
      <c r="AU99" s="19" t="s">
        <v>87</v>
      </c>
    </row>
    <row r="100" s="2" customFormat="1">
      <c r="A100" s="41"/>
      <c r="B100" s="42"/>
      <c r="C100" s="43"/>
      <c r="D100" s="225" t="s">
        <v>149</v>
      </c>
      <c r="E100" s="43"/>
      <c r="F100" s="226" t="s">
        <v>1574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149</v>
      </c>
      <c r="AU100" s="19" t="s">
        <v>87</v>
      </c>
    </row>
    <row r="101" s="13" customFormat="1">
      <c r="A101" s="13"/>
      <c r="B101" s="241"/>
      <c r="C101" s="242"/>
      <c r="D101" s="220" t="s">
        <v>569</v>
      </c>
      <c r="E101" s="243" t="s">
        <v>32</v>
      </c>
      <c r="F101" s="244" t="s">
        <v>2954</v>
      </c>
      <c r="G101" s="242"/>
      <c r="H101" s="245">
        <v>23.463000000000001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569</v>
      </c>
      <c r="AU101" s="251" t="s">
        <v>87</v>
      </c>
      <c r="AV101" s="13" t="s">
        <v>87</v>
      </c>
      <c r="AW101" s="13" t="s">
        <v>39</v>
      </c>
      <c r="AX101" s="13" t="s">
        <v>77</v>
      </c>
      <c r="AY101" s="251" t="s">
        <v>137</v>
      </c>
    </row>
    <row r="102" s="14" customFormat="1">
      <c r="A102" s="14"/>
      <c r="B102" s="252"/>
      <c r="C102" s="253"/>
      <c r="D102" s="220" t="s">
        <v>569</v>
      </c>
      <c r="E102" s="254" t="s">
        <v>32</v>
      </c>
      <c r="F102" s="255" t="s">
        <v>571</v>
      </c>
      <c r="G102" s="253"/>
      <c r="H102" s="256">
        <v>23.463000000000001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569</v>
      </c>
      <c r="AU102" s="262" t="s">
        <v>87</v>
      </c>
      <c r="AV102" s="14" t="s">
        <v>164</v>
      </c>
      <c r="AW102" s="14" t="s">
        <v>39</v>
      </c>
      <c r="AX102" s="14" t="s">
        <v>85</v>
      </c>
      <c r="AY102" s="262" t="s">
        <v>137</v>
      </c>
    </row>
    <row r="103" s="12" customFormat="1" ht="25.92" customHeight="1">
      <c r="A103" s="12"/>
      <c r="B103" s="191"/>
      <c r="C103" s="192"/>
      <c r="D103" s="193" t="s">
        <v>76</v>
      </c>
      <c r="E103" s="194" t="s">
        <v>135</v>
      </c>
      <c r="F103" s="194" t="s">
        <v>136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P104+P142+P169+P178+P228+P261</f>
        <v>0</v>
      </c>
      <c r="Q103" s="199"/>
      <c r="R103" s="200">
        <f>R104+R142+R169+R178+R228+R261</f>
        <v>1.1915074377999999</v>
      </c>
      <c r="S103" s="199"/>
      <c r="T103" s="201">
        <f>T104+T142+T169+T178+T228+T261</f>
        <v>2.60676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87</v>
      </c>
      <c r="AT103" s="203" t="s">
        <v>76</v>
      </c>
      <c r="AU103" s="203" t="s">
        <v>77</v>
      </c>
      <c r="AY103" s="202" t="s">
        <v>137</v>
      </c>
      <c r="BK103" s="204">
        <f>BK104+BK142+BK169+BK178+BK228+BK261</f>
        <v>0</v>
      </c>
    </row>
    <row r="104" s="12" customFormat="1" ht="22.8" customHeight="1">
      <c r="A104" s="12"/>
      <c r="B104" s="191"/>
      <c r="C104" s="192"/>
      <c r="D104" s="193" t="s">
        <v>76</v>
      </c>
      <c r="E104" s="205" t="s">
        <v>1843</v>
      </c>
      <c r="F104" s="205" t="s">
        <v>1844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SUM(P105:P141)</f>
        <v>0</v>
      </c>
      <c r="Q104" s="199"/>
      <c r="R104" s="200">
        <f>SUM(R105:R141)</f>
        <v>0.0491505</v>
      </c>
      <c r="S104" s="199"/>
      <c r="T104" s="201">
        <f>SUM(T105:T141)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87</v>
      </c>
      <c r="AT104" s="203" t="s">
        <v>76</v>
      </c>
      <c r="AU104" s="203" t="s">
        <v>85</v>
      </c>
      <c r="AY104" s="202" t="s">
        <v>137</v>
      </c>
      <c r="BK104" s="204">
        <f>SUM(BK105:BK141)</f>
        <v>0</v>
      </c>
    </row>
    <row r="105" s="2" customFormat="1" ht="16.5" customHeight="1">
      <c r="A105" s="41"/>
      <c r="B105" s="42"/>
      <c r="C105" s="207" t="s">
        <v>164</v>
      </c>
      <c r="D105" s="207" t="s">
        <v>140</v>
      </c>
      <c r="E105" s="208" t="s">
        <v>2955</v>
      </c>
      <c r="F105" s="209" t="s">
        <v>2956</v>
      </c>
      <c r="G105" s="210" t="s">
        <v>143</v>
      </c>
      <c r="H105" s="211">
        <v>152</v>
      </c>
      <c r="I105" s="212"/>
      <c r="J105" s="213">
        <f>ROUND(I105*H105,2)</f>
        <v>0</v>
      </c>
      <c r="K105" s="209" t="s">
        <v>144</v>
      </c>
      <c r="L105" s="47"/>
      <c r="M105" s="214" t="s">
        <v>32</v>
      </c>
      <c r="N105" s="215" t="s">
        <v>49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145</v>
      </c>
      <c r="AT105" s="218" t="s">
        <v>140</v>
      </c>
      <c r="AU105" s="218" t="s">
        <v>87</v>
      </c>
      <c r="AY105" s="19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87</v>
      </c>
      <c r="BK105" s="219">
        <f>ROUND(I105*H105,2)</f>
        <v>0</v>
      </c>
      <c r="BL105" s="19" t="s">
        <v>145</v>
      </c>
      <c r="BM105" s="218" t="s">
        <v>2957</v>
      </c>
    </row>
    <row r="106" s="2" customFormat="1">
      <c r="A106" s="41"/>
      <c r="B106" s="42"/>
      <c r="C106" s="43"/>
      <c r="D106" s="220" t="s">
        <v>147</v>
      </c>
      <c r="E106" s="43"/>
      <c r="F106" s="221" t="s">
        <v>2958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147</v>
      </c>
      <c r="AU106" s="19" t="s">
        <v>87</v>
      </c>
    </row>
    <row r="107" s="2" customFormat="1">
      <c r="A107" s="41"/>
      <c r="B107" s="42"/>
      <c r="C107" s="43"/>
      <c r="D107" s="225" t="s">
        <v>149</v>
      </c>
      <c r="E107" s="43"/>
      <c r="F107" s="226" t="s">
        <v>2959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149</v>
      </c>
      <c r="AU107" s="19" t="s">
        <v>87</v>
      </c>
    </row>
    <row r="108" s="13" customFormat="1">
      <c r="A108" s="13"/>
      <c r="B108" s="241"/>
      <c r="C108" s="242"/>
      <c r="D108" s="220" t="s">
        <v>569</v>
      </c>
      <c r="E108" s="243" t="s">
        <v>32</v>
      </c>
      <c r="F108" s="244" t="s">
        <v>2960</v>
      </c>
      <c r="G108" s="242"/>
      <c r="H108" s="245">
        <v>122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569</v>
      </c>
      <c r="AU108" s="251" t="s">
        <v>87</v>
      </c>
      <c r="AV108" s="13" t="s">
        <v>87</v>
      </c>
      <c r="AW108" s="13" t="s">
        <v>39</v>
      </c>
      <c r="AX108" s="13" t="s">
        <v>77</v>
      </c>
      <c r="AY108" s="251" t="s">
        <v>137</v>
      </c>
    </row>
    <row r="109" s="13" customFormat="1">
      <c r="A109" s="13"/>
      <c r="B109" s="241"/>
      <c r="C109" s="242"/>
      <c r="D109" s="220" t="s">
        <v>569</v>
      </c>
      <c r="E109" s="243" t="s">
        <v>32</v>
      </c>
      <c r="F109" s="244" t="s">
        <v>2961</v>
      </c>
      <c r="G109" s="242"/>
      <c r="H109" s="245">
        <v>30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569</v>
      </c>
      <c r="AU109" s="251" t="s">
        <v>87</v>
      </c>
      <c r="AV109" s="13" t="s">
        <v>87</v>
      </c>
      <c r="AW109" s="13" t="s">
        <v>39</v>
      </c>
      <c r="AX109" s="13" t="s">
        <v>77</v>
      </c>
      <c r="AY109" s="251" t="s">
        <v>137</v>
      </c>
    </row>
    <row r="110" s="14" customFormat="1">
      <c r="A110" s="14"/>
      <c r="B110" s="252"/>
      <c r="C110" s="253"/>
      <c r="D110" s="220" t="s">
        <v>569</v>
      </c>
      <c r="E110" s="254" t="s">
        <v>32</v>
      </c>
      <c r="F110" s="255" t="s">
        <v>571</v>
      </c>
      <c r="G110" s="253"/>
      <c r="H110" s="256">
        <v>152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2" t="s">
        <v>569</v>
      </c>
      <c r="AU110" s="262" t="s">
        <v>87</v>
      </c>
      <c r="AV110" s="14" t="s">
        <v>164</v>
      </c>
      <c r="AW110" s="14" t="s">
        <v>39</v>
      </c>
      <c r="AX110" s="14" t="s">
        <v>85</v>
      </c>
      <c r="AY110" s="262" t="s">
        <v>137</v>
      </c>
    </row>
    <row r="111" s="2" customFormat="1" ht="16.5" customHeight="1">
      <c r="A111" s="41"/>
      <c r="B111" s="42"/>
      <c r="C111" s="227" t="s">
        <v>168</v>
      </c>
      <c r="D111" s="227" t="s">
        <v>151</v>
      </c>
      <c r="E111" s="228" t="s">
        <v>2962</v>
      </c>
      <c r="F111" s="229" t="s">
        <v>2963</v>
      </c>
      <c r="G111" s="230" t="s">
        <v>143</v>
      </c>
      <c r="H111" s="231">
        <v>3.1499999999999999</v>
      </c>
      <c r="I111" s="232"/>
      <c r="J111" s="233">
        <f>ROUND(I111*H111,2)</f>
        <v>0</v>
      </c>
      <c r="K111" s="229" t="s">
        <v>144</v>
      </c>
      <c r="L111" s="234"/>
      <c r="M111" s="235" t="s">
        <v>32</v>
      </c>
      <c r="N111" s="236" t="s">
        <v>49</v>
      </c>
      <c r="O111" s="87"/>
      <c r="P111" s="216">
        <f>O111*H111</f>
        <v>0</v>
      </c>
      <c r="Q111" s="216">
        <v>0.00027</v>
      </c>
      <c r="R111" s="216">
        <f>Q111*H111</f>
        <v>0.00085050000000000002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155</v>
      </c>
      <c r="AT111" s="218" t="s">
        <v>151</v>
      </c>
      <c r="AU111" s="218" t="s">
        <v>87</v>
      </c>
      <c r="AY111" s="19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87</v>
      </c>
      <c r="BK111" s="219">
        <f>ROUND(I111*H111,2)</f>
        <v>0</v>
      </c>
      <c r="BL111" s="19" t="s">
        <v>145</v>
      </c>
      <c r="BM111" s="218" t="s">
        <v>2964</v>
      </c>
    </row>
    <row r="112" s="2" customFormat="1">
      <c r="A112" s="41"/>
      <c r="B112" s="42"/>
      <c r="C112" s="43"/>
      <c r="D112" s="220" t="s">
        <v>147</v>
      </c>
      <c r="E112" s="43"/>
      <c r="F112" s="221" t="s">
        <v>2963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147</v>
      </c>
      <c r="AU112" s="19" t="s">
        <v>87</v>
      </c>
    </row>
    <row r="113" s="13" customFormat="1">
      <c r="A113" s="13"/>
      <c r="B113" s="241"/>
      <c r="C113" s="242"/>
      <c r="D113" s="220" t="s">
        <v>569</v>
      </c>
      <c r="E113" s="243" t="s">
        <v>32</v>
      </c>
      <c r="F113" s="244" t="s">
        <v>2965</v>
      </c>
      <c r="G113" s="242"/>
      <c r="H113" s="245">
        <v>3.1499999999999999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569</v>
      </c>
      <c r="AU113" s="251" t="s">
        <v>87</v>
      </c>
      <c r="AV113" s="13" t="s">
        <v>87</v>
      </c>
      <c r="AW113" s="13" t="s">
        <v>39</v>
      </c>
      <c r="AX113" s="13" t="s">
        <v>77</v>
      </c>
      <c r="AY113" s="251" t="s">
        <v>137</v>
      </c>
    </row>
    <row r="114" s="14" customFormat="1">
      <c r="A114" s="14"/>
      <c r="B114" s="252"/>
      <c r="C114" s="253"/>
      <c r="D114" s="220" t="s">
        <v>569</v>
      </c>
      <c r="E114" s="254" t="s">
        <v>32</v>
      </c>
      <c r="F114" s="255" t="s">
        <v>571</v>
      </c>
      <c r="G114" s="253"/>
      <c r="H114" s="256">
        <v>3.1499999999999999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569</v>
      </c>
      <c r="AU114" s="262" t="s">
        <v>87</v>
      </c>
      <c r="AV114" s="14" t="s">
        <v>164</v>
      </c>
      <c r="AW114" s="14" t="s">
        <v>39</v>
      </c>
      <c r="AX114" s="14" t="s">
        <v>85</v>
      </c>
      <c r="AY114" s="262" t="s">
        <v>137</v>
      </c>
    </row>
    <row r="115" s="2" customFormat="1" ht="16.5" customHeight="1">
      <c r="A115" s="41"/>
      <c r="B115" s="42"/>
      <c r="C115" s="227" t="s">
        <v>174</v>
      </c>
      <c r="D115" s="227" t="s">
        <v>151</v>
      </c>
      <c r="E115" s="228" t="s">
        <v>2966</v>
      </c>
      <c r="F115" s="229" t="s">
        <v>2967</v>
      </c>
      <c r="G115" s="230" t="s">
        <v>143</v>
      </c>
      <c r="H115" s="231">
        <v>37.799999999999997</v>
      </c>
      <c r="I115" s="232"/>
      <c r="J115" s="233">
        <f>ROUND(I115*H115,2)</f>
        <v>0</v>
      </c>
      <c r="K115" s="229" t="s">
        <v>144</v>
      </c>
      <c r="L115" s="234"/>
      <c r="M115" s="235" t="s">
        <v>32</v>
      </c>
      <c r="N115" s="236" t="s">
        <v>49</v>
      </c>
      <c r="O115" s="87"/>
      <c r="P115" s="216">
        <f>O115*H115</f>
        <v>0</v>
      </c>
      <c r="Q115" s="216">
        <v>0.00029</v>
      </c>
      <c r="R115" s="216">
        <f>Q115*H115</f>
        <v>0.010962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155</v>
      </c>
      <c r="AT115" s="218" t="s">
        <v>151</v>
      </c>
      <c r="AU115" s="218" t="s">
        <v>87</v>
      </c>
      <c r="AY115" s="19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87</v>
      </c>
      <c r="BK115" s="219">
        <f>ROUND(I115*H115,2)</f>
        <v>0</v>
      </c>
      <c r="BL115" s="19" t="s">
        <v>145</v>
      </c>
      <c r="BM115" s="218" t="s">
        <v>2968</v>
      </c>
    </row>
    <row r="116" s="2" customFormat="1">
      <c r="A116" s="41"/>
      <c r="B116" s="42"/>
      <c r="C116" s="43"/>
      <c r="D116" s="220" t="s">
        <v>147</v>
      </c>
      <c r="E116" s="43"/>
      <c r="F116" s="221" t="s">
        <v>2967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147</v>
      </c>
      <c r="AU116" s="19" t="s">
        <v>87</v>
      </c>
    </row>
    <row r="117" s="13" customFormat="1">
      <c r="A117" s="13"/>
      <c r="B117" s="241"/>
      <c r="C117" s="242"/>
      <c r="D117" s="220" t="s">
        <v>569</v>
      </c>
      <c r="E117" s="243" t="s">
        <v>32</v>
      </c>
      <c r="F117" s="244" t="s">
        <v>2969</v>
      </c>
      <c r="G117" s="242"/>
      <c r="H117" s="245">
        <v>37.799999999999997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569</v>
      </c>
      <c r="AU117" s="251" t="s">
        <v>87</v>
      </c>
      <c r="AV117" s="13" t="s">
        <v>87</v>
      </c>
      <c r="AW117" s="13" t="s">
        <v>39</v>
      </c>
      <c r="AX117" s="13" t="s">
        <v>77</v>
      </c>
      <c r="AY117" s="251" t="s">
        <v>137</v>
      </c>
    </row>
    <row r="118" s="14" customFormat="1">
      <c r="A118" s="14"/>
      <c r="B118" s="252"/>
      <c r="C118" s="253"/>
      <c r="D118" s="220" t="s">
        <v>569</v>
      </c>
      <c r="E118" s="254" t="s">
        <v>32</v>
      </c>
      <c r="F118" s="255" t="s">
        <v>571</v>
      </c>
      <c r="G118" s="253"/>
      <c r="H118" s="256">
        <v>37.799999999999997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2" t="s">
        <v>569</v>
      </c>
      <c r="AU118" s="262" t="s">
        <v>87</v>
      </c>
      <c r="AV118" s="14" t="s">
        <v>164</v>
      </c>
      <c r="AW118" s="14" t="s">
        <v>39</v>
      </c>
      <c r="AX118" s="14" t="s">
        <v>85</v>
      </c>
      <c r="AY118" s="262" t="s">
        <v>137</v>
      </c>
    </row>
    <row r="119" s="2" customFormat="1" ht="16.5" customHeight="1">
      <c r="A119" s="41"/>
      <c r="B119" s="42"/>
      <c r="C119" s="227" t="s">
        <v>178</v>
      </c>
      <c r="D119" s="227" t="s">
        <v>151</v>
      </c>
      <c r="E119" s="228" t="s">
        <v>2970</v>
      </c>
      <c r="F119" s="229" t="s">
        <v>2971</v>
      </c>
      <c r="G119" s="230" t="s">
        <v>143</v>
      </c>
      <c r="H119" s="231">
        <v>42</v>
      </c>
      <c r="I119" s="232"/>
      <c r="J119" s="233">
        <f>ROUND(I119*H119,2)</f>
        <v>0</v>
      </c>
      <c r="K119" s="229" t="s">
        <v>144</v>
      </c>
      <c r="L119" s="234"/>
      <c r="M119" s="235" t="s">
        <v>32</v>
      </c>
      <c r="N119" s="236" t="s">
        <v>49</v>
      </c>
      <c r="O119" s="87"/>
      <c r="P119" s="216">
        <f>O119*H119</f>
        <v>0</v>
      </c>
      <c r="Q119" s="216">
        <v>0.00032000000000000003</v>
      </c>
      <c r="R119" s="216">
        <f>Q119*H119</f>
        <v>0.013440000000000001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155</v>
      </c>
      <c r="AT119" s="218" t="s">
        <v>151</v>
      </c>
      <c r="AU119" s="218" t="s">
        <v>87</v>
      </c>
      <c r="AY119" s="19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87</v>
      </c>
      <c r="BK119" s="219">
        <f>ROUND(I119*H119,2)</f>
        <v>0</v>
      </c>
      <c r="BL119" s="19" t="s">
        <v>145</v>
      </c>
      <c r="BM119" s="218" t="s">
        <v>2972</v>
      </c>
    </row>
    <row r="120" s="2" customFormat="1">
      <c r="A120" s="41"/>
      <c r="B120" s="42"/>
      <c r="C120" s="43"/>
      <c r="D120" s="220" t="s">
        <v>147</v>
      </c>
      <c r="E120" s="43"/>
      <c r="F120" s="221" t="s">
        <v>2971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147</v>
      </c>
      <c r="AU120" s="19" t="s">
        <v>87</v>
      </c>
    </row>
    <row r="121" s="13" customFormat="1">
      <c r="A121" s="13"/>
      <c r="B121" s="241"/>
      <c r="C121" s="242"/>
      <c r="D121" s="220" t="s">
        <v>569</v>
      </c>
      <c r="E121" s="243" t="s">
        <v>32</v>
      </c>
      <c r="F121" s="244" t="s">
        <v>2973</v>
      </c>
      <c r="G121" s="242"/>
      <c r="H121" s="245">
        <v>42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569</v>
      </c>
      <c r="AU121" s="251" t="s">
        <v>87</v>
      </c>
      <c r="AV121" s="13" t="s">
        <v>87</v>
      </c>
      <c r="AW121" s="13" t="s">
        <v>39</v>
      </c>
      <c r="AX121" s="13" t="s">
        <v>77</v>
      </c>
      <c r="AY121" s="251" t="s">
        <v>137</v>
      </c>
    </row>
    <row r="122" s="14" customFormat="1">
      <c r="A122" s="14"/>
      <c r="B122" s="252"/>
      <c r="C122" s="253"/>
      <c r="D122" s="220" t="s">
        <v>569</v>
      </c>
      <c r="E122" s="254" t="s">
        <v>32</v>
      </c>
      <c r="F122" s="255" t="s">
        <v>571</v>
      </c>
      <c r="G122" s="253"/>
      <c r="H122" s="256">
        <v>42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569</v>
      </c>
      <c r="AU122" s="262" t="s">
        <v>87</v>
      </c>
      <c r="AV122" s="14" t="s">
        <v>164</v>
      </c>
      <c r="AW122" s="14" t="s">
        <v>39</v>
      </c>
      <c r="AX122" s="14" t="s">
        <v>85</v>
      </c>
      <c r="AY122" s="262" t="s">
        <v>137</v>
      </c>
    </row>
    <row r="123" s="2" customFormat="1" ht="16.5" customHeight="1">
      <c r="A123" s="41"/>
      <c r="B123" s="42"/>
      <c r="C123" s="227" t="s">
        <v>182</v>
      </c>
      <c r="D123" s="227" t="s">
        <v>151</v>
      </c>
      <c r="E123" s="228" t="s">
        <v>2974</v>
      </c>
      <c r="F123" s="229" t="s">
        <v>2975</v>
      </c>
      <c r="G123" s="230" t="s">
        <v>143</v>
      </c>
      <c r="H123" s="231">
        <v>8.4000000000000004</v>
      </c>
      <c r="I123" s="232"/>
      <c r="J123" s="233">
        <f>ROUND(I123*H123,2)</f>
        <v>0</v>
      </c>
      <c r="K123" s="229" t="s">
        <v>144</v>
      </c>
      <c r="L123" s="234"/>
      <c r="M123" s="235" t="s">
        <v>32</v>
      </c>
      <c r="N123" s="236" t="s">
        <v>49</v>
      </c>
      <c r="O123" s="87"/>
      <c r="P123" s="216">
        <f>O123*H123</f>
        <v>0</v>
      </c>
      <c r="Q123" s="216">
        <v>0.00036999999999999999</v>
      </c>
      <c r="R123" s="216">
        <f>Q123*H123</f>
        <v>0.0031080000000000001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155</v>
      </c>
      <c r="AT123" s="218" t="s">
        <v>151</v>
      </c>
      <c r="AU123" s="218" t="s">
        <v>87</v>
      </c>
      <c r="AY123" s="19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87</v>
      </c>
      <c r="BK123" s="219">
        <f>ROUND(I123*H123,2)</f>
        <v>0</v>
      </c>
      <c r="BL123" s="19" t="s">
        <v>145</v>
      </c>
      <c r="BM123" s="218" t="s">
        <v>2976</v>
      </c>
    </row>
    <row r="124" s="2" customFormat="1">
      <c r="A124" s="41"/>
      <c r="B124" s="42"/>
      <c r="C124" s="43"/>
      <c r="D124" s="220" t="s">
        <v>147</v>
      </c>
      <c r="E124" s="43"/>
      <c r="F124" s="221" t="s">
        <v>2975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147</v>
      </c>
      <c r="AU124" s="19" t="s">
        <v>87</v>
      </c>
    </row>
    <row r="125" s="13" customFormat="1">
      <c r="A125" s="13"/>
      <c r="B125" s="241"/>
      <c r="C125" s="242"/>
      <c r="D125" s="220" t="s">
        <v>569</v>
      </c>
      <c r="E125" s="243" t="s">
        <v>32</v>
      </c>
      <c r="F125" s="244" t="s">
        <v>2977</v>
      </c>
      <c r="G125" s="242"/>
      <c r="H125" s="245">
        <v>8.4000000000000004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569</v>
      </c>
      <c r="AU125" s="251" t="s">
        <v>87</v>
      </c>
      <c r="AV125" s="13" t="s">
        <v>87</v>
      </c>
      <c r="AW125" s="13" t="s">
        <v>39</v>
      </c>
      <c r="AX125" s="13" t="s">
        <v>77</v>
      </c>
      <c r="AY125" s="251" t="s">
        <v>137</v>
      </c>
    </row>
    <row r="126" s="14" customFormat="1">
      <c r="A126" s="14"/>
      <c r="B126" s="252"/>
      <c r="C126" s="253"/>
      <c r="D126" s="220" t="s">
        <v>569</v>
      </c>
      <c r="E126" s="254" t="s">
        <v>32</v>
      </c>
      <c r="F126" s="255" t="s">
        <v>571</v>
      </c>
      <c r="G126" s="253"/>
      <c r="H126" s="256">
        <v>8.4000000000000004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569</v>
      </c>
      <c r="AU126" s="262" t="s">
        <v>87</v>
      </c>
      <c r="AV126" s="14" t="s">
        <v>164</v>
      </c>
      <c r="AW126" s="14" t="s">
        <v>39</v>
      </c>
      <c r="AX126" s="14" t="s">
        <v>85</v>
      </c>
      <c r="AY126" s="262" t="s">
        <v>137</v>
      </c>
    </row>
    <row r="127" s="2" customFormat="1" ht="16.5" customHeight="1">
      <c r="A127" s="41"/>
      <c r="B127" s="42"/>
      <c r="C127" s="227" t="s">
        <v>188</v>
      </c>
      <c r="D127" s="227" t="s">
        <v>151</v>
      </c>
      <c r="E127" s="228" t="s">
        <v>2978</v>
      </c>
      <c r="F127" s="229" t="s">
        <v>2979</v>
      </c>
      <c r="G127" s="230" t="s">
        <v>143</v>
      </c>
      <c r="H127" s="231">
        <v>36.75</v>
      </c>
      <c r="I127" s="232"/>
      <c r="J127" s="233">
        <f>ROUND(I127*H127,2)</f>
        <v>0</v>
      </c>
      <c r="K127" s="229" t="s">
        <v>144</v>
      </c>
      <c r="L127" s="234"/>
      <c r="M127" s="235" t="s">
        <v>32</v>
      </c>
      <c r="N127" s="236" t="s">
        <v>49</v>
      </c>
      <c r="O127" s="87"/>
      <c r="P127" s="216">
        <f>O127*H127</f>
        <v>0</v>
      </c>
      <c r="Q127" s="216">
        <v>0.00044999999999999999</v>
      </c>
      <c r="R127" s="216">
        <f>Q127*H127</f>
        <v>0.0165375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155</v>
      </c>
      <c r="AT127" s="218" t="s">
        <v>151</v>
      </c>
      <c r="AU127" s="218" t="s">
        <v>87</v>
      </c>
      <c r="AY127" s="19" t="s">
        <v>137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87</v>
      </c>
      <c r="BK127" s="219">
        <f>ROUND(I127*H127,2)</f>
        <v>0</v>
      </c>
      <c r="BL127" s="19" t="s">
        <v>145</v>
      </c>
      <c r="BM127" s="218" t="s">
        <v>2980</v>
      </c>
    </row>
    <row r="128" s="2" customFormat="1">
      <c r="A128" s="41"/>
      <c r="B128" s="42"/>
      <c r="C128" s="43"/>
      <c r="D128" s="220" t="s">
        <v>147</v>
      </c>
      <c r="E128" s="43"/>
      <c r="F128" s="221" t="s">
        <v>2979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147</v>
      </c>
      <c r="AU128" s="19" t="s">
        <v>87</v>
      </c>
    </row>
    <row r="129" s="13" customFormat="1">
      <c r="A129" s="13"/>
      <c r="B129" s="241"/>
      <c r="C129" s="242"/>
      <c r="D129" s="220" t="s">
        <v>569</v>
      </c>
      <c r="E129" s="243" t="s">
        <v>32</v>
      </c>
      <c r="F129" s="244" t="s">
        <v>2981</v>
      </c>
      <c r="G129" s="242"/>
      <c r="H129" s="245">
        <v>36.75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569</v>
      </c>
      <c r="AU129" s="251" t="s">
        <v>87</v>
      </c>
      <c r="AV129" s="13" t="s">
        <v>87</v>
      </c>
      <c r="AW129" s="13" t="s">
        <v>39</v>
      </c>
      <c r="AX129" s="13" t="s">
        <v>77</v>
      </c>
      <c r="AY129" s="251" t="s">
        <v>137</v>
      </c>
    </row>
    <row r="130" s="14" customFormat="1">
      <c r="A130" s="14"/>
      <c r="B130" s="252"/>
      <c r="C130" s="253"/>
      <c r="D130" s="220" t="s">
        <v>569</v>
      </c>
      <c r="E130" s="254" t="s">
        <v>32</v>
      </c>
      <c r="F130" s="255" t="s">
        <v>571</v>
      </c>
      <c r="G130" s="253"/>
      <c r="H130" s="256">
        <v>36.75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569</v>
      </c>
      <c r="AU130" s="262" t="s">
        <v>87</v>
      </c>
      <c r="AV130" s="14" t="s">
        <v>164</v>
      </c>
      <c r="AW130" s="14" t="s">
        <v>39</v>
      </c>
      <c r="AX130" s="14" t="s">
        <v>85</v>
      </c>
      <c r="AY130" s="262" t="s">
        <v>137</v>
      </c>
    </row>
    <row r="131" s="2" customFormat="1" ht="16.5" customHeight="1">
      <c r="A131" s="41"/>
      <c r="B131" s="42"/>
      <c r="C131" s="227" t="s">
        <v>94</v>
      </c>
      <c r="D131" s="227" t="s">
        <v>151</v>
      </c>
      <c r="E131" s="228" t="s">
        <v>2982</v>
      </c>
      <c r="F131" s="229" t="s">
        <v>2983</v>
      </c>
      <c r="G131" s="230" t="s">
        <v>143</v>
      </c>
      <c r="H131" s="231">
        <v>15.75</v>
      </c>
      <c r="I131" s="232"/>
      <c r="J131" s="233">
        <f>ROUND(I131*H131,2)</f>
        <v>0</v>
      </c>
      <c r="K131" s="229" t="s">
        <v>144</v>
      </c>
      <c r="L131" s="234"/>
      <c r="M131" s="235" t="s">
        <v>32</v>
      </c>
      <c r="N131" s="236" t="s">
        <v>49</v>
      </c>
      <c r="O131" s="87"/>
      <c r="P131" s="216">
        <f>O131*H131</f>
        <v>0</v>
      </c>
      <c r="Q131" s="216">
        <v>0.00012</v>
      </c>
      <c r="R131" s="216">
        <f>Q131*H131</f>
        <v>0.00189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155</v>
      </c>
      <c r="AT131" s="218" t="s">
        <v>151</v>
      </c>
      <c r="AU131" s="218" t="s">
        <v>87</v>
      </c>
      <c r="AY131" s="19" t="s">
        <v>137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87</v>
      </c>
      <c r="BK131" s="219">
        <f>ROUND(I131*H131,2)</f>
        <v>0</v>
      </c>
      <c r="BL131" s="19" t="s">
        <v>145</v>
      </c>
      <c r="BM131" s="218" t="s">
        <v>2984</v>
      </c>
    </row>
    <row r="132" s="2" customFormat="1">
      <c r="A132" s="41"/>
      <c r="B132" s="42"/>
      <c r="C132" s="43"/>
      <c r="D132" s="220" t="s">
        <v>147</v>
      </c>
      <c r="E132" s="43"/>
      <c r="F132" s="221" t="s">
        <v>2983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147</v>
      </c>
      <c r="AU132" s="19" t="s">
        <v>87</v>
      </c>
    </row>
    <row r="133" s="13" customFormat="1">
      <c r="A133" s="13"/>
      <c r="B133" s="241"/>
      <c r="C133" s="242"/>
      <c r="D133" s="220" t="s">
        <v>569</v>
      </c>
      <c r="E133" s="243" t="s">
        <v>32</v>
      </c>
      <c r="F133" s="244" t="s">
        <v>2985</v>
      </c>
      <c r="G133" s="242"/>
      <c r="H133" s="245">
        <v>15.75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569</v>
      </c>
      <c r="AU133" s="251" t="s">
        <v>87</v>
      </c>
      <c r="AV133" s="13" t="s">
        <v>87</v>
      </c>
      <c r="AW133" s="13" t="s">
        <v>39</v>
      </c>
      <c r="AX133" s="13" t="s">
        <v>77</v>
      </c>
      <c r="AY133" s="251" t="s">
        <v>137</v>
      </c>
    </row>
    <row r="134" s="14" customFormat="1">
      <c r="A134" s="14"/>
      <c r="B134" s="252"/>
      <c r="C134" s="253"/>
      <c r="D134" s="220" t="s">
        <v>569</v>
      </c>
      <c r="E134" s="254" t="s">
        <v>32</v>
      </c>
      <c r="F134" s="255" t="s">
        <v>571</v>
      </c>
      <c r="G134" s="253"/>
      <c r="H134" s="256">
        <v>15.75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569</v>
      </c>
      <c r="AU134" s="262" t="s">
        <v>87</v>
      </c>
      <c r="AV134" s="14" t="s">
        <v>164</v>
      </c>
      <c r="AW134" s="14" t="s">
        <v>39</v>
      </c>
      <c r="AX134" s="14" t="s">
        <v>85</v>
      </c>
      <c r="AY134" s="262" t="s">
        <v>137</v>
      </c>
    </row>
    <row r="135" s="2" customFormat="1" ht="16.5" customHeight="1">
      <c r="A135" s="41"/>
      <c r="B135" s="42"/>
      <c r="C135" s="227" t="s">
        <v>195</v>
      </c>
      <c r="D135" s="227" t="s">
        <v>151</v>
      </c>
      <c r="E135" s="228" t="s">
        <v>2986</v>
      </c>
      <c r="F135" s="229" t="s">
        <v>2987</v>
      </c>
      <c r="G135" s="230" t="s">
        <v>143</v>
      </c>
      <c r="H135" s="231">
        <v>15.75</v>
      </c>
      <c r="I135" s="232"/>
      <c r="J135" s="233">
        <f>ROUND(I135*H135,2)</f>
        <v>0</v>
      </c>
      <c r="K135" s="229" t="s">
        <v>144</v>
      </c>
      <c r="L135" s="234"/>
      <c r="M135" s="235" t="s">
        <v>32</v>
      </c>
      <c r="N135" s="236" t="s">
        <v>49</v>
      </c>
      <c r="O135" s="87"/>
      <c r="P135" s="216">
        <f>O135*H135</f>
        <v>0</v>
      </c>
      <c r="Q135" s="216">
        <v>0.00014999999999999999</v>
      </c>
      <c r="R135" s="216">
        <f>Q135*H135</f>
        <v>0.0023624999999999996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155</v>
      </c>
      <c r="AT135" s="218" t="s">
        <v>151</v>
      </c>
      <c r="AU135" s="218" t="s">
        <v>87</v>
      </c>
      <c r="AY135" s="19" t="s">
        <v>137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87</v>
      </c>
      <c r="BK135" s="219">
        <f>ROUND(I135*H135,2)</f>
        <v>0</v>
      </c>
      <c r="BL135" s="19" t="s">
        <v>145</v>
      </c>
      <c r="BM135" s="218" t="s">
        <v>2988</v>
      </c>
    </row>
    <row r="136" s="2" customFormat="1">
      <c r="A136" s="41"/>
      <c r="B136" s="42"/>
      <c r="C136" s="43"/>
      <c r="D136" s="220" t="s">
        <v>147</v>
      </c>
      <c r="E136" s="43"/>
      <c r="F136" s="221" t="s">
        <v>2987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147</v>
      </c>
      <c r="AU136" s="19" t="s">
        <v>87</v>
      </c>
    </row>
    <row r="137" s="13" customFormat="1">
      <c r="A137" s="13"/>
      <c r="B137" s="241"/>
      <c r="C137" s="242"/>
      <c r="D137" s="220" t="s">
        <v>569</v>
      </c>
      <c r="E137" s="243" t="s">
        <v>32</v>
      </c>
      <c r="F137" s="244" t="s">
        <v>2985</v>
      </c>
      <c r="G137" s="242"/>
      <c r="H137" s="245">
        <v>15.75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569</v>
      </c>
      <c r="AU137" s="251" t="s">
        <v>87</v>
      </c>
      <c r="AV137" s="13" t="s">
        <v>87</v>
      </c>
      <c r="AW137" s="13" t="s">
        <v>39</v>
      </c>
      <c r="AX137" s="13" t="s">
        <v>77</v>
      </c>
      <c r="AY137" s="251" t="s">
        <v>137</v>
      </c>
    </row>
    <row r="138" s="14" customFormat="1">
      <c r="A138" s="14"/>
      <c r="B138" s="252"/>
      <c r="C138" s="253"/>
      <c r="D138" s="220" t="s">
        <v>569</v>
      </c>
      <c r="E138" s="254" t="s">
        <v>32</v>
      </c>
      <c r="F138" s="255" t="s">
        <v>571</v>
      </c>
      <c r="G138" s="253"/>
      <c r="H138" s="256">
        <v>15.75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569</v>
      </c>
      <c r="AU138" s="262" t="s">
        <v>87</v>
      </c>
      <c r="AV138" s="14" t="s">
        <v>164</v>
      </c>
      <c r="AW138" s="14" t="s">
        <v>39</v>
      </c>
      <c r="AX138" s="14" t="s">
        <v>85</v>
      </c>
      <c r="AY138" s="262" t="s">
        <v>137</v>
      </c>
    </row>
    <row r="139" s="2" customFormat="1" ht="16.5" customHeight="1">
      <c r="A139" s="41"/>
      <c r="B139" s="42"/>
      <c r="C139" s="207" t="s">
        <v>8</v>
      </c>
      <c r="D139" s="207" t="s">
        <v>140</v>
      </c>
      <c r="E139" s="208" t="s">
        <v>2989</v>
      </c>
      <c r="F139" s="209" t="s">
        <v>2990</v>
      </c>
      <c r="G139" s="210" t="s">
        <v>2991</v>
      </c>
      <c r="H139" s="277"/>
      <c r="I139" s="212"/>
      <c r="J139" s="213">
        <f>ROUND(I139*H139,2)</f>
        <v>0</v>
      </c>
      <c r="K139" s="209" t="s">
        <v>144</v>
      </c>
      <c r="L139" s="47"/>
      <c r="M139" s="214" t="s">
        <v>32</v>
      </c>
      <c r="N139" s="215" t="s">
        <v>49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145</v>
      </c>
      <c r="AT139" s="218" t="s">
        <v>140</v>
      </c>
      <c r="AU139" s="218" t="s">
        <v>87</v>
      </c>
      <c r="AY139" s="19" t="s">
        <v>137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87</v>
      </c>
      <c r="BK139" s="219">
        <f>ROUND(I139*H139,2)</f>
        <v>0</v>
      </c>
      <c r="BL139" s="19" t="s">
        <v>145</v>
      </c>
      <c r="BM139" s="218" t="s">
        <v>2992</v>
      </c>
    </row>
    <row r="140" s="2" customFormat="1">
      <c r="A140" s="41"/>
      <c r="B140" s="42"/>
      <c r="C140" s="43"/>
      <c r="D140" s="220" t="s">
        <v>147</v>
      </c>
      <c r="E140" s="43"/>
      <c r="F140" s="221" t="s">
        <v>2993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147</v>
      </c>
      <c r="AU140" s="19" t="s">
        <v>87</v>
      </c>
    </row>
    <row r="141" s="2" customFormat="1">
      <c r="A141" s="41"/>
      <c r="B141" s="42"/>
      <c r="C141" s="43"/>
      <c r="D141" s="225" t="s">
        <v>149</v>
      </c>
      <c r="E141" s="43"/>
      <c r="F141" s="226" t="s">
        <v>2994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149</v>
      </c>
      <c r="AU141" s="19" t="s">
        <v>87</v>
      </c>
    </row>
    <row r="142" s="12" customFormat="1" ht="22.8" customHeight="1">
      <c r="A142" s="12"/>
      <c r="B142" s="191"/>
      <c r="C142" s="192"/>
      <c r="D142" s="193" t="s">
        <v>76</v>
      </c>
      <c r="E142" s="205" t="s">
        <v>2995</v>
      </c>
      <c r="F142" s="205" t="s">
        <v>2996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SUM(P143:P168)</f>
        <v>0</v>
      </c>
      <c r="Q142" s="199"/>
      <c r="R142" s="200">
        <f>SUM(R143:R168)</f>
        <v>0.067547421499999996</v>
      </c>
      <c r="S142" s="199"/>
      <c r="T142" s="201">
        <f>SUM(T143:T168)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87</v>
      </c>
      <c r="AT142" s="203" t="s">
        <v>76</v>
      </c>
      <c r="AU142" s="203" t="s">
        <v>85</v>
      </c>
      <c r="AY142" s="202" t="s">
        <v>137</v>
      </c>
      <c r="BK142" s="204">
        <f>SUM(BK143:BK168)</f>
        <v>0</v>
      </c>
    </row>
    <row r="143" s="2" customFormat="1" ht="16.5" customHeight="1">
      <c r="A143" s="41"/>
      <c r="B143" s="42"/>
      <c r="C143" s="207" t="s">
        <v>204</v>
      </c>
      <c r="D143" s="207" t="s">
        <v>140</v>
      </c>
      <c r="E143" s="208" t="s">
        <v>2997</v>
      </c>
      <c r="F143" s="209" t="s">
        <v>2998</v>
      </c>
      <c r="G143" s="210" t="s">
        <v>143</v>
      </c>
      <c r="H143" s="211">
        <v>13</v>
      </c>
      <c r="I143" s="212"/>
      <c r="J143" s="213">
        <f>ROUND(I143*H143,2)</f>
        <v>0</v>
      </c>
      <c r="K143" s="209" t="s">
        <v>144</v>
      </c>
      <c r="L143" s="47"/>
      <c r="M143" s="214" t="s">
        <v>32</v>
      </c>
      <c r="N143" s="215" t="s">
        <v>49</v>
      </c>
      <c r="O143" s="87"/>
      <c r="P143" s="216">
        <f>O143*H143</f>
        <v>0</v>
      </c>
      <c r="Q143" s="216">
        <v>0.00086032199999999995</v>
      </c>
      <c r="R143" s="216">
        <f>Q143*H143</f>
        <v>0.011184185999999999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145</v>
      </c>
      <c r="AT143" s="218" t="s">
        <v>140</v>
      </c>
      <c r="AU143" s="218" t="s">
        <v>87</v>
      </c>
      <c r="AY143" s="19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87</v>
      </c>
      <c r="BK143" s="219">
        <f>ROUND(I143*H143,2)</f>
        <v>0</v>
      </c>
      <c r="BL143" s="19" t="s">
        <v>145</v>
      </c>
      <c r="BM143" s="218" t="s">
        <v>2999</v>
      </c>
    </row>
    <row r="144" s="2" customFormat="1">
      <c r="A144" s="41"/>
      <c r="B144" s="42"/>
      <c r="C144" s="43"/>
      <c r="D144" s="220" t="s">
        <v>147</v>
      </c>
      <c r="E144" s="43"/>
      <c r="F144" s="221" t="s">
        <v>3000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147</v>
      </c>
      <c r="AU144" s="19" t="s">
        <v>87</v>
      </c>
    </row>
    <row r="145" s="2" customFormat="1">
      <c r="A145" s="41"/>
      <c r="B145" s="42"/>
      <c r="C145" s="43"/>
      <c r="D145" s="225" t="s">
        <v>149</v>
      </c>
      <c r="E145" s="43"/>
      <c r="F145" s="226" t="s">
        <v>3001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149</v>
      </c>
      <c r="AU145" s="19" t="s">
        <v>87</v>
      </c>
    </row>
    <row r="146" s="2" customFormat="1" ht="16.5" customHeight="1">
      <c r="A146" s="41"/>
      <c r="B146" s="42"/>
      <c r="C146" s="207" t="s">
        <v>208</v>
      </c>
      <c r="D146" s="207" t="s">
        <v>140</v>
      </c>
      <c r="E146" s="208" t="s">
        <v>3002</v>
      </c>
      <c r="F146" s="209" t="s">
        <v>3003</v>
      </c>
      <c r="G146" s="210" t="s">
        <v>143</v>
      </c>
      <c r="H146" s="211">
        <v>10</v>
      </c>
      <c r="I146" s="212"/>
      <c r="J146" s="213">
        <f>ROUND(I146*H146,2)</f>
        <v>0</v>
      </c>
      <c r="K146" s="209" t="s">
        <v>144</v>
      </c>
      <c r="L146" s="47"/>
      <c r="M146" s="214" t="s">
        <v>32</v>
      </c>
      <c r="N146" s="215" t="s">
        <v>49</v>
      </c>
      <c r="O146" s="87"/>
      <c r="P146" s="216">
        <f>O146*H146</f>
        <v>0</v>
      </c>
      <c r="Q146" s="216">
        <v>0.001451508</v>
      </c>
      <c r="R146" s="216">
        <f>Q146*H146</f>
        <v>0.01451508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145</v>
      </c>
      <c r="AT146" s="218" t="s">
        <v>140</v>
      </c>
      <c r="AU146" s="218" t="s">
        <v>87</v>
      </c>
      <c r="AY146" s="19" t="s">
        <v>137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87</v>
      </c>
      <c r="BK146" s="219">
        <f>ROUND(I146*H146,2)</f>
        <v>0</v>
      </c>
      <c r="BL146" s="19" t="s">
        <v>145</v>
      </c>
      <c r="BM146" s="218" t="s">
        <v>3004</v>
      </c>
    </row>
    <row r="147" s="2" customFormat="1">
      <c r="A147" s="41"/>
      <c r="B147" s="42"/>
      <c r="C147" s="43"/>
      <c r="D147" s="220" t="s">
        <v>147</v>
      </c>
      <c r="E147" s="43"/>
      <c r="F147" s="221" t="s">
        <v>3005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147</v>
      </c>
      <c r="AU147" s="19" t="s">
        <v>87</v>
      </c>
    </row>
    <row r="148" s="2" customFormat="1">
      <c r="A148" s="41"/>
      <c r="B148" s="42"/>
      <c r="C148" s="43"/>
      <c r="D148" s="225" t="s">
        <v>149</v>
      </c>
      <c r="E148" s="43"/>
      <c r="F148" s="226" t="s">
        <v>3006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149</v>
      </c>
      <c r="AU148" s="19" t="s">
        <v>87</v>
      </c>
    </row>
    <row r="149" s="2" customFormat="1" ht="16.5" customHeight="1">
      <c r="A149" s="41"/>
      <c r="B149" s="42"/>
      <c r="C149" s="207" t="s">
        <v>214</v>
      </c>
      <c r="D149" s="207" t="s">
        <v>140</v>
      </c>
      <c r="E149" s="208" t="s">
        <v>3007</v>
      </c>
      <c r="F149" s="209" t="s">
        <v>3008</v>
      </c>
      <c r="G149" s="210" t="s">
        <v>143</v>
      </c>
      <c r="H149" s="211">
        <v>10</v>
      </c>
      <c r="I149" s="212"/>
      <c r="J149" s="213">
        <f>ROUND(I149*H149,2)</f>
        <v>0</v>
      </c>
      <c r="K149" s="209" t="s">
        <v>144</v>
      </c>
      <c r="L149" s="47"/>
      <c r="M149" s="214" t="s">
        <v>32</v>
      </c>
      <c r="N149" s="215" t="s">
        <v>49</v>
      </c>
      <c r="O149" s="87"/>
      <c r="P149" s="216">
        <f>O149*H149</f>
        <v>0</v>
      </c>
      <c r="Q149" s="216">
        <v>0.0026741540000000002</v>
      </c>
      <c r="R149" s="216">
        <f>Q149*H149</f>
        <v>0.026741540000000001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145</v>
      </c>
      <c r="AT149" s="218" t="s">
        <v>140</v>
      </c>
      <c r="AU149" s="218" t="s">
        <v>87</v>
      </c>
      <c r="AY149" s="19" t="s">
        <v>137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87</v>
      </c>
      <c r="BK149" s="219">
        <f>ROUND(I149*H149,2)</f>
        <v>0</v>
      </c>
      <c r="BL149" s="19" t="s">
        <v>145</v>
      </c>
      <c r="BM149" s="218" t="s">
        <v>3009</v>
      </c>
    </row>
    <row r="150" s="2" customFormat="1">
      <c r="A150" s="41"/>
      <c r="B150" s="42"/>
      <c r="C150" s="43"/>
      <c r="D150" s="220" t="s">
        <v>147</v>
      </c>
      <c r="E150" s="43"/>
      <c r="F150" s="221" t="s">
        <v>3010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147</v>
      </c>
      <c r="AU150" s="19" t="s">
        <v>87</v>
      </c>
    </row>
    <row r="151" s="2" customFormat="1">
      <c r="A151" s="41"/>
      <c r="B151" s="42"/>
      <c r="C151" s="43"/>
      <c r="D151" s="225" t="s">
        <v>149</v>
      </c>
      <c r="E151" s="43"/>
      <c r="F151" s="226" t="s">
        <v>3011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149</v>
      </c>
      <c r="AU151" s="19" t="s">
        <v>87</v>
      </c>
    </row>
    <row r="152" s="2" customFormat="1" ht="21.75" customHeight="1">
      <c r="A152" s="41"/>
      <c r="B152" s="42"/>
      <c r="C152" s="207" t="s">
        <v>145</v>
      </c>
      <c r="D152" s="207" t="s">
        <v>140</v>
      </c>
      <c r="E152" s="208" t="s">
        <v>3012</v>
      </c>
      <c r="F152" s="209" t="s">
        <v>3013</v>
      </c>
      <c r="G152" s="210" t="s">
        <v>143</v>
      </c>
      <c r="H152" s="211">
        <v>13</v>
      </c>
      <c r="I152" s="212"/>
      <c r="J152" s="213">
        <f>ROUND(I152*H152,2)</f>
        <v>0</v>
      </c>
      <c r="K152" s="209" t="s">
        <v>144</v>
      </c>
      <c r="L152" s="47"/>
      <c r="M152" s="214" t="s">
        <v>32</v>
      </c>
      <c r="N152" s="215" t="s">
        <v>49</v>
      </c>
      <c r="O152" s="87"/>
      <c r="P152" s="216">
        <f>O152*H152</f>
        <v>0</v>
      </c>
      <c r="Q152" s="216">
        <v>0.00019656</v>
      </c>
      <c r="R152" s="216">
        <f>Q152*H152</f>
        <v>0.0025552800000000001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145</v>
      </c>
      <c r="AT152" s="218" t="s">
        <v>140</v>
      </c>
      <c r="AU152" s="218" t="s">
        <v>87</v>
      </c>
      <c r="AY152" s="19" t="s">
        <v>137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87</v>
      </c>
      <c r="BK152" s="219">
        <f>ROUND(I152*H152,2)</f>
        <v>0</v>
      </c>
      <c r="BL152" s="19" t="s">
        <v>145</v>
      </c>
      <c r="BM152" s="218" t="s">
        <v>3014</v>
      </c>
    </row>
    <row r="153" s="2" customFormat="1">
      <c r="A153" s="41"/>
      <c r="B153" s="42"/>
      <c r="C153" s="43"/>
      <c r="D153" s="220" t="s">
        <v>147</v>
      </c>
      <c r="E153" s="43"/>
      <c r="F153" s="221" t="s">
        <v>3015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147</v>
      </c>
      <c r="AU153" s="19" t="s">
        <v>87</v>
      </c>
    </row>
    <row r="154" s="2" customFormat="1">
      <c r="A154" s="41"/>
      <c r="B154" s="42"/>
      <c r="C154" s="43"/>
      <c r="D154" s="225" t="s">
        <v>149</v>
      </c>
      <c r="E154" s="43"/>
      <c r="F154" s="226" t="s">
        <v>3016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149</v>
      </c>
      <c r="AU154" s="19" t="s">
        <v>87</v>
      </c>
    </row>
    <row r="155" s="2" customFormat="1" ht="24.15" customHeight="1">
      <c r="A155" s="41"/>
      <c r="B155" s="42"/>
      <c r="C155" s="207" t="s">
        <v>221</v>
      </c>
      <c r="D155" s="207" t="s">
        <v>140</v>
      </c>
      <c r="E155" s="208" t="s">
        <v>3017</v>
      </c>
      <c r="F155" s="209" t="s">
        <v>3018</v>
      </c>
      <c r="G155" s="210" t="s">
        <v>143</v>
      </c>
      <c r="H155" s="211">
        <v>20</v>
      </c>
      <c r="I155" s="212"/>
      <c r="J155" s="213">
        <f>ROUND(I155*H155,2)</f>
        <v>0</v>
      </c>
      <c r="K155" s="209" t="s">
        <v>144</v>
      </c>
      <c r="L155" s="47"/>
      <c r="M155" s="214" t="s">
        <v>32</v>
      </c>
      <c r="N155" s="215" t="s">
        <v>49</v>
      </c>
      <c r="O155" s="87"/>
      <c r="P155" s="216">
        <f>O155*H155</f>
        <v>0</v>
      </c>
      <c r="Q155" s="216">
        <v>0.00024078000000000001</v>
      </c>
      <c r="R155" s="216">
        <f>Q155*H155</f>
        <v>0.0048155999999999997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145</v>
      </c>
      <c r="AT155" s="218" t="s">
        <v>140</v>
      </c>
      <c r="AU155" s="218" t="s">
        <v>87</v>
      </c>
      <c r="AY155" s="19" t="s">
        <v>137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87</v>
      </c>
      <c r="BK155" s="219">
        <f>ROUND(I155*H155,2)</f>
        <v>0</v>
      </c>
      <c r="BL155" s="19" t="s">
        <v>145</v>
      </c>
      <c r="BM155" s="218" t="s">
        <v>3019</v>
      </c>
    </row>
    <row r="156" s="2" customFormat="1">
      <c r="A156" s="41"/>
      <c r="B156" s="42"/>
      <c r="C156" s="43"/>
      <c r="D156" s="220" t="s">
        <v>147</v>
      </c>
      <c r="E156" s="43"/>
      <c r="F156" s="221" t="s">
        <v>3020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147</v>
      </c>
      <c r="AU156" s="19" t="s">
        <v>87</v>
      </c>
    </row>
    <row r="157" s="2" customFormat="1">
      <c r="A157" s="41"/>
      <c r="B157" s="42"/>
      <c r="C157" s="43"/>
      <c r="D157" s="225" t="s">
        <v>149</v>
      </c>
      <c r="E157" s="43"/>
      <c r="F157" s="226" t="s">
        <v>3021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149</v>
      </c>
      <c r="AU157" s="19" t="s">
        <v>87</v>
      </c>
    </row>
    <row r="158" s="2" customFormat="1" ht="16.5" customHeight="1">
      <c r="A158" s="41"/>
      <c r="B158" s="42"/>
      <c r="C158" s="207" t="s">
        <v>227</v>
      </c>
      <c r="D158" s="207" t="s">
        <v>140</v>
      </c>
      <c r="E158" s="208" t="s">
        <v>3022</v>
      </c>
      <c r="F158" s="209" t="s">
        <v>3023</v>
      </c>
      <c r="G158" s="210" t="s">
        <v>160</v>
      </c>
      <c r="H158" s="211">
        <v>1</v>
      </c>
      <c r="I158" s="212"/>
      <c r="J158" s="213">
        <f>ROUND(I158*H158,2)</f>
        <v>0</v>
      </c>
      <c r="K158" s="209" t="s">
        <v>144</v>
      </c>
      <c r="L158" s="47"/>
      <c r="M158" s="214" t="s">
        <v>32</v>
      </c>
      <c r="N158" s="215" t="s">
        <v>49</v>
      </c>
      <c r="O158" s="87"/>
      <c r="P158" s="216">
        <f>O158*H158</f>
        <v>0</v>
      </c>
      <c r="Q158" s="216">
        <v>0.0014748599999999999</v>
      </c>
      <c r="R158" s="216">
        <f>Q158*H158</f>
        <v>0.0014748599999999999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145</v>
      </c>
      <c r="AT158" s="218" t="s">
        <v>140</v>
      </c>
      <c r="AU158" s="218" t="s">
        <v>87</v>
      </c>
      <c r="AY158" s="19" t="s">
        <v>137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87</v>
      </c>
      <c r="BK158" s="219">
        <f>ROUND(I158*H158,2)</f>
        <v>0</v>
      </c>
      <c r="BL158" s="19" t="s">
        <v>145</v>
      </c>
      <c r="BM158" s="218" t="s">
        <v>3024</v>
      </c>
    </row>
    <row r="159" s="2" customFormat="1">
      <c r="A159" s="41"/>
      <c r="B159" s="42"/>
      <c r="C159" s="43"/>
      <c r="D159" s="220" t="s">
        <v>147</v>
      </c>
      <c r="E159" s="43"/>
      <c r="F159" s="221" t="s">
        <v>3025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147</v>
      </c>
      <c r="AU159" s="19" t="s">
        <v>87</v>
      </c>
    </row>
    <row r="160" s="2" customFormat="1">
      <c r="A160" s="41"/>
      <c r="B160" s="42"/>
      <c r="C160" s="43"/>
      <c r="D160" s="225" t="s">
        <v>149</v>
      </c>
      <c r="E160" s="43"/>
      <c r="F160" s="226" t="s">
        <v>3026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149</v>
      </c>
      <c r="AU160" s="19" t="s">
        <v>87</v>
      </c>
    </row>
    <row r="161" s="13" customFormat="1">
      <c r="A161" s="13"/>
      <c r="B161" s="241"/>
      <c r="C161" s="242"/>
      <c r="D161" s="220" t="s">
        <v>569</v>
      </c>
      <c r="E161" s="243" t="s">
        <v>32</v>
      </c>
      <c r="F161" s="244" t="s">
        <v>3027</v>
      </c>
      <c r="G161" s="242"/>
      <c r="H161" s="245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569</v>
      </c>
      <c r="AU161" s="251" t="s">
        <v>87</v>
      </c>
      <c r="AV161" s="13" t="s">
        <v>87</v>
      </c>
      <c r="AW161" s="13" t="s">
        <v>39</v>
      </c>
      <c r="AX161" s="13" t="s">
        <v>77</v>
      </c>
      <c r="AY161" s="251" t="s">
        <v>137</v>
      </c>
    </row>
    <row r="162" s="14" customFormat="1">
      <c r="A162" s="14"/>
      <c r="B162" s="252"/>
      <c r="C162" s="253"/>
      <c r="D162" s="220" t="s">
        <v>569</v>
      </c>
      <c r="E162" s="254" t="s">
        <v>32</v>
      </c>
      <c r="F162" s="255" t="s">
        <v>571</v>
      </c>
      <c r="G162" s="253"/>
      <c r="H162" s="256">
        <v>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569</v>
      </c>
      <c r="AU162" s="262" t="s">
        <v>87</v>
      </c>
      <c r="AV162" s="14" t="s">
        <v>164</v>
      </c>
      <c r="AW162" s="14" t="s">
        <v>39</v>
      </c>
      <c r="AX162" s="14" t="s">
        <v>85</v>
      </c>
      <c r="AY162" s="262" t="s">
        <v>137</v>
      </c>
    </row>
    <row r="163" s="2" customFormat="1" ht="16.5" customHeight="1">
      <c r="A163" s="41"/>
      <c r="B163" s="42"/>
      <c r="C163" s="207" t="s">
        <v>231</v>
      </c>
      <c r="D163" s="207" t="s">
        <v>140</v>
      </c>
      <c r="E163" s="208" t="s">
        <v>3028</v>
      </c>
      <c r="F163" s="209" t="s">
        <v>3029</v>
      </c>
      <c r="G163" s="210" t="s">
        <v>143</v>
      </c>
      <c r="H163" s="211">
        <v>33</v>
      </c>
      <c r="I163" s="212"/>
      <c r="J163" s="213">
        <f>ROUND(I163*H163,2)</f>
        <v>0</v>
      </c>
      <c r="K163" s="209" t="s">
        <v>144</v>
      </c>
      <c r="L163" s="47"/>
      <c r="M163" s="214" t="s">
        <v>32</v>
      </c>
      <c r="N163" s="215" t="s">
        <v>49</v>
      </c>
      <c r="O163" s="87"/>
      <c r="P163" s="216">
        <f>O163*H163</f>
        <v>0</v>
      </c>
      <c r="Q163" s="216">
        <v>0.00018972349999999999</v>
      </c>
      <c r="R163" s="216">
        <f>Q163*H163</f>
        <v>0.0062608754999999997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145</v>
      </c>
      <c r="AT163" s="218" t="s">
        <v>140</v>
      </c>
      <c r="AU163" s="218" t="s">
        <v>87</v>
      </c>
      <c r="AY163" s="19" t="s">
        <v>137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87</v>
      </c>
      <c r="BK163" s="219">
        <f>ROUND(I163*H163,2)</f>
        <v>0</v>
      </c>
      <c r="BL163" s="19" t="s">
        <v>145</v>
      </c>
      <c r="BM163" s="218" t="s">
        <v>3030</v>
      </c>
    </row>
    <row r="164" s="2" customFormat="1">
      <c r="A164" s="41"/>
      <c r="B164" s="42"/>
      <c r="C164" s="43"/>
      <c r="D164" s="220" t="s">
        <v>147</v>
      </c>
      <c r="E164" s="43"/>
      <c r="F164" s="221" t="s">
        <v>3031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147</v>
      </c>
      <c r="AU164" s="19" t="s">
        <v>87</v>
      </c>
    </row>
    <row r="165" s="2" customFormat="1">
      <c r="A165" s="41"/>
      <c r="B165" s="42"/>
      <c r="C165" s="43"/>
      <c r="D165" s="225" t="s">
        <v>149</v>
      </c>
      <c r="E165" s="43"/>
      <c r="F165" s="226" t="s">
        <v>3032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149</v>
      </c>
      <c r="AU165" s="19" t="s">
        <v>87</v>
      </c>
    </row>
    <row r="166" s="2" customFormat="1" ht="16.5" customHeight="1">
      <c r="A166" s="41"/>
      <c r="B166" s="42"/>
      <c r="C166" s="207" t="s">
        <v>97</v>
      </c>
      <c r="D166" s="207" t="s">
        <v>140</v>
      </c>
      <c r="E166" s="208" t="s">
        <v>3033</v>
      </c>
      <c r="F166" s="209" t="s">
        <v>3034</v>
      </c>
      <c r="G166" s="210" t="s">
        <v>2991</v>
      </c>
      <c r="H166" s="277"/>
      <c r="I166" s="212"/>
      <c r="J166" s="213">
        <f>ROUND(I166*H166,2)</f>
        <v>0</v>
      </c>
      <c r="K166" s="209" t="s">
        <v>144</v>
      </c>
      <c r="L166" s="47"/>
      <c r="M166" s="214" t="s">
        <v>32</v>
      </c>
      <c r="N166" s="215" t="s">
        <v>49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145</v>
      </c>
      <c r="AT166" s="218" t="s">
        <v>140</v>
      </c>
      <c r="AU166" s="218" t="s">
        <v>87</v>
      </c>
      <c r="AY166" s="19" t="s">
        <v>137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87</v>
      </c>
      <c r="BK166" s="219">
        <f>ROUND(I166*H166,2)</f>
        <v>0</v>
      </c>
      <c r="BL166" s="19" t="s">
        <v>145</v>
      </c>
      <c r="BM166" s="218" t="s">
        <v>3035</v>
      </c>
    </row>
    <row r="167" s="2" customFormat="1">
      <c r="A167" s="41"/>
      <c r="B167" s="42"/>
      <c r="C167" s="43"/>
      <c r="D167" s="220" t="s">
        <v>147</v>
      </c>
      <c r="E167" s="43"/>
      <c r="F167" s="221" t="s">
        <v>3036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147</v>
      </c>
      <c r="AU167" s="19" t="s">
        <v>87</v>
      </c>
    </row>
    <row r="168" s="2" customFormat="1">
      <c r="A168" s="41"/>
      <c r="B168" s="42"/>
      <c r="C168" s="43"/>
      <c r="D168" s="225" t="s">
        <v>149</v>
      </c>
      <c r="E168" s="43"/>
      <c r="F168" s="226" t="s">
        <v>3037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149</v>
      </c>
      <c r="AU168" s="19" t="s">
        <v>87</v>
      </c>
    </row>
    <row r="169" s="12" customFormat="1" ht="22.8" customHeight="1">
      <c r="A169" s="12"/>
      <c r="B169" s="191"/>
      <c r="C169" s="192"/>
      <c r="D169" s="193" t="s">
        <v>76</v>
      </c>
      <c r="E169" s="205" t="s">
        <v>3038</v>
      </c>
      <c r="F169" s="205" t="s">
        <v>3039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SUM(P170:P177)</f>
        <v>0</v>
      </c>
      <c r="Q169" s="199"/>
      <c r="R169" s="200">
        <f>SUM(R170:R177)</f>
        <v>0.091835719999999996</v>
      </c>
      <c r="S169" s="199"/>
      <c r="T169" s="201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87</v>
      </c>
      <c r="AT169" s="203" t="s">
        <v>76</v>
      </c>
      <c r="AU169" s="203" t="s">
        <v>85</v>
      </c>
      <c r="AY169" s="202" t="s">
        <v>137</v>
      </c>
      <c r="BK169" s="204">
        <f>SUM(BK170:BK177)</f>
        <v>0</v>
      </c>
    </row>
    <row r="170" s="2" customFormat="1" ht="16.5" customHeight="1">
      <c r="A170" s="41"/>
      <c r="B170" s="42"/>
      <c r="C170" s="207" t="s">
        <v>7</v>
      </c>
      <c r="D170" s="207" t="s">
        <v>140</v>
      </c>
      <c r="E170" s="208" t="s">
        <v>3040</v>
      </c>
      <c r="F170" s="209" t="s">
        <v>3041</v>
      </c>
      <c r="G170" s="210" t="s">
        <v>3042</v>
      </c>
      <c r="H170" s="211">
        <v>2</v>
      </c>
      <c r="I170" s="212"/>
      <c r="J170" s="213">
        <f>ROUND(I170*H170,2)</f>
        <v>0</v>
      </c>
      <c r="K170" s="209" t="s">
        <v>144</v>
      </c>
      <c r="L170" s="47"/>
      <c r="M170" s="214" t="s">
        <v>32</v>
      </c>
      <c r="N170" s="215" t="s">
        <v>49</v>
      </c>
      <c r="O170" s="87"/>
      <c r="P170" s="216">
        <f>O170*H170</f>
        <v>0</v>
      </c>
      <c r="Q170" s="216">
        <v>0.045917859999999998</v>
      </c>
      <c r="R170" s="216">
        <f>Q170*H170</f>
        <v>0.091835719999999996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145</v>
      </c>
      <c r="AT170" s="218" t="s">
        <v>140</v>
      </c>
      <c r="AU170" s="218" t="s">
        <v>87</v>
      </c>
      <c r="AY170" s="19" t="s">
        <v>137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87</v>
      </c>
      <c r="BK170" s="219">
        <f>ROUND(I170*H170,2)</f>
        <v>0</v>
      </c>
      <c r="BL170" s="19" t="s">
        <v>145</v>
      </c>
      <c r="BM170" s="218" t="s">
        <v>3043</v>
      </c>
    </row>
    <row r="171" s="2" customFormat="1">
      <c r="A171" s="41"/>
      <c r="B171" s="42"/>
      <c r="C171" s="43"/>
      <c r="D171" s="220" t="s">
        <v>147</v>
      </c>
      <c r="E171" s="43"/>
      <c r="F171" s="221" t="s">
        <v>3044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147</v>
      </c>
      <c r="AU171" s="19" t="s">
        <v>87</v>
      </c>
    </row>
    <row r="172" s="2" customFormat="1">
      <c r="A172" s="41"/>
      <c r="B172" s="42"/>
      <c r="C172" s="43"/>
      <c r="D172" s="225" t="s">
        <v>149</v>
      </c>
      <c r="E172" s="43"/>
      <c r="F172" s="226" t="s">
        <v>3045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149</v>
      </c>
      <c r="AU172" s="19" t="s">
        <v>87</v>
      </c>
    </row>
    <row r="173" s="13" customFormat="1">
      <c r="A173" s="13"/>
      <c r="B173" s="241"/>
      <c r="C173" s="242"/>
      <c r="D173" s="220" t="s">
        <v>569</v>
      </c>
      <c r="E173" s="243" t="s">
        <v>32</v>
      </c>
      <c r="F173" s="244" t="s">
        <v>3046</v>
      </c>
      <c r="G173" s="242"/>
      <c r="H173" s="245">
        <v>2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569</v>
      </c>
      <c r="AU173" s="251" t="s">
        <v>87</v>
      </c>
      <c r="AV173" s="13" t="s">
        <v>87</v>
      </c>
      <c r="AW173" s="13" t="s">
        <v>39</v>
      </c>
      <c r="AX173" s="13" t="s">
        <v>77</v>
      </c>
      <c r="AY173" s="251" t="s">
        <v>137</v>
      </c>
    </row>
    <row r="174" s="14" customFormat="1">
      <c r="A174" s="14"/>
      <c r="B174" s="252"/>
      <c r="C174" s="253"/>
      <c r="D174" s="220" t="s">
        <v>569</v>
      </c>
      <c r="E174" s="254" t="s">
        <v>32</v>
      </c>
      <c r="F174" s="255" t="s">
        <v>571</v>
      </c>
      <c r="G174" s="253"/>
      <c r="H174" s="256">
        <v>2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569</v>
      </c>
      <c r="AU174" s="262" t="s">
        <v>87</v>
      </c>
      <c r="AV174" s="14" t="s">
        <v>164</v>
      </c>
      <c r="AW174" s="14" t="s">
        <v>39</v>
      </c>
      <c r="AX174" s="14" t="s">
        <v>85</v>
      </c>
      <c r="AY174" s="262" t="s">
        <v>137</v>
      </c>
    </row>
    <row r="175" s="2" customFormat="1" ht="16.5" customHeight="1">
      <c r="A175" s="41"/>
      <c r="B175" s="42"/>
      <c r="C175" s="207" t="s">
        <v>249</v>
      </c>
      <c r="D175" s="207" t="s">
        <v>140</v>
      </c>
      <c r="E175" s="208" t="s">
        <v>3047</v>
      </c>
      <c r="F175" s="209" t="s">
        <v>3048</v>
      </c>
      <c r="G175" s="210" t="s">
        <v>2991</v>
      </c>
      <c r="H175" s="277"/>
      <c r="I175" s="212"/>
      <c r="J175" s="213">
        <f>ROUND(I175*H175,2)</f>
        <v>0</v>
      </c>
      <c r="K175" s="209" t="s">
        <v>144</v>
      </c>
      <c r="L175" s="47"/>
      <c r="M175" s="214" t="s">
        <v>32</v>
      </c>
      <c r="N175" s="215" t="s">
        <v>49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145</v>
      </c>
      <c r="AT175" s="218" t="s">
        <v>140</v>
      </c>
      <c r="AU175" s="218" t="s">
        <v>87</v>
      </c>
      <c r="AY175" s="19" t="s">
        <v>137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87</v>
      </c>
      <c r="BK175" s="219">
        <f>ROUND(I175*H175,2)</f>
        <v>0</v>
      </c>
      <c r="BL175" s="19" t="s">
        <v>145</v>
      </c>
      <c r="BM175" s="218" t="s">
        <v>3049</v>
      </c>
    </row>
    <row r="176" s="2" customFormat="1">
      <c r="A176" s="41"/>
      <c r="B176" s="42"/>
      <c r="C176" s="43"/>
      <c r="D176" s="220" t="s">
        <v>147</v>
      </c>
      <c r="E176" s="43"/>
      <c r="F176" s="221" t="s">
        <v>3050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147</v>
      </c>
      <c r="AU176" s="19" t="s">
        <v>87</v>
      </c>
    </row>
    <row r="177" s="2" customFormat="1">
      <c r="A177" s="41"/>
      <c r="B177" s="42"/>
      <c r="C177" s="43"/>
      <c r="D177" s="225" t="s">
        <v>149</v>
      </c>
      <c r="E177" s="43"/>
      <c r="F177" s="226" t="s">
        <v>3051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149</v>
      </c>
      <c r="AU177" s="19" t="s">
        <v>87</v>
      </c>
    </row>
    <row r="178" s="12" customFormat="1" ht="22.8" customHeight="1">
      <c r="A178" s="12"/>
      <c r="B178" s="191"/>
      <c r="C178" s="192"/>
      <c r="D178" s="193" t="s">
        <v>76</v>
      </c>
      <c r="E178" s="205" t="s">
        <v>3052</v>
      </c>
      <c r="F178" s="205" t="s">
        <v>3053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SUM(P179:P227)</f>
        <v>0</v>
      </c>
      <c r="Q178" s="199"/>
      <c r="R178" s="200">
        <f>SUM(R179:R227)</f>
        <v>0.61978726880000001</v>
      </c>
      <c r="S178" s="199"/>
      <c r="T178" s="201">
        <f>SUM(T179:T227)</f>
        <v>2.0478399999999999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87</v>
      </c>
      <c r="AT178" s="203" t="s">
        <v>76</v>
      </c>
      <c r="AU178" s="203" t="s">
        <v>85</v>
      </c>
      <c r="AY178" s="202" t="s">
        <v>137</v>
      </c>
      <c r="BK178" s="204">
        <f>SUM(BK179:BK227)</f>
        <v>0</v>
      </c>
    </row>
    <row r="179" s="2" customFormat="1" ht="16.5" customHeight="1">
      <c r="A179" s="41"/>
      <c r="B179" s="42"/>
      <c r="C179" s="207" t="s">
        <v>255</v>
      </c>
      <c r="D179" s="207" t="s">
        <v>140</v>
      </c>
      <c r="E179" s="208" t="s">
        <v>3054</v>
      </c>
      <c r="F179" s="209" t="s">
        <v>3055</v>
      </c>
      <c r="G179" s="210" t="s">
        <v>160</v>
      </c>
      <c r="H179" s="211">
        <v>1</v>
      </c>
      <c r="I179" s="212"/>
      <c r="J179" s="213">
        <f>ROUND(I179*H179,2)</f>
        <v>0</v>
      </c>
      <c r="K179" s="209" t="s">
        <v>144</v>
      </c>
      <c r="L179" s="47"/>
      <c r="M179" s="214" t="s">
        <v>32</v>
      </c>
      <c r="N179" s="215" t="s">
        <v>49</v>
      </c>
      <c r="O179" s="87"/>
      <c r="P179" s="216">
        <f>O179*H179</f>
        <v>0</v>
      </c>
      <c r="Q179" s="216">
        <v>0.085279999999999995</v>
      </c>
      <c r="R179" s="216">
        <f>Q179*H179</f>
        <v>0.085279999999999995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145</v>
      </c>
      <c r="AT179" s="218" t="s">
        <v>140</v>
      </c>
      <c r="AU179" s="218" t="s">
        <v>87</v>
      </c>
      <c r="AY179" s="19" t="s">
        <v>137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87</v>
      </c>
      <c r="BK179" s="219">
        <f>ROUND(I179*H179,2)</f>
        <v>0</v>
      </c>
      <c r="BL179" s="19" t="s">
        <v>145</v>
      </c>
      <c r="BM179" s="218" t="s">
        <v>3056</v>
      </c>
    </row>
    <row r="180" s="2" customFormat="1">
      <c r="A180" s="41"/>
      <c r="B180" s="42"/>
      <c r="C180" s="43"/>
      <c r="D180" s="220" t="s">
        <v>147</v>
      </c>
      <c r="E180" s="43"/>
      <c r="F180" s="221" t="s">
        <v>3057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147</v>
      </c>
      <c r="AU180" s="19" t="s">
        <v>87</v>
      </c>
    </row>
    <row r="181" s="2" customFormat="1">
      <c r="A181" s="41"/>
      <c r="B181" s="42"/>
      <c r="C181" s="43"/>
      <c r="D181" s="225" t="s">
        <v>149</v>
      </c>
      <c r="E181" s="43"/>
      <c r="F181" s="226" t="s">
        <v>3058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149</v>
      </c>
      <c r="AU181" s="19" t="s">
        <v>87</v>
      </c>
    </row>
    <row r="182" s="13" customFormat="1">
      <c r="A182" s="13"/>
      <c r="B182" s="241"/>
      <c r="C182" s="242"/>
      <c r="D182" s="220" t="s">
        <v>569</v>
      </c>
      <c r="E182" s="243" t="s">
        <v>32</v>
      </c>
      <c r="F182" s="244" t="s">
        <v>3059</v>
      </c>
      <c r="G182" s="242"/>
      <c r="H182" s="245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569</v>
      </c>
      <c r="AU182" s="251" t="s">
        <v>87</v>
      </c>
      <c r="AV182" s="13" t="s">
        <v>87</v>
      </c>
      <c r="AW182" s="13" t="s">
        <v>39</v>
      </c>
      <c r="AX182" s="13" t="s">
        <v>77</v>
      </c>
      <c r="AY182" s="251" t="s">
        <v>137</v>
      </c>
    </row>
    <row r="183" s="14" customFormat="1">
      <c r="A183" s="14"/>
      <c r="B183" s="252"/>
      <c r="C183" s="253"/>
      <c r="D183" s="220" t="s">
        <v>569</v>
      </c>
      <c r="E183" s="254" t="s">
        <v>32</v>
      </c>
      <c r="F183" s="255" t="s">
        <v>571</v>
      </c>
      <c r="G183" s="253"/>
      <c r="H183" s="256">
        <v>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569</v>
      </c>
      <c r="AU183" s="262" t="s">
        <v>87</v>
      </c>
      <c r="AV183" s="14" t="s">
        <v>164</v>
      </c>
      <c r="AW183" s="14" t="s">
        <v>39</v>
      </c>
      <c r="AX183" s="14" t="s">
        <v>85</v>
      </c>
      <c r="AY183" s="262" t="s">
        <v>137</v>
      </c>
    </row>
    <row r="184" s="2" customFormat="1" ht="16.5" customHeight="1">
      <c r="A184" s="41"/>
      <c r="B184" s="42"/>
      <c r="C184" s="207" t="s">
        <v>264</v>
      </c>
      <c r="D184" s="207" t="s">
        <v>140</v>
      </c>
      <c r="E184" s="208" t="s">
        <v>3060</v>
      </c>
      <c r="F184" s="209" t="s">
        <v>3061</v>
      </c>
      <c r="G184" s="210" t="s">
        <v>3042</v>
      </c>
      <c r="H184" s="211">
        <v>1</v>
      </c>
      <c r="I184" s="212"/>
      <c r="J184" s="213">
        <f>ROUND(I184*H184,2)</f>
        <v>0</v>
      </c>
      <c r="K184" s="209" t="s">
        <v>144</v>
      </c>
      <c r="L184" s="47"/>
      <c r="M184" s="214" t="s">
        <v>32</v>
      </c>
      <c r="N184" s="215" t="s">
        <v>49</v>
      </c>
      <c r="O184" s="87"/>
      <c r="P184" s="216">
        <f>O184*H184</f>
        <v>0</v>
      </c>
      <c r="Q184" s="216">
        <v>0.38736373060000001</v>
      </c>
      <c r="R184" s="216">
        <f>Q184*H184</f>
        <v>0.38736373060000001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145</v>
      </c>
      <c r="AT184" s="218" t="s">
        <v>140</v>
      </c>
      <c r="AU184" s="218" t="s">
        <v>87</v>
      </c>
      <c r="AY184" s="19" t="s">
        <v>137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87</v>
      </c>
      <c r="BK184" s="219">
        <f>ROUND(I184*H184,2)</f>
        <v>0</v>
      </c>
      <c r="BL184" s="19" t="s">
        <v>145</v>
      </c>
      <c r="BM184" s="218" t="s">
        <v>3062</v>
      </c>
    </row>
    <row r="185" s="2" customFormat="1">
      <c r="A185" s="41"/>
      <c r="B185" s="42"/>
      <c r="C185" s="43"/>
      <c r="D185" s="220" t="s">
        <v>147</v>
      </c>
      <c r="E185" s="43"/>
      <c r="F185" s="221" t="s">
        <v>3063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147</v>
      </c>
      <c r="AU185" s="19" t="s">
        <v>87</v>
      </c>
    </row>
    <row r="186" s="2" customFormat="1">
      <c r="A186" s="41"/>
      <c r="B186" s="42"/>
      <c r="C186" s="43"/>
      <c r="D186" s="225" t="s">
        <v>149</v>
      </c>
      <c r="E186" s="43"/>
      <c r="F186" s="226" t="s">
        <v>3064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149</v>
      </c>
      <c r="AU186" s="19" t="s">
        <v>87</v>
      </c>
    </row>
    <row r="187" s="13" customFormat="1">
      <c r="A187" s="13"/>
      <c r="B187" s="241"/>
      <c r="C187" s="242"/>
      <c r="D187" s="220" t="s">
        <v>569</v>
      </c>
      <c r="E187" s="243" t="s">
        <v>32</v>
      </c>
      <c r="F187" s="244" t="s">
        <v>3065</v>
      </c>
      <c r="G187" s="242"/>
      <c r="H187" s="245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569</v>
      </c>
      <c r="AU187" s="251" t="s">
        <v>87</v>
      </c>
      <c r="AV187" s="13" t="s">
        <v>87</v>
      </c>
      <c r="AW187" s="13" t="s">
        <v>39</v>
      </c>
      <c r="AX187" s="13" t="s">
        <v>77</v>
      </c>
      <c r="AY187" s="251" t="s">
        <v>137</v>
      </c>
    </row>
    <row r="188" s="14" customFormat="1">
      <c r="A188" s="14"/>
      <c r="B188" s="252"/>
      <c r="C188" s="253"/>
      <c r="D188" s="220" t="s">
        <v>569</v>
      </c>
      <c r="E188" s="254" t="s">
        <v>32</v>
      </c>
      <c r="F188" s="255" t="s">
        <v>571</v>
      </c>
      <c r="G188" s="253"/>
      <c r="H188" s="256">
        <v>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569</v>
      </c>
      <c r="AU188" s="262" t="s">
        <v>87</v>
      </c>
      <c r="AV188" s="14" t="s">
        <v>164</v>
      </c>
      <c r="AW188" s="14" t="s">
        <v>39</v>
      </c>
      <c r="AX188" s="14" t="s">
        <v>85</v>
      </c>
      <c r="AY188" s="262" t="s">
        <v>137</v>
      </c>
    </row>
    <row r="189" s="2" customFormat="1" ht="16.5" customHeight="1">
      <c r="A189" s="41"/>
      <c r="B189" s="42"/>
      <c r="C189" s="207" t="s">
        <v>271</v>
      </c>
      <c r="D189" s="207" t="s">
        <v>140</v>
      </c>
      <c r="E189" s="208" t="s">
        <v>3066</v>
      </c>
      <c r="F189" s="209" t="s">
        <v>3067</v>
      </c>
      <c r="G189" s="210" t="s">
        <v>160</v>
      </c>
      <c r="H189" s="211">
        <v>4</v>
      </c>
      <c r="I189" s="212"/>
      <c r="J189" s="213">
        <f>ROUND(I189*H189,2)</f>
        <v>0</v>
      </c>
      <c r="K189" s="209" t="s">
        <v>144</v>
      </c>
      <c r="L189" s="47"/>
      <c r="M189" s="214" t="s">
        <v>32</v>
      </c>
      <c r="N189" s="215" t="s">
        <v>49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0.51195999999999997</v>
      </c>
      <c r="T189" s="217">
        <f>S189*H189</f>
        <v>2.0478399999999999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145</v>
      </c>
      <c r="AT189" s="218" t="s">
        <v>140</v>
      </c>
      <c r="AU189" s="218" t="s">
        <v>87</v>
      </c>
      <c r="AY189" s="19" t="s">
        <v>137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87</v>
      </c>
      <c r="BK189" s="219">
        <f>ROUND(I189*H189,2)</f>
        <v>0</v>
      </c>
      <c r="BL189" s="19" t="s">
        <v>145</v>
      </c>
      <c r="BM189" s="218" t="s">
        <v>3068</v>
      </c>
    </row>
    <row r="190" s="2" customFormat="1">
      <c r="A190" s="41"/>
      <c r="B190" s="42"/>
      <c r="C190" s="43"/>
      <c r="D190" s="220" t="s">
        <v>147</v>
      </c>
      <c r="E190" s="43"/>
      <c r="F190" s="221" t="s">
        <v>3069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147</v>
      </c>
      <c r="AU190" s="19" t="s">
        <v>87</v>
      </c>
    </row>
    <row r="191" s="2" customFormat="1">
      <c r="A191" s="41"/>
      <c r="B191" s="42"/>
      <c r="C191" s="43"/>
      <c r="D191" s="225" t="s">
        <v>149</v>
      </c>
      <c r="E191" s="43"/>
      <c r="F191" s="226" t="s">
        <v>3070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149</v>
      </c>
      <c r="AU191" s="19" t="s">
        <v>87</v>
      </c>
    </row>
    <row r="192" s="13" customFormat="1">
      <c r="A192" s="13"/>
      <c r="B192" s="241"/>
      <c r="C192" s="242"/>
      <c r="D192" s="220" t="s">
        <v>569</v>
      </c>
      <c r="E192" s="243" t="s">
        <v>32</v>
      </c>
      <c r="F192" s="244" t="s">
        <v>3071</v>
      </c>
      <c r="G192" s="242"/>
      <c r="H192" s="245">
        <v>4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569</v>
      </c>
      <c r="AU192" s="251" t="s">
        <v>87</v>
      </c>
      <c r="AV192" s="13" t="s">
        <v>87</v>
      </c>
      <c r="AW192" s="13" t="s">
        <v>39</v>
      </c>
      <c r="AX192" s="13" t="s">
        <v>77</v>
      </c>
      <c r="AY192" s="251" t="s">
        <v>137</v>
      </c>
    </row>
    <row r="193" s="14" customFormat="1">
      <c r="A193" s="14"/>
      <c r="B193" s="252"/>
      <c r="C193" s="253"/>
      <c r="D193" s="220" t="s">
        <v>569</v>
      </c>
      <c r="E193" s="254" t="s">
        <v>32</v>
      </c>
      <c r="F193" s="255" t="s">
        <v>571</v>
      </c>
      <c r="G193" s="253"/>
      <c r="H193" s="256">
        <v>4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569</v>
      </c>
      <c r="AU193" s="262" t="s">
        <v>87</v>
      </c>
      <c r="AV193" s="14" t="s">
        <v>164</v>
      </c>
      <c r="AW193" s="14" t="s">
        <v>39</v>
      </c>
      <c r="AX193" s="14" t="s">
        <v>85</v>
      </c>
      <c r="AY193" s="262" t="s">
        <v>137</v>
      </c>
    </row>
    <row r="194" s="2" customFormat="1" ht="16.5" customHeight="1">
      <c r="A194" s="41"/>
      <c r="B194" s="42"/>
      <c r="C194" s="207" t="s">
        <v>377</v>
      </c>
      <c r="D194" s="207" t="s">
        <v>140</v>
      </c>
      <c r="E194" s="208" t="s">
        <v>3072</v>
      </c>
      <c r="F194" s="209" t="s">
        <v>3073</v>
      </c>
      <c r="G194" s="210" t="s">
        <v>3042</v>
      </c>
      <c r="H194" s="211">
        <v>1</v>
      </c>
      <c r="I194" s="212"/>
      <c r="J194" s="213">
        <f>ROUND(I194*H194,2)</f>
        <v>0</v>
      </c>
      <c r="K194" s="209" t="s">
        <v>144</v>
      </c>
      <c r="L194" s="47"/>
      <c r="M194" s="214" t="s">
        <v>32</v>
      </c>
      <c r="N194" s="215" t="s">
        <v>49</v>
      </c>
      <c r="O194" s="87"/>
      <c r="P194" s="216">
        <f>O194*H194</f>
        <v>0</v>
      </c>
      <c r="Q194" s="216">
        <v>0.069814477200000002</v>
      </c>
      <c r="R194" s="216">
        <f>Q194*H194</f>
        <v>0.069814477200000002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145</v>
      </c>
      <c r="AT194" s="218" t="s">
        <v>140</v>
      </c>
      <c r="AU194" s="218" t="s">
        <v>87</v>
      </c>
      <c r="AY194" s="19" t="s">
        <v>137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87</v>
      </c>
      <c r="BK194" s="219">
        <f>ROUND(I194*H194,2)</f>
        <v>0</v>
      </c>
      <c r="BL194" s="19" t="s">
        <v>145</v>
      </c>
      <c r="BM194" s="218" t="s">
        <v>3074</v>
      </c>
    </row>
    <row r="195" s="2" customFormat="1">
      <c r="A195" s="41"/>
      <c r="B195" s="42"/>
      <c r="C195" s="43"/>
      <c r="D195" s="220" t="s">
        <v>147</v>
      </c>
      <c r="E195" s="43"/>
      <c r="F195" s="221" t="s">
        <v>3075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147</v>
      </c>
      <c r="AU195" s="19" t="s">
        <v>87</v>
      </c>
    </row>
    <row r="196" s="2" customFormat="1">
      <c r="A196" s="41"/>
      <c r="B196" s="42"/>
      <c r="C196" s="43"/>
      <c r="D196" s="225" t="s">
        <v>149</v>
      </c>
      <c r="E196" s="43"/>
      <c r="F196" s="226" t="s">
        <v>3076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149</v>
      </c>
      <c r="AU196" s="19" t="s">
        <v>87</v>
      </c>
    </row>
    <row r="197" s="13" customFormat="1">
      <c r="A197" s="13"/>
      <c r="B197" s="241"/>
      <c r="C197" s="242"/>
      <c r="D197" s="220" t="s">
        <v>569</v>
      </c>
      <c r="E197" s="243" t="s">
        <v>32</v>
      </c>
      <c r="F197" s="244" t="s">
        <v>3077</v>
      </c>
      <c r="G197" s="242"/>
      <c r="H197" s="245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569</v>
      </c>
      <c r="AU197" s="251" t="s">
        <v>87</v>
      </c>
      <c r="AV197" s="13" t="s">
        <v>87</v>
      </c>
      <c r="AW197" s="13" t="s">
        <v>39</v>
      </c>
      <c r="AX197" s="13" t="s">
        <v>77</v>
      </c>
      <c r="AY197" s="251" t="s">
        <v>137</v>
      </c>
    </row>
    <row r="198" s="14" customFormat="1">
      <c r="A198" s="14"/>
      <c r="B198" s="252"/>
      <c r="C198" s="253"/>
      <c r="D198" s="220" t="s">
        <v>569</v>
      </c>
      <c r="E198" s="254" t="s">
        <v>32</v>
      </c>
      <c r="F198" s="255" t="s">
        <v>571</v>
      </c>
      <c r="G198" s="253"/>
      <c r="H198" s="256">
        <v>1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569</v>
      </c>
      <c r="AU198" s="262" t="s">
        <v>87</v>
      </c>
      <c r="AV198" s="14" t="s">
        <v>164</v>
      </c>
      <c r="AW198" s="14" t="s">
        <v>39</v>
      </c>
      <c r="AX198" s="14" t="s">
        <v>85</v>
      </c>
      <c r="AY198" s="262" t="s">
        <v>137</v>
      </c>
    </row>
    <row r="199" s="2" customFormat="1" ht="24.15" customHeight="1">
      <c r="A199" s="41"/>
      <c r="B199" s="42"/>
      <c r="C199" s="207" t="s">
        <v>383</v>
      </c>
      <c r="D199" s="207" t="s">
        <v>140</v>
      </c>
      <c r="E199" s="208" t="s">
        <v>3078</v>
      </c>
      <c r="F199" s="209" t="s">
        <v>3079</v>
      </c>
      <c r="G199" s="210" t="s">
        <v>3042</v>
      </c>
      <c r="H199" s="211">
        <v>1</v>
      </c>
      <c r="I199" s="212"/>
      <c r="J199" s="213">
        <f>ROUND(I199*H199,2)</f>
        <v>0</v>
      </c>
      <c r="K199" s="209" t="s">
        <v>144</v>
      </c>
      <c r="L199" s="47"/>
      <c r="M199" s="214" t="s">
        <v>32</v>
      </c>
      <c r="N199" s="215" t="s">
        <v>49</v>
      </c>
      <c r="O199" s="87"/>
      <c r="P199" s="216">
        <f>O199*H199</f>
        <v>0</v>
      </c>
      <c r="Q199" s="216">
        <v>0.0053343645</v>
      </c>
      <c r="R199" s="216">
        <f>Q199*H199</f>
        <v>0.0053343645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145</v>
      </c>
      <c r="AT199" s="218" t="s">
        <v>140</v>
      </c>
      <c r="AU199" s="218" t="s">
        <v>87</v>
      </c>
      <c r="AY199" s="19" t="s">
        <v>137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87</v>
      </c>
      <c r="BK199" s="219">
        <f>ROUND(I199*H199,2)</f>
        <v>0</v>
      </c>
      <c r="BL199" s="19" t="s">
        <v>145</v>
      </c>
      <c r="BM199" s="218" t="s">
        <v>3080</v>
      </c>
    </row>
    <row r="200" s="2" customFormat="1">
      <c r="A200" s="41"/>
      <c r="B200" s="42"/>
      <c r="C200" s="43"/>
      <c r="D200" s="220" t="s">
        <v>147</v>
      </c>
      <c r="E200" s="43"/>
      <c r="F200" s="221" t="s">
        <v>3081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147</v>
      </c>
      <c r="AU200" s="19" t="s">
        <v>87</v>
      </c>
    </row>
    <row r="201" s="2" customFormat="1">
      <c r="A201" s="41"/>
      <c r="B201" s="42"/>
      <c r="C201" s="43"/>
      <c r="D201" s="225" t="s">
        <v>149</v>
      </c>
      <c r="E201" s="43"/>
      <c r="F201" s="226" t="s">
        <v>3082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149</v>
      </c>
      <c r="AU201" s="19" t="s">
        <v>87</v>
      </c>
    </row>
    <row r="202" s="13" customFormat="1">
      <c r="A202" s="13"/>
      <c r="B202" s="241"/>
      <c r="C202" s="242"/>
      <c r="D202" s="220" t="s">
        <v>569</v>
      </c>
      <c r="E202" s="243" t="s">
        <v>32</v>
      </c>
      <c r="F202" s="244" t="s">
        <v>3083</v>
      </c>
      <c r="G202" s="242"/>
      <c r="H202" s="245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569</v>
      </c>
      <c r="AU202" s="251" t="s">
        <v>87</v>
      </c>
      <c r="AV202" s="13" t="s">
        <v>87</v>
      </c>
      <c r="AW202" s="13" t="s">
        <v>39</v>
      </c>
      <c r="AX202" s="13" t="s">
        <v>77</v>
      </c>
      <c r="AY202" s="251" t="s">
        <v>137</v>
      </c>
    </row>
    <row r="203" s="14" customFormat="1">
      <c r="A203" s="14"/>
      <c r="B203" s="252"/>
      <c r="C203" s="253"/>
      <c r="D203" s="220" t="s">
        <v>569</v>
      </c>
      <c r="E203" s="254" t="s">
        <v>32</v>
      </c>
      <c r="F203" s="255" t="s">
        <v>571</v>
      </c>
      <c r="G203" s="253"/>
      <c r="H203" s="256">
        <v>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569</v>
      </c>
      <c r="AU203" s="262" t="s">
        <v>87</v>
      </c>
      <c r="AV203" s="14" t="s">
        <v>164</v>
      </c>
      <c r="AW203" s="14" t="s">
        <v>39</v>
      </c>
      <c r="AX203" s="14" t="s">
        <v>85</v>
      </c>
      <c r="AY203" s="262" t="s">
        <v>137</v>
      </c>
    </row>
    <row r="204" s="2" customFormat="1" ht="21.75" customHeight="1">
      <c r="A204" s="41"/>
      <c r="B204" s="42"/>
      <c r="C204" s="207" t="s">
        <v>389</v>
      </c>
      <c r="D204" s="207" t="s">
        <v>140</v>
      </c>
      <c r="E204" s="208" t="s">
        <v>3084</v>
      </c>
      <c r="F204" s="209" t="s">
        <v>3085</v>
      </c>
      <c r="G204" s="210" t="s">
        <v>3042</v>
      </c>
      <c r="H204" s="211">
        <v>1</v>
      </c>
      <c r="I204" s="212"/>
      <c r="J204" s="213">
        <f>ROUND(I204*H204,2)</f>
        <v>0</v>
      </c>
      <c r="K204" s="209" t="s">
        <v>144</v>
      </c>
      <c r="L204" s="47"/>
      <c r="M204" s="214" t="s">
        <v>32</v>
      </c>
      <c r="N204" s="215" t="s">
        <v>49</v>
      </c>
      <c r="O204" s="87"/>
      <c r="P204" s="216">
        <f>O204*H204</f>
        <v>0</v>
      </c>
      <c r="Q204" s="216">
        <v>0.028868764500000001</v>
      </c>
      <c r="R204" s="216">
        <f>Q204*H204</f>
        <v>0.028868764500000001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145</v>
      </c>
      <c r="AT204" s="218" t="s">
        <v>140</v>
      </c>
      <c r="AU204" s="218" t="s">
        <v>87</v>
      </c>
      <c r="AY204" s="19" t="s">
        <v>137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87</v>
      </c>
      <c r="BK204" s="219">
        <f>ROUND(I204*H204,2)</f>
        <v>0</v>
      </c>
      <c r="BL204" s="19" t="s">
        <v>145</v>
      </c>
      <c r="BM204" s="218" t="s">
        <v>3086</v>
      </c>
    </row>
    <row r="205" s="2" customFormat="1">
      <c r="A205" s="41"/>
      <c r="B205" s="42"/>
      <c r="C205" s="43"/>
      <c r="D205" s="220" t="s">
        <v>147</v>
      </c>
      <c r="E205" s="43"/>
      <c r="F205" s="221" t="s">
        <v>3087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147</v>
      </c>
      <c r="AU205" s="19" t="s">
        <v>87</v>
      </c>
    </row>
    <row r="206" s="2" customFormat="1">
      <c r="A206" s="41"/>
      <c r="B206" s="42"/>
      <c r="C206" s="43"/>
      <c r="D206" s="225" t="s">
        <v>149</v>
      </c>
      <c r="E206" s="43"/>
      <c r="F206" s="226" t="s">
        <v>3088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149</v>
      </c>
      <c r="AU206" s="19" t="s">
        <v>87</v>
      </c>
    </row>
    <row r="207" s="13" customFormat="1">
      <c r="A207" s="13"/>
      <c r="B207" s="241"/>
      <c r="C207" s="242"/>
      <c r="D207" s="220" t="s">
        <v>569</v>
      </c>
      <c r="E207" s="243" t="s">
        <v>32</v>
      </c>
      <c r="F207" s="244" t="s">
        <v>3089</v>
      </c>
      <c r="G207" s="242"/>
      <c r="H207" s="245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569</v>
      </c>
      <c r="AU207" s="251" t="s">
        <v>87</v>
      </c>
      <c r="AV207" s="13" t="s">
        <v>87</v>
      </c>
      <c r="AW207" s="13" t="s">
        <v>39</v>
      </c>
      <c r="AX207" s="13" t="s">
        <v>77</v>
      </c>
      <c r="AY207" s="251" t="s">
        <v>137</v>
      </c>
    </row>
    <row r="208" s="14" customFormat="1">
      <c r="A208" s="14"/>
      <c r="B208" s="252"/>
      <c r="C208" s="253"/>
      <c r="D208" s="220" t="s">
        <v>569</v>
      </c>
      <c r="E208" s="254" t="s">
        <v>32</v>
      </c>
      <c r="F208" s="255" t="s">
        <v>571</v>
      </c>
      <c r="G208" s="253"/>
      <c r="H208" s="256">
        <v>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569</v>
      </c>
      <c r="AU208" s="262" t="s">
        <v>87</v>
      </c>
      <c r="AV208" s="14" t="s">
        <v>164</v>
      </c>
      <c r="AW208" s="14" t="s">
        <v>39</v>
      </c>
      <c r="AX208" s="14" t="s">
        <v>85</v>
      </c>
      <c r="AY208" s="262" t="s">
        <v>137</v>
      </c>
    </row>
    <row r="209" s="2" customFormat="1" ht="21.75" customHeight="1">
      <c r="A209" s="41"/>
      <c r="B209" s="42"/>
      <c r="C209" s="207" t="s">
        <v>395</v>
      </c>
      <c r="D209" s="207" t="s">
        <v>140</v>
      </c>
      <c r="E209" s="208" t="s">
        <v>3090</v>
      </c>
      <c r="F209" s="209" t="s">
        <v>3091</v>
      </c>
      <c r="G209" s="210" t="s">
        <v>3042</v>
      </c>
      <c r="H209" s="211">
        <v>5</v>
      </c>
      <c r="I209" s="212"/>
      <c r="J209" s="213">
        <f>ROUND(I209*H209,2)</f>
        <v>0</v>
      </c>
      <c r="K209" s="209" t="s">
        <v>144</v>
      </c>
      <c r="L209" s="47"/>
      <c r="M209" s="214" t="s">
        <v>32</v>
      </c>
      <c r="N209" s="215" t="s">
        <v>49</v>
      </c>
      <c r="O209" s="87"/>
      <c r="P209" s="216">
        <f>O209*H209</f>
        <v>0</v>
      </c>
      <c r="Q209" s="216">
        <v>0.0078843582000000002</v>
      </c>
      <c r="R209" s="216">
        <f>Q209*H209</f>
        <v>0.039421790999999998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145</v>
      </c>
      <c r="AT209" s="218" t="s">
        <v>140</v>
      </c>
      <c r="AU209" s="218" t="s">
        <v>87</v>
      </c>
      <c r="AY209" s="19" t="s">
        <v>137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87</v>
      </c>
      <c r="BK209" s="219">
        <f>ROUND(I209*H209,2)</f>
        <v>0</v>
      </c>
      <c r="BL209" s="19" t="s">
        <v>145</v>
      </c>
      <c r="BM209" s="218" t="s">
        <v>3092</v>
      </c>
    </row>
    <row r="210" s="2" customFormat="1">
      <c r="A210" s="41"/>
      <c r="B210" s="42"/>
      <c r="C210" s="43"/>
      <c r="D210" s="220" t="s">
        <v>147</v>
      </c>
      <c r="E210" s="43"/>
      <c r="F210" s="221" t="s">
        <v>3093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147</v>
      </c>
      <c r="AU210" s="19" t="s">
        <v>87</v>
      </c>
    </row>
    <row r="211" s="2" customFormat="1">
      <c r="A211" s="41"/>
      <c r="B211" s="42"/>
      <c r="C211" s="43"/>
      <c r="D211" s="225" t="s">
        <v>149</v>
      </c>
      <c r="E211" s="43"/>
      <c r="F211" s="226" t="s">
        <v>3094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149</v>
      </c>
      <c r="AU211" s="19" t="s">
        <v>87</v>
      </c>
    </row>
    <row r="212" s="13" customFormat="1">
      <c r="A212" s="13"/>
      <c r="B212" s="241"/>
      <c r="C212" s="242"/>
      <c r="D212" s="220" t="s">
        <v>569</v>
      </c>
      <c r="E212" s="243" t="s">
        <v>32</v>
      </c>
      <c r="F212" s="244" t="s">
        <v>3095</v>
      </c>
      <c r="G212" s="242"/>
      <c r="H212" s="245">
        <v>5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569</v>
      </c>
      <c r="AU212" s="251" t="s">
        <v>87</v>
      </c>
      <c r="AV212" s="13" t="s">
        <v>87</v>
      </c>
      <c r="AW212" s="13" t="s">
        <v>39</v>
      </c>
      <c r="AX212" s="13" t="s">
        <v>77</v>
      </c>
      <c r="AY212" s="251" t="s">
        <v>137</v>
      </c>
    </row>
    <row r="213" s="14" customFormat="1">
      <c r="A213" s="14"/>
      <c r="B213" s="252"/>
      <c r="C213" s="253"/>
      <c r="D213" s="220" t="s">
        <v>569</v>
      </c>
      <c r="E213" s="254" t="s">
        <v>32</v>
      </c>
      <c r="F213" s="255" t="s">
        <v>571</v>
      </c>
      <c r="G213" s="253"/>
      <c r="H213" s="256">
        <v>5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569</v>
      </c>
      <c r="AU213" s="262" t="s">
        <v>87</v>
      </c>
      <c r="AV213" s="14" t="s">
        <v>164</v>
      </c>
      <c r="AW213" s="14" t="s">
        <v>39</v>
      </c>
      <c r="AX213" s="14" t="s">
        <v>85</v>
      </c>
      <c r="AY213" s="262" t="s">
        <v>137</v>
      </c>
    </row>
    <row r="214" s="2" customFormat="1" ht="16.5" customHeight="1">
      <c r="A214" s="41"/>
      <c r="B214" s="42"/>
      <c r="C214" s="207" t="s">
        <v>401</v>
      </c>
      <c r="D214" s="207" t="s">
        <v>140</v>
      </c>
      <c r="E214" s="208" t="s">
        <v>3096</v>
      </c>
      <c r="F214" s="209" t="s">
        <v>3097</v>
      </c>
      <c r="G214" s="210" t="s">
        <v>3042</v>
      </c>
      <c r="H214" s="211">
        <v>1</v>
      </c>
      <c r="I214" s="212"/>
      <c r="J214" s="213">
        <f>ROUND(I214*H214,2)</f>
        <v>0</v>
      </c>
      <c r="K214" s="209" t="s">
        <v>144</v>
      </c>
      <c r="L214" s="47"/>
      <c r="M214" s="214" t="s">
        <v>32</v>
      </c>
      <c r="N214" s="215" t="s">
        <v>49</v>
      </c>
      <c r="O214" s="87"/>
      <c r="P214" s="216">
        <f>O214*H214</f>
        <v>0</v>
      </c>
      <c r="Q214" s="216">
        <v>0.0037041410000000002</v>
      </c>
      <c r="R214" s="216">
        <f>Q214*H214</f>
        <v>0.0037041410000000002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145</v>
      </c>
      <c r="AT214" s="218" t="s">
        <v>140</v>
      </c>
      <c r="AU214" s="218" t="s">
        <v>87</v>
      </c>
      <c r="AY214" s="19" t="s">
        <v>137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87</v>
      </c>
      <c r="BK214" s="219">
        <f>ROUND(I214*H214,2)</f>
        <v>0</v>
      </c>
      <c r="BL214" s="19" t="s">
        <v>145</v>
      </c>
      <c r="BM214" s="218" t="s">
        <v>3098</v>
      </c>
    </row>
    <row r="215" s="2" customFormat="1">
      <c r="A215" s="41"/>
      <c r="B215" s="42"/>
      <c r="C215" s="43"/>
      <c r="D215" s="220" t="s">
        <v>147</v>
      </c>
      <c r="E215" s="43"/>
      <c r="F215" s="221" t="s">
        <v>3099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147</v>
      </c>
      <c r="AU215" s="19" t="s">
        <v>87</v>
      </c>
    </row>
    <row r="216" s="2" customFormat="1">
      <c r="A216" s="41"/>
      <c r="B216" s="42"/>
      <c r="C216" s="43"/>
      <c r="D216" s="225" t="s">
        <v>149</v>
      </c>
      <c r="E216" s="43"/>
      <c r="F216" s="226" t="s">
        <v>3100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149</v>
      </c>
      <c r="AU216" s="19" t="s">
        <v>87</v>
      </c>
    </row>
    <row r="217" s="13" customFormat="1">
      <c r="A217" s="13"/>
      <c r="B217" s="241"/>
      <c r="C217" s="242"/>
      <c r="D217" s="220" t="s">
        <v>569</v>
      </c>
      <c r="E217" s="243" t="s">
        <v>32</v>
      </c>
      <c r="F217" s="244" t="s">
        <v>3101</v>
      </c>
      <c r="G217" s="242"/>
      <c r="H217" s="245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569</v>
      </c>
      <c r="AU217" s="251" t="s">
        <v>87</v>
      </c>
      <c r="AV217" s="13" t="s">
        <v>87</v>
      </c>
      <c r="AW217" s="13" t="s">
        <v>39</v>
      </c>
      <c r="AX217" s="13" t="s">
        <v>77</v>
      </c>
      <c r="AY217" s="251" t="s">
        <v>137</v>
      </c>
    </row>
    <row r="218" s="14" customFormat="1">
      <c r="A218" s="14"/>
      <c r="B218" s="252"/>
      <c r="C218" s="253"/>
      <c r="D218" s="220" t="s">
        <v>569</v>
      </c>
      <c r="E218" s="254" t="s">
        <v>32</v>
      </c>
      <c r="F218" s="255" t="s">
        <v>571</v>
      </c>
      <c r="G218" s="253"/>
      <c r="H218" s="256">
        <v>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569</v>
      </c>
      <c r="AU218" s="262" t="s">
        <v>87</v>
      </c>
      <c r="AV218" s="14" t="s">
        <v>164</v>
      </c>
      <c r="AW218" s="14" t="s">
        <v>39</v>
      </c>
      <c r="AX218" s="14" t="s">
        <v>85</v>
      </c>
      <c r="AY218" s="262" t="s">
        <v>137</v>
      </c>
    </row>
    <row r="219" s="2" customFormat="1" ht="21.75" customHeight="1">
      <c r="A219" s="41"/>
      <c r="B219" s="42"/>
      <c r="C219" s="207" t="s">
        <v>405</v>
      </c>
      <c r="D219" s="207" t="s">
        <v>140</v>
      </c>
      <c r="E219" s="208" t="s">
        <v>3102</v>
      </c>
      <c r="F219" s="209" t="s">
        <v>3103</v>
      </c>
      <c r="G219" s="210" t="s">
        <v>160</v>
      </c>
      <c r="H219" s="211">
        <v>4</v>
      </c>
      <c r="I219" s="212"/>
      <c r="J219" s="213">
        <f>ROUND(I219*H219,2)</f>
        <v>0</v>
      </c>
      <c r="K219" s="209" t="s">
        <v>32</v>
      </c>
      <c r="L219" s="47"/>
      <c r="M219" s="214" t="s">
        <v>32</v>
      </c>
      <c r="N219" s="215" t="s">
        <v>49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145</v>
      </c>
      <c r="AT219" s="218" t="s">
        <v>140</v>
      </c>
      <c r="AU219" s="218" t="s">
        <v>87</v>
      </c>
      <c r="AY219" s="19" t="s">
        <v>137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87</v>
      </c>
      <c r="BK219" s="219">
        <f>ROUND(I219*H219,2)</f>
        <v>0</v>
      </c>
      <c r="BL219" s="19" t="s">
        <v>145</v>
      </c>
      <c r="BM219" s="218" t="s">
        <v>3104</v>
      </c>
    </row>
    <row r="220" s="2" customFormat="1">
      <c r="A220" s="41"/>
      <c r="B220" s="42"/>
      <c r="C220" s="43"/>
      <c r="D220" s="220" t="s">
        <v>147</v>
      </c>
      <c r="E220" s="43"/>
      <c r="F220" s="221" t="s">
        <v>3103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147</v>
      </c>
      <c r="AU220" s="19" t="s">
        <v>87</v>
      </c>
    </row>
    <row r="221" s="13" customFormat="1">
      <c r="A221" s="13"/>
      <c r="B221" s="241"/>
      <c r="C221" s="242"/>
      <c r="D221" s="220" t="s">
        <v>569</v>
      </c>
      <c r="E221" s="243" t="s">
        <v>32</v>
      </c>
      <c r="F221" s="244" t="s">
        <v>3105</v>
      </c>
      <c r="G221" s="242"/>
      <c r="H221" s="245">
        <v>4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569</v>
      </c>
      <c r="AU221" s="251" t="s">
        <v>87</v>
      </c>
      <c r="AV221" s="13" t="s">
        <v>87</v>
      </c>
      <c r="AW221" s="13" t="s">
        <v>39</v>
      </c>
      <c r="AX221" s="13" t="s">
        <v>77</v>
      </c>
      <c r="AY221" s="251" t="s">
        <v>137</v>
      </c>
    </row>
    <row r="222" s="14" customFormat="1">
      <c r="A222" s="14"/>
      <c r="B222" s="252"/>
      <c r="C222" s="253"/>
      <c r="D222" s="220" t="s">
        <v>569</v>
      </c>
      <c r="E222" s="254" t="s">
        <v>32</v>
      </c>
      <c r="F222" s="255" t="s">
        <v>571</v>
      </c>
      <c r="G222" s="253"/>
      <c r="H222" s="256">
        <v>4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569</v>
      </c>
      <c r="AU222" s="262" t="s">
        <v>87</v>
      </c>
      <c r="AV222" s="14" t="s">
        <v>164</v>
      </c>
      <c r="AW222" s="14" t="s">
        <v>39</v>
      </c>
      <c r="AX222" s="14" t="s">
        <v>85</v>
      </c>
      <c r="AY222" s="262" t="s">
        <v>137</v>
      </c>
    </row>
    <row r="223" s="2" customFormat="1" ht="16.5" customHeight="1">
      <c r="A223" s="41"/>
      <c r="B223" s="42"/>
      <c r="C223" s="207" t="s">
        <v>155</v>
      </c>
      <c r="D223" s="207" t="s">
        <v>140</v>
      </c>
      <c r="E223" s="208" t="s">
        <v>3106</v>
      </c>
      <c r="F223" s="209" t="s">
        <v>3107</v>
      </c>
      <c r="G223" s="210" t="s">
        <v>160</v>
      </c>
      <c r="H223" s="211">
        <v>1</v>
      </c>
      <c r="I223" s="212"/>
      <c r="J223" s="213">
        <f>ROUND(I223*H223,2)</f>
        <v>0</v>
      </c>
      <c r="K223" s="209" t="s">
        <v>32</v>
      </c>
      <c r="L223" s="47"/>
      <c r="M223" s="214" t="s">
        <v>32</v>
      </c>
      <c r="N223" s="215" t="s">
        <v>49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145</v>
      </c>
      <c r="AT223" s="218" t="s">
        <v>140</v>
      </c>
      <c r="AU223" s="218" t="s">
        <v>87</v>
      </c>
      <c r="AY223" s="19" t="s">
        <v>137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87</v>
      </c>
      <c r="BK223" s="219">
        <f>ROUND(I223*H223,2)</f>
        <v>0</v>
      </c>
      <c r="BL223" s="19" t="s">
        <v>145</v>
      </c>
      <c r="BM223" s="218" t="s">
        <v>3108</v>
      </c>
    </row>
    <row r="224" s="2" customFormat="1">
      <c r="A224" s="41"/>
      <c r="B224" s="42"/>
      <c r="C224" s="43"/>
      <c r="D224" s="220" t="s">
        <v>147</v>
      </c>
      <c r="E224" s="43"/>
      <c r="F224" s="221" t="s">
        <v>3107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147</v>
      </c>
      <c r="AU224" s="19" t="s">
        <v>87</v>
      </c>
    </row>
    <row r="225" s="2" customFormat="1" ht="16.5" customHeight="1">
      <c r="A225" s="41"/>
      <c r="B225" s="42"/>
      <c r="C225" s="207" t="s">
        <v>414</v>
      </c>
      <c r="D225" s="207" t="s">
        <v>140</v>
      </c>
      <c r="E225" s="208" t="s">
        <v>3109</v>
      </c>
      <c r="F225" s="209" t="s">
        <v>3110</v>
      </c>
      <c r="G225" s="210" t="s">
        <v>2991</v>
      </c>
      <c r="H225" s="277"/>
      <c r="I225" s="212"/>
      <c r="J225" s="213">
        <f>ROUND(I225*H225,2)</f>
        <v>0</v>
      </c>
      <c r="K225" s="209" t="s">
        <v>144</v>
      </c>
      <c r="L225" s="47"/>
      <c r="M225" s="214" t="s">
        <v>32</v>
      </c>
      <c r="N225" s="215" t="s">
        <v>49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145</v>
      </c>
      <c r="AT225" s="218" t="s">
        <v>140</v>
      </c>
      <c r="AU225" s="218" t="s">
        <v>87</v>
      </c>
      <c r="AY225" s="19" t="s">
        <v>137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87</v>
      </c>
      <c r="BK225" s="219">
        <f>ROUND(I225*H225,2)</f>
        <v>0</v>
      </c>
      <c r="BL225" s="19" t="s">
        <v>145</v>
      </c>
      <c r="BM225" s="218" t="s">
        <v>3111</v>
      </c>
    </row>
    <row r="226" s="2" customFormat="1">
      <c r="A226" s="41"/>
      <c r="B226" s="42"/>
      <c r="C226" s="43"/>
      <c r="D226" s="220" t="s">
        <v>147</v>
      </c>
      <c r="E226" s="43"/>
      <c r="F226" s="221" t="s">
        <v>3112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147</v>
      </c>
      <c r="AU226" s="19" t="s">
        <v>87</v>
      </c>
    </row>
    <row r="227" s="2" customFormat="1">
      <c r="A227" s="41"/>
      <c r="B227" s="42"/>
      <c r="C227" s="43"/>
      <c r="D227" s="225" t="s">
        <v>149</v>
      </c>
      <c r="E227" s="43"/>
      <c r="F227" s="226" t="s">
        <v>3113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149</v>
      </c>
      <c r="AU227" s="19" t="s">
        <v>87</v>
      </c>
    </row>
    <row r="228" s="12" customFormat="1" ht="22.8" customHeight="1">
      <c r="A228" s="12"/>
      <c r="B228" s="191"/>
      <c r="C228" s="192"/>
      <c r="D228" s="193" t="s">
        <v>76</v>
      </c>
      <c r="E228" s="205" t="s">
        <v>3114</v>
      </c>
      <c r="F228" s="205" t="s">
        <v>3115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SUM(P229:P260)</f>
        <v>0</v>
      </c>
      <c r="Q228" s="199"/>
      <c r="R228" s="200">
        <f>SUM(R229:R260)</f>
        <v>0.25114994499999999</v>
      </c>
      <c r="S228" s="199"/>
      <c r="T228" s="201">
        <f>SUM(T229:T260)</f>
        <v>0.47919999999999996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87</v>
      </c>
      <c r="AT228" s="203" t="s">
        <v>76</v>
      </c>
      <c r="AU228" s="203" t="s">
        <v>85</v>
      </c>
      <c r="AY228" s="202" t="s">
        <v>137</v>
      </c>
      <c r="BK228" s="204">
        <f>SUM(BK229:BK260)</f>
        <v>0</v>
      </c>
    </row>
    <row r="229" s="2" customFormat="1" ht="16.5" customHeight="1">
      <c r="A229" s="41"/>
      <c r="B229" s="42"/>
      <c r="C229" s="207" t="s">
        <v>420</v>
      </c>
      <c r="D229" s="207" t="s">
        <v>140</v>
      </c>
      <c r="E229" s="208" t="s">
        <v>3116</v>
      </c>
      <c r="F229" s="209" t="s">
        <v>3117</v>
      </c>
      <c r="G229" s="210" t="s">
        <v>143</v>
      </c>
      <c r="H229" s="211">
        <v>60</v>
      </c>
      <c r="I229" s="212"/>
      <c r="J229" s="213">
        <f>ROUND(I229*H229,2)</f>
        <v>0</v>
      </c>
      <c r="K229" s="209" t="s">
        <v>32</v>
      </c>
      <c r="L229" s="47"/>
      <c r="M229" s="214" t="s">
        <v>32</v>
      </c>
      <c r="N229" s="215" t="s">
        <v>49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145</v>
      </c>
      <c r="AT229" s="218" t="s">
        <v>140</v>
      </c>
      <c r="AU229" s="218" t="s">
        <v>87</v>
      </c>
      <c r="AY229" s="19" t="s">
        <v>137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87</v>
      </c>
      <c r="BK229" s="219">
        <f>ROUND(I229*H229,2)</f>
        <v>0</v>
      </c>
      <c r="BL229" s="19" t="s">
        <v>145</v>
      </c>
      <c r="BM229" s="218" t="s">
        <v>3118</v>
      </c>
    </row>
    <row r="230" s="2" customFormat="1">
      <c r="A230" s="41"/>
      <c r="B230" s="42"/>
      <c r="C230" s="43"/>
      <c r="D230" s="220" t="s">
        <v>147</v>
      </c>
      <c r="E230" s="43"/>
      <c r="F230" s="221" t="s">
        <v>3117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147</v>
      </c>
      <c r="AU230" s="19" t="s">
        <v>87</v>
      </c>
    </row>
    <row r="231" s="2" customFormat="1" ht="16.5" customHeight="1">
      <c r="A231" s="41"/>
      <c r="B231" s="42"/>
      <c r="C231" s="207" t="s">
        <v>424</v>
      </c>
      <c r="D231" s="207" t="s">
        <v>140</v>
      </c>
      <c r="E231" s="208" t="s">
        <v>3119</v>
      </c>
      <c r="F231" s="209" t="s">
        <v>3120</v>
      </c>
      <c r="G231" s="210" t="s">
        <v>143</v>
      </c>
      <c r="H231" s="211">
        <v>50</v>
      </c>
      <c r="I231" s="212"/>
      <c r="J231" s="213">
        <f>ROUND(I231*H231,2)</f>
        <v>0</v>
      </c>
      <c r="K231" s="209" t="s">
        <v>144</v>
      </c>
      <c r="L231" s="47"/>
      <c r="M231" s="214" t="s">
        <v>32</v>
      </c>
      <c r="N231" s="215" t="s">
        <v>49</v>
      </c>
      <c r="O231" s="87"/>
      <c r="P231" s="216">
        <f>O231*H231</f>
        <v>0</v>
      </c>
      <c r="Q231" s="216">
        <v>1.995E-05</v>
      </c>
      <c r="R231" s="216">
        <f>Q231*H231</f>
        <v>0.00099750000000000012</v>
      </c>
      <c r="S231" s="216">
        <v>0.0032000000000000002</v>
      </c>
      <c r="T231" s="217">
        <f>S231*H231</f>
        <v>0.16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145</v>
      </c>
      <c r="AT231" s="218" t="s">
        <v>140</v>
      </c>
      <c r="AU231" s="218" t="s">
        <v>87</v>
      </c>
      <c r="AY231" s="19" t="s">
        <v>137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87</v>
      </c>
      <c r="BK231" s="219">
        <f>ROUND(I231*H231,2)</f>
        <v>0</v>
      </c>
      <c r="BL231" s="19" t="s">
        <v>145</v>
      </c>
      <c r="BM231" s="218" t="s">
        <v>3121</v>
      </c>
    </row>
    <row r="232" s="2" customFormat="1">
      <c r="A232" s="41"/>
      <c r="B232" s="42"/>
      <c r="C232" s="43"/>
      <c r="D232" s="220" t="s">
        <v>147</v>
      </c>
      <c r="E232" s="43"/>
      <c r="F232" s="221" t="s">
        <v>3122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147</v>
      </c>
      <c r="AU232" s="19" t="s">
        <v>87</v>
      </c>
    </row>
    <row r="233" s="2" customFormat="1">
      <c r="A233" s="41"/>
      <c r="B233" s="42"/>
      <c r="C233" s="43"/>
      <c r="D233" s="225" t="s">
        <v>149</v>
      </c>
      <c r="E233" s="43"/>
      <c r="F233" s="226" t="s">
        <v>3123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149</v>
      </c>
      <c r="AU233" s="19" t="s">
        <v>87</v>
      </c>
    </row>
    <row r="234" s="2" customFormat="1" ht="16.5" customHeight="1">
      <c r="A234" s="41"/>
      <c r="B234" s="42"/>
      <c r="C234" s="207" t="s">
        <v>430</v>
      </c>
      <c r="D234" s="207" t="s">
        <v>140</v>
      </c>
      <c r="E234" s="208" t="s">
        <v>3124</v>
      </c>
      <c r="F234" s="209" t="s">
        <v>3125</v>
      </c>
      <c r="G234" s="210" t="s">
        <v>143</v>
      </c>
      <c r="H234" s="211">
        <v>60</v>
      </c>
      <c r="I234" s="212"/>
      <c r="J234" s="213">
        <f>ROUND(I234*H234,2)</f>
        <v>0</v>
      </c>
      <c r="K234" s="209" t="s">
        <v>144</v>
      </c>
      <c r="L234" s="47"/>
      <c r="M234" s="214" t="s">
        <v>32</v>
      </c>
      <c r="N234" s="215" t="s">
        <v>49</v>
      </c>
      <c r="O234" s="87"/>
      <c r="P234" s="216">
        <f>O234*H234</f>
        <v>0</v>
      </c>
      <c r="Q234" s="216">
        <v>5.0000000000000002E-05</v>
      </c>
      <c r="R234" s="216">
        <f>Q234*H234</f>
        <v>0.0030000000000000001</v>
      </c>
      <c r="S234" s="216">
        <v>0.0053200000000000001</v>
      </c>
      <c r="T234" s="217">
        <f>S234*H234</f>
        <v>0.31919999999999998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145</v>
      </c>
      <c r="AT234" s="218" t="s">
        <v>140</v>
      </c>
      <c r="AU234" s="218" t="s">
        <v>87</v>
      </c>
      <c r="AY234" s="19" t="s">
        <v>137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87</v>
      </c>
      <c r="BK234" s="219">
        <f>ROUND(I234*H234,2)</f>
        <v>0</v>
      </c>
      <c r="BL234" s="19" t="s">
        <v>145</v>
      </c>
      <c r="BM234" s="218" t="s">
        <v>3126</v>
      </c>
    </row>
    <row r="235" s="2" customFormat="1">
      <c r="A235" s="41"/>
      <c r="B235" s="42"/>
      <c r="C235" s="43"/>
      <c r="D235" s="220" t="s">
        <v>147</v>
      </c>
      <c r="E235" s="43"/>
      <c r="F235" s="221" t="s">
        <v>3127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147</v>
      </c>
      <c r="AU235" s="19" t="s">
        <v>87</v>
      </c>
    </row>
    <row r="236" s="2" customFormat="1">
      <c r="A236" s="41"/>
      <c r="B236" s="42"/>
      <c r="C236" s="43"/>
      <c r="D236" s="225" t="s">
        <v>149</v>
      </c>
      <c r="E236" s="43"/>
      <c r="F236" s="226" t="s">
        <v>3128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149</v>
      </c>
      <c r="AU236" s="19" t="s">
        <v>87</v>
      </c>
    </row>
    <row r="237" s="2" customFormat="1" ht="16.5" customHeight="1">
      <c r="A237" s="41"/>
      <c r="B237" s="42"/>
      <c r="C237" s="207" t="s">
        <v>434</v>
      </c>
      <c r="D237" s="207" t="s">
        <v>140</v>
      </c>
      <c r="E237" s="208" t="s">
        <v>3129</v>
      </c>
      <c r="F237" s="209" t="s">
        <v>3130</v>
      </c>
      <c r="G237" s="210" t="s">
        <v>143</v>
      </c>
      <c r="H237" s="211">
        <v>3</v>
      </c>
      <c r="I237" s="212"/>
      <c r="J237" s="213">
        <f>ROUND(I237*H237,2)</f>
        <v>0</v>
      </c>
      <c r="K237" s="209" t="s">
        <v>144</v>
      </c>
      <c r="L237" s="47"/>
      <c r="M237" s="214" t="s">
        <v>32</v>
      </c>
      <c r="N237" s="215" t="s">
        <v>49</v>
      </c>
      <c r="O237" s="87"/>
      <c r="P237" s="216">
        <f>O237*H237</f>
        <v>0</v>
      </c>
      <c r="Q237" s="216">
        <v>0.00069796500000000004</v>
      </c>
      <c r="R237" s="216">
        <f>Q237*H237</f>
        <v>0.0020938950000000001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145</v>
      </c>
      <c r="AT237" s="218" t="s">
        <v>140</v>
      </c>
      <c r="AU237" s="218" t="s">
        <v>87</v>
      </c>
      <c r="AY237" s="19" t="s">
        <v>137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87</v>
      </c>
      <c r="BK237" s="219">
        <f>ROUND(I237*H237,2)</f>
        <v>0</v>
      </c>
      <c r="BL237" s="19" t="s">
        <v>145</v>
      </c>
      <c r="BM237" s="218" t="s">
        <v>3131</v>
      </c>
    </row>
    <row r="238" s="2" customFormat="1">
      <c r="A238" s="41"/>
      <c r="B238" s="42"/>
      <c r="C238" s="43"/>
      <c r="D238" s="220" t="s">
        <v>147</v>
      </c>
      <c r="E238" s="43"/>
      <c r="F238" s="221" t="s">
        <v>3132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147</v>
      </c>
      <c r="AU238" s="19" t="s">
        <v>87</v>
      </c>
    </row>
    <row r="239" s="2" customFormat="1">
      <c r="A239" s="41"/>
      <c r="B239" s="42"/>
      <c r="C239" s="43"/>
      <c r="D239" s="225" t="s">
        <v>149</v>
      </c>
      <c r="E239" s="43"/>
      <c r="F239" s="226" t="s">
        <v>3133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149</v>
      </c>
      <c r="AU239" s="19" t="s">
        <v>87</v>
      </c>
    </row>
    <row r="240" s="2" customFormat="1" ht="16.5" customHeight="1">
      <c r="A240" s="41"/>
      <c r="B240" s="42"/>
      <c r="C240" s="207" t="s">
        <v>440</v>
      </c>
      <c r="D240" s="207" t="s">
        <v>140</v>
      </c>
      <c r="E240" s="208" t="s">
        <v>3134</v>
      </c>
      <c r="F240" s="209" t="s">
        <v>3135</v>
      </c>
      <c r="G240" s="210" t="s">
        <v>143</v>
      </c>
      <c r="H240" s="211">
        <v>36</v>
      </c>
      <c r="I240" s="212"/>
      <c r="J240" s="213">
        <f>ROUND(I240*H240,2)</f>
        <v>0</v>
      </c>
      <c r="K240" s="209" t="s">
        <v>144</v>
      </c>
      <c r="L240" s="47"/>
      <c r="M240" s="214" t="s">
        <v>32</v>
      </c>
      <c r="N240" s="215" t="s">
        <v>49</v>
      </c>
      <c r="O240" s="87"/>
      <c r="P240" s="216">
        <f>O240*H240</f>
        <v>0</v>
      </c>
      <c r="Q240" s="216">
        <v>0.001243135</v>
      </c>
      <c r="R240" s="216">
        <f>Q240*H240</f>
        <v>0.044752859999999998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145</v>
      </c>
      <c r="AT240" s="218" t="s">
        <v>140</v>
      </c>
      <c r="AU240" s="218" t="s">
        <v>87</v>
      </c>
      <c r="AY240" s="19" t="s">
        <v>137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87</v>
      </c>
      <c r="BK240" s="219">
        <f>ROUND(I240*H240,2)</f>
        <v>0</v>
      </c>
      <c r="BL240" s="19" t="s">
        <v>145</v>
      </c>
      <c r="BM240" s="218" t="s">
        <v>3136</v>
      </c>
    </row>
    <row r="241" s="2" customFormat="1">
      <c r="A241" s="41"/>
      <c r="B241" s="42"/>
      <c r="C241" s="43"/>
      <c r="D241" s="220" t="s">
        <v>147</v>
      </c>
      <c r="E241" s="43"/>
      <c r="F241" s="221" t="s">
        <v>3137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147</v>
      </c>
      <c r="AU241" s="19" t="s">
        <v>87</v>
      </c>
    </row>
    <row r="242" s="2" customFormat="1">
      <c r="A242" s="41"/>
      <c r="B242" s="42"/>
      <c r="C242" s="43"/>
      <c r="D242" s="225" t="s">
        <v>149</v>
      </c>
      <c r="E242" s="43"/>
      <c r="F242" s="226" t="s">
        <v>3138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149</v>
      </c>
      <c r="AU242" s="19" t="s">
        <v>87</v>
      </c>
    </row>
    <row r="243" s="2" customFormat="1" ht="16.5" customHeight="1">
      <c r="A243" s="41"/>
      <c r="B243" s="42"/>
      <c r="C243" s="207" t="s">
        <v>445</v>
      </c>
      <c r="D243" s="207" t="s">
        <v>140</v>
      </c>
      <c r="E243" s="208" t="s">
        <v>3139</v>
      </c>
      <c r="F243" s="209" t="s">
        <v>3140</v>
      </c>
      <c r="G243" s="210" t="s">
        <v>143</v>
      </c>
      <c r="H243" s="211">
        <v>40</v>
      </c>
      <c r="I243" s="212"/>
      <c r="J243" s="213">
        <f>ROUND(I243*H243,2)</f>
        <v>0</v>
      </c>
      <c r="K243" s="209" t="s">
        <v>144</v>
      </c>
      <c r="L243" s="47"/>
      <c r="M243" s="214" t="s">
        <v>32</v>
      </c>
      <c r="N243" s="215" t="s">
        <v>49</v>
      </c>
      <c r="O243" s="87"/>
      <c r="P243" s="216">
        <f>O243*H243</f>
        <v>0</v>
      </c>
      <c r="Q243" s="216">
        <v>0.0016071849999999999</v>
      </c>
      <c r="R243" s="216">
        <f>Q243*H243</f>
        <v>0.064287399999999995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145</v>
      </c>
      <c r="AT243" s="218" t="s">
        <v>140</v>
      </c>
      <c r="AU243" s="218" t="s">
        <v>87</v>
      </c>
      <c r="AY243" s="19" t="s">
        <v>137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87</v>
      </c>
      <c r="BK243" s="219">
        <f>ROUND(I243*H243,2)</f>
        <v>0</v>
      </c>
      <c r="BL243" s="19" t="s">
        <v>145</v>
      </c>
      <c r="BM243" s="218" t="s">
        <v>3141</v>
      </c>
    </row>
    <row r="244" s="2" customFormat="1">
      <c r="A244" s="41"/>
      <c r="B244" s="42"/>
      <c r="C244" s="43"/>
      <c r="D244" s="220" t="s">
        <v>147</v>
      </c>
      <c r="E244" s="43"/>
      <c r="F244" s="221" t="s">
        <v>3142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147</v>
      </c>
      <c r="AU244" s="19" t="s">
        <v>87</v>
      </c>
    </row>
    <row r="245" s="2" customFormat="1">
      <c r="A245" s="41"/>
      <c r="B245" s="42"/>
      <c r="C245" s="43"/>
      <c r="D245" s="225" t="s">
        <v>149</v>
      </c>
      <c r="E245" s="43"/>
      <c r="F245" s="226" t="s">
        <v>3143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149</v>
      </c>
      <c r="AU245" s="19" t="s">
        <v>87</v>
      </c>
    </row>
    <row r="246" s="2" customFormat="1" ht="16.5" customHeight="1">
      <c r="A246" s="41"/>
      <c r="B246" s="42"/>
      <c r="C246" s="207" t="s">
        <v>451</v>
      </c>
      <c r="D246" s="207" t="s">
        <v>140</v>
      </c>
      <c r="E246" s="208" t="s">
        <v>3144</v>
      </c>
      <c r="F246" s="209" t="s">
        <v>3145</v>
      </c>
      <c r="G246" s="210" t="s">
        <v>143</v>
      </c>
      <c r="H246" s="211">
        <v>8</v>
      </c>
      <c r="I246" s="212"/>
      <c r="J246" s="213">
        <f>ROUND(I246*H246,2)</f>
        <v>0</v>
      </c>
      <c r="K246" s="209" t="s">
        <v>144</v>
      </c>
      <c r="L246" s="47"/>
      <c r="M246" s="214" t="s">
        <v>32</v>
      </c>
      <c r="N246" s="215" t="s">
        <v>49</v>
      </c>
      <c r="O246" s="87"/>
      <c r="P246" s="216">
        <f>O246*H246</f>
        <v>0</v>
      </c>
      <c r="Q246" s="216">
        <v>0.0019582800000000002</v>
      </c>
      <c r="R246" s="216">
        <f>Q246*H246</f>
        <v>0.015666240000000001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145</v>
      </c>
      <c r="AT246" s="218" t="s">
        <v>140</v>
      </c>
      <c r="AU246" s="218" t="s">
        <v>87</v>
      </c>
      <c r="AY246" s="19" t="s">
        <v>137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87</v>
      </c>
      <c r="BK246" s="219">
        <f>ROUND(I246*H246,2)</f>
        <v>0</v>
      </c>
      <c r="BL246" s="19" t="s">
        <v>145</v>
      </c>
      <c r="BM246" s="218" t="s">
        <v>3146</v>
      </c>
    </row>
    <row r="247" s="2" customFormat="1">
      <c r="A247" s="41"/>
      <c r="B247" s="42"/>
      <c r="C247" s="43"/>
      <c r="D247" s="220" t="s">
        <v>147</v>
      </c>
      <c r="E247" s="43"/>
      <c r="F247" s="221" t="s">
        <v>3147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147</v>
      </c>
      <c r="AU247" s="19" t="s">
        <v>87</v>
      </c>
    </row>
    <row r="248" s="2" customFormat="1">
      <c r="A248" s="41"/>
      <c r="B248" s="42"/>
      <c r="C248" s="43"/>
      <c r="D248" s="225" t="s">
        <v>149</v>
      </c>
      <c r="E248" s="43"/>
      <c r="F248" s="226" t="s">
        <v>3148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149</v>
      </c>
      <c r="AU248" s="19" t="s">
        <v>87</v>
      </c>
    </row>
    <row r="249" s="2" customFormat="1" ht="16.5" customHeight="1">
      <c r="A249" s="41"/>
      <c r="B249" s="42"/>
      <c r="C249" s="207" t="s">
        <v>455</v>
      </c>
      <c r="D249" s="207" t="s">
        <v>140</v>
      </c>
      <c r="E249" s="208" t="s">
        <v>3149</v>
      </c>
      <c r="F249" s="209" t="s">
        <v>3150</v>
      </c>
      <c r="G249" s="210" t="s">
        <v>143</v>
      </c>
      <c r="H249" s="211">
        <v>35</v>
      </c>
      <c r="I249" s="212"/>
      <c r="J249" s="213">
        <f>ROUND(I249*H249,2)</f>
        <v>0</v>
      </c>
      <c r="K249" s="209" t="s">
        <v>144</v>
      </c>
      <c r="L249" s="47"/>
      <c r="M249" s="214" t="s">
        <v>32</v>
      </c>
      <c r="N249" s="215" t="s">
        <v>49</v>
      </c>
      <c r="O249" s="87"/>
      <c r="P249" s="216">
        <f>O249*H249</f>
        <v>0</v>
      </c>
      <c r="Q249" s="216">
        <v>0.0034386299999999998</v>
      </c>
      <c r="R249" s="216">
        <f>Q249*H249</f>
        <v>0.12035204999999999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145</v>
      </c>
      <c r="AT249" s="218" t="s">
        <v>140</v>
      </c>
      <c r="AU249" s="218" t="s">
        <v>87</v>
      </c>
      <c r="AY249" s="19" t="s">
        <v>137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87</v>
      </c>
      <c r="BK249" s="219">
        <f>ROUND(I249*H249,2)</f>
        <v>0</v>
      </c>
      <c r="BL249" s="19" t="s">
        <v>145</v>
      </c>
      <c r="BM249" s="218" t="s">
        <v>3151</v>
      </c>
    </row>
    <row r="250" s="2" customFormat="1">
      <c r="A250" s="41"/>
      <c r="B250" s="42"/>
      <c r="C250" s="43"/>
      <c r="D250" s="220" t="s">
        <v>147</v>
      </c>
      <c r="E250" s="43"/>
      <c r="F250" s="221" t="s">
        <v>3152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147</v>
      </c>
      <c r="AU250" s="19" t="s">
        <v>87</v>
      </c>
    </row>
    <row r="251" s="2" customFormat="1">
      <c r="A251" s="41"/>
      <c r="B251" s="42"/>
      <c r="C251" s="43"/>
      <c r="D251" s="225" t="s">
        <v>149</v>
      </c>
      <c r="E251" s="43"/>
      <c r="F251" s="226" t="s">
        <v>3153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149</v>
      </c>
      <c r="AU251" s="19" t="s">
        <v>87</v>
      </c>
    </row>
    <row r="252" s="2" customFormat="1" ht="16.5" customHeight="1">
      <c r="A252" s="41"/>
      <c r="B252" s="42"/>
      <c r="C252" s="207" t="s">
        <v>461</v>
      </c>
      <c r="D252" s="207" t="s">
        <v>140</v>
      </c>
      <c r="E252" s="208" t="s">
        <v>3154</v>
      </c>
      <c r="F252" s="209" t="s">
        <v>3155</v>
      </c>
      <c r="G252" s="210" t="s">
        <v>143</v>
      </c>
      <c r="H252" s="211">
        <v>79</v>
      </c>
      <c r="I252" s="212"/>
      <c r="J252" s="213">
        <f>ROUND(I252*H252,2)</f>
        <v>0</v>
      </c>
      <c r="K252" s="209" t="s">
        <v>144</v>
      </c>
      <c r="L252" s="47"/>
      <c r="M252" s="214" t="s">
        <v>32</v>
      </c>
      <c r="N252" s="215" t="s">
        <v>49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145</v>
      </c>
      <c r="AT252" s="218" t="s">
        <v>140</v>
      </c>
      <c r="AU252" s="218" t="s">
        <v>87</v>
      </c>
      <c r="AY252" s="19" t="s">
        <v>137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87</v>
      </c>
      <c r="BK252" s="219">
        <f>ROUND(I252*H252,2)</f>
        <v>0</v>
      </c>
      <c r="BL252" s="19" t="s">
        <v>145</v>
      </c>
      <c r="BM252" s="218" t="s">
        <v>3156</v>
      </c>
    </row>
    <row r="253" s="2" customFormat="1">
      <c r="A253" s="41"/>
      <c r="B253" s="42"/>
      <c r="C253" s="43"/>
      <c r="D253" s="220" t="s">
        <v>147</v>
      </c>
      <c r="E253" s="43"/>
      <c r="F253" s="221" t="s">
        <v>3157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147</v>
      </c>
      <c r="AU253" s="19" t="s">
        <v>87</v>
      </c>
    </row>
    <row r="254" s="2" customFormat="1">
      <c r="A254" s="41"/>
      <c r="B254" s="42"/>
      <c r="C254" s="43"/>
      <c r="D254" s="225" t="s">
        <v>149</v>
      </c>
      <c r="E254" s="43"/>
      <c r="F254" s="226" t="s">
        <v>3158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149</v>
      </c>
      <c r="AU254" s="19" t="s">
        <v>87</v>
      </c>
    </row>
    <row r="255" s="2" customFormat="1" ht="16.5" customHeight="1">
      <c r="A255" s="41"/>
      <c r="B255" s="42"/>
      <c r="C255" s="207" t="s">
        <v>465</v>
      </c>
      <c r="D255" s="207" t="s">
        <v>140</v>
      </c>
      <c r="E255" s="208" t="s">
        <v>3159</v>
      </c>
      <c r="F255" s="209" t="s">
        <v>3160</v>
      </c>
      <c r="G255" s="210" t="s">
        <v>143</v>
      </c>
      <c r="H255" s="211">
        <v>43</v>
      </c>
      <c r="I255" s="212"/>
      <c r="J255" s="213">
        <f>ROUND(I255*H255,2)</f>
        <v>0</v>
      </c>
      <c r="K255" s="209" t="s">
        <v>144</v>
      </c>
      <c r="L255" s="47"/>
      <c r="M255" s="214" t="s">
        <v>32</v>
      </c>
      <c r="N255" s="215" t="s">
        <v>49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145</v>
      </c>
      <c r="AT255" s="218" t="s">
        <v>140</v>
      </c>
      <c r="AU255" s="218" t="s">
        <v>87</v>
      </c>
      <c r="AY255" s="19" t="s">
        <v>137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87</v>
      </c>
      <c r="BK255" s="219">
        <f>ROUND(I255*H255,2)</f>
        <v>0</v>
      </c>
      <c r="BL255" s="19" t="s">
        <v>145</v>
      </c>
      <c r="BM255" s="218" t="s">
        <v>3161</v>
      </c>
    </row>
    <row r="256" s="2" customFormat="1">
      <c r="A256" s="41"/>
      <c r="B256" s="42"/>
      <c r="C256" s="43"/>
      <c r="D256" s="220" t="s">
        <v>147</v>
      </c>
      <c r="E256" s="43"/>
      <c r="F256" s="221" t="s">
        <v>3162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147</v>
      </c>
      <c r="AU256" s="19" t="s">
        <v>87</v>
      </c>
    </row>
    <row r="257" s="2" customFormat="1">
      <c r="A257" s="41"/>
      <c r="B257" s="42"/>
      <c r="C257" s="43"/>
      <c r="D257" s="225" t="s">
        <v>149</v>
      </c>
      <c r="E257" s="43"/>
      <c r="F257" s="226" t="s">
        <v>3163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149</v>
      </c>
      <c r="AU257" s="19" t="s">
        <v>87</v>
      </c>
    </row>
    <row r="258" s="2" customFormat="1" ht="16.5" customHeight="1">
      <c r="A258" s="41"/>
      <c r="B258" s="42"/>
      <c r="C258" s="207" t="s">
        <v>471</v>
      </c>
      <c r="D258" s="207" t="s">
        <v>140</v>
      </c>
      <c r="E258" s="208" t="s">
        <v>3164</v>
      </c>
      <c r="F258" s="209" t="s">
        <v>3165</v>
      </c>
      <c r="G258" s="210" t="s">
        <v>2991</v>
      </c>
      <c r="H258" s="277"/>
      <c r="I258" s="212"/>
      <c r="J258" s="213">
        <f>ROUND(I258*H258,2)</f>
        <v>0</v>
      </c>
      <c r="K258" s="209" t="s">
        <v>144</v>
      </c>
      <c r="L258" s="47"/>
      <c r="M258" s="214" t="s">
        <v>32</v>
      </c>
      <c r="N258" s="215" t="s">
        <v>49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145</v>
      </c>
      <c r="AT258" s="218" t="s">
        <v>140</v>
      </c>
      <c r="AU258" s="218" t="s">
        <v>87</v>
      </c>
      <c r="AY258" s="19" t="s">
        <v>137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87</v>
      </c>
      <c r="BK258" s="219">
        <f>ROUND(I258*H258,2)</f>
        <v>0</v>
      </c>
      <c r="BL258" s="19" t="s">
        <v>145</v>
      </c>
      <c r="BM258" s="218" t="s">
        <v>3166</v>
      </c>
    </row>
    <row r="259" s="2" customFormat="1">
      <c r="A259" s="41"/>
      <c r="B259" s="42"/>
      <c r="C259" s="43"/>
      <c r="D259" s="220" t="s">
        <v>147</v>
      </c>
      <c r="E259" s="43"/>
      <c r="F259" s="221" t="s">
        <v>3167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147</v>
      </c>
      <c r="AU259" s="19" t="s">
        <v>87</v>
      </c>
    </row>
    <row r="260" s="2" customFormat="1">
      <c r="A260" s="41"/>
      <c r="B260" s="42"/>
      <c r="C260" s="43"/>
      <c r="D260" s="225" t="s">
        <v>149</v>
      </c>
      <c r="E260" s="43"/>
      <c r="F260" s="226" t="s">
        <v>3168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149</v>
      </c>
      <c r="AU260" s="19" t="s">
        <v>87</v>
      </c>
    </row>
    <row r="261" s="12" customFormat="1" ht="22.8" customHeight="1">
      <c r="A261" s="12"/>
      <c r="B261" s="191"/>
      <c r="C261" s="192"/>
      <c r="D261" s="193" t="s">
        <v>76</v>
      </c>
      <c r="E261" s="205" t="s">
        <v>3169</v>
      </c>
      <c r="F261" s="205" t="s">
        <v>3170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SUM(P262:P374)</f>
        <v>0</v>
      </c>
      <c r="Q261" s="199"/>
      <c r="R261" s="200">
        <f>SUM(R262:R374)</f>
        <v>0.11203658250000001</v>
      </c>
      <c r="S261" s="199"/>
      <c r="T261" s="201">
        <f>SUM(T262:T374)</f>
        <v>0.079720000000000013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87</v>
      </c>
      <c r="AT261" s="203" t="s">
        <v>76</v>
      </c>
      <c r="AU261" s="203" t="s">
        <v>85</v>
      </c>
      <c r="AY261" s="202" t="s">
        <v>137</v>
      </c>
      <c r="BK261" s="204">
        <f>SUM(BK262:BK374)</f>
        <v>0</v>
      </c>
    </row>
    <row r="262" s="2" customFormat="1" ht="16.5" customHeight="1">
      <c r="A262" s="41"/>
      <c r="B262" s="42"/>
      <c r="C262" s="207" t="s">
        <v>475</v>
      </c>
      <c r="D262" s="207" t="s">
        <v>140</v>
      </c>
      <c r="E262" s="208" t="s">
        <v>3171</v>
      </c>
      <c r="F262" s="209" t="s">
        <v>3172</v>
      </c>
      <c r="G262" s="210" t="s">
        <v>160</v>
      </c>
      <c r="H262" s="211">
        <v>1</v>
      </c>
      <c r="I262" s="212"/>
      <c r="J262" s="213">
        <f>ROUND(I262*H262,2)</f>
        <v>0</v>
      </c>
      <c r="K262" s="209" t="s">
        <v>32</v>
      </c>
      <c r="L262" s="47"/>
      <c r="M262" s="214" t="s">
        <v>32</v>
      </c>
      <c r="N262" s="215" t="s">
        <v>49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145</v>
      </c>
      <c r="AT262" s="218" t="s">
        <v>140</v>
      </c>
      <c r="AU262" s="218" t="s">
        <v>87</v>
      </c>
      <c r="AY262" s="19" t="s">
        <v>137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87</v>
      </c>
      <c r="BK262" s="219">
        <f>ROUND(I262*H262,2)</f>
        <v>0</v>
      </c>
      <c r="BL262" s="19" t="s">
        <v>145</v>
      </c>
      <c r="BM262" s="218" t="s">
        <v>3173</v>
      </c>
    </row>
    <row r="263" s="2" customFormat="1">
      <c r="A263" s="41"/>
      <c r="B263" s="42"/>
      <c r="C263" s="43"/>
      <c r="D263" s="220" t="s">
        <v>147</v>
      </c>
      <c r="E263" s="43"/>
      <c r="F263" s="221" t="s">
        <v>3172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147</v>
      </c>
      <c r="AU263" s="19" t="s">
        <v>87</v>
      </c>
    </row>
    <row r="264" s="2" customFormat="1" ht="16.5" customHeight="1">
      <c r="A264" s="41"/>
      <c r="B264" s="42"/>
      <c r="C264" s="207" t="s">
        <v>481</v>
      </c>
      <c r="D264" s="207" t="s">
        <v>140</v>
      </c>
      <c r="E264" s="208" t="s">
        <v>3174</v>
      </c>
      <c r="F264" s="209" t="s">
        <v>3175</v>
      </c>
      <c r="G264" s="210" t="s">
        <v>160</v>
      </c>
      <c r="H264" s="211">
        <v>4</v>
      </c>
      <c r="I264" s="212"/>
      <c r="J264" s="213">
        <f>ROUND(I264*H264,2)</f>
        <v>0</v>
      </c>
      <c r="K264" s="209" t="s">
        <v>32</v>
      </c>
      <c r="L264" s="47"/>
      <c r="M264" s="214" t="s">
        <v>32</v>
      </c>
      <c r="N264" s="215" t="s">
        <v>49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145</v>
      </c>
      <c r="AT264" s="218" t="s">
        <v>140</v>
      </c>
      <c r="AU264" s="218" t="s">
        <v>87</v>
      </c>
      <c r="AY264" s="19" t="s">
        <v>137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87</v>
      </c>
      <c r="BK264" s="219">
        <f>ROUND(I264*H264,2)</f>
        <v>0</v>
      </c>
      <c r="BL264" s="19" t="s">
        <v>145</v>
      </c>
      <c r="BM264" s="218" t="s">
        <v>3176</v>
      </c>
    </row>
    <row r="265" s="2" customFormat="1">
      <c r="A265" s="41"/>
      <c r="B265" s="42"/>
      <c r="C265" s="43"/>
      <c r="D265" s="220" t="s">
        <v>147</v>
      </c>
      <c r="E265" s="43"/>
      <c r="F265" s="221" t="s">
        <v>3175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147</v>
      </c>
      <c r="AU265" s="19" t="s">
        <v>87</v>
      </c>
    </row>
    <row r="266" s="2" customFormat="1" ht="16.5" customHeight="1">
      <c r="A266" s="41"/>
      <c r="B266" s="42"/>
      <c r="C266" s="207" t="s">
        <v>485</v>
      </c>
      <c r="D266" s="207" t="s">
        <v>140</v>
      </c>
      <c r="E266" s="208" t="s">
        <v>3177</v>
      </c>
      <c r="F266" s="209" t="s">
        <v>3178</v>
      </c>
      <c r="G266" s="210" t="s">
        <v>3042</v>
      </c>
      <c r="H266" s="211">
        <v>5</v>
      </c>
      <c r="I266" s="212"/>
      <c r="J266" s="213">
        <f>ROUND(I266*H266,2)</f>
        <v>0</v>
      </c>
      <c r="K266" s="209" t="s">
        <v>144</v>
      </c>
      <c r="L266" s="47"/>
      <c r="M266" s="214" t="s">
        <v>32</v>
      </c>
      <c r="N266" s="215" t="s">
        <v>49</v>
      </c>
      <c r="O266" s="87"/>
      <c r="P266" s="216">
        <f>O266*H266</f>
        <v>0</v>
      </c>
      <c r="Q266" s="216">
        <v>0.0084448024999999993</v>
      </c>
      <c r="R266" s="216">
        <f>Q266*H266</f>
        <v>0.042224012499999998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145</v>
      </c>
      <c r="AT266" s="218" t="s">
        <v>140</v>
      </c>
      <c r="AU266" s="218" t="s">
        <v>87</v>
      </c>
      <c r="AY266" s="19" t="s">
        <v>137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87</v>
      </c>
      <c r="BK266" s="219">
        <f>ROUND(I266*H266,2)</f>
        <v>0</v>
      </c>
      <c r="BL266" s="19" t="s">
        <v>145</v>
      </c>
      <c r="BM266" s="218" t="s">
        <v>3179</v>
      </c>
    </row>
    <row r="267" s="2" customFormat="1">
      <c r="A267" s="41"/>
      <c r="B267" s="42"/>
      <c r="C267" s="43"/>
      <c r="D267" s="220" t="s">
        <v>147</v>
      </c>
      <c r="E267" s="43"/>
      <c r="F267" s="221" t="s">
        <v>3180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147</v>
      </c>
      <c r="AU267" s="19" t="s">
        <v>87</v>
      </c>
    </row>
    <row r="268" s="2" customFormat="1">
      <c r="A268" s="41"/>
      <c r="B268" s="42"/>
      <c r="C268" s="43"/>
      <c r="D268" s="225" t="s">
        <v>149</v>
      </c>
      <c r="E268" s="43"/>
      <c r="F268" s="226" t="s">
        <v>3181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149</v>
      </c>
      <c r="AU268" s="19" t="s">
        <v>87</v>
      </c>
    </row>
    <row r="269" s="13" customFormat="1">
      <c r="A269" s="13"/>
      <c r="B269" s="241"/>
      <c r="C269" s="242"/>
      <c r="D269" s="220" t="s">
        <v>569</v>
      </c>
      <c r="E269" s="243" t="s">
        <v>32</v>
      </c>
      <c r="F269" s="244" t="s">
        <v>3182</v>
      </c>
      <c r="G269" s="242"/>
      <c r="H269" s="245">
        <v>5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569</v>
      </c>
      <c r="AU269" s="251" t="s">
        <v>87</v>
      </c>
      <c r="AV269" s="13" t="s">
        <v>87</v>
      </c>
      <c r="AW269" s="13" t="s">
        <v>39</v>
      </c>
      <c r="AX269" s="13" t="s">
        <v>77</v>
      </c>
      <c r="AY269" s="251" t="s">
        <v>137</v>
      </c>
    </row>
    <row r="270" s="14" customFormat="1">
      <c r="A270" s="14"/>
      <c r="B270" s="252"/>
      <c r="C270" s="253"/>
      <c r="D270" s="220" t="s">
        <v>569</v>
      </c>
      <c r="E270" s="254" t="s">
        <v>32</v>
      </c>
      <c r="F270" s="255" t="s">
        <v>571</v>
      </c>
      <c r="G270" s="253"/>
      <c r="H270" s="256">
        <v>5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569</v>
      </c>
      <c r="AU270" s="262" t="s">
        <v>87</v>
      </c>
      <c r="AV270" s="14" t="s">
        <v>164</v>
      </c>
      <c r="AW270" s="14" t="s">
        <v>39</v>
      </c>
      <c r="AX270" s="14" t="s">
        <v>85</v>
      </c>
      <c r="AY270" s="262" t="s">
        <v>137</v>
      </c>
    </row>
    <row r="271" s="2" customFormat="1" ht="16.5" customHeight="1">
      <c r="A271" s="41"/>
      <c r="B271" s="42"/>
      <c r="C271" s="207" t="s">
        <v>491</v>
      </c>
      <c r="D271" s="207" t="s">
        <v>140</v>
      </c>
      <c r="E271" s="208" t="s">
        <v>3183</v>
      </c>
      <c r="F271" s="209" t="s">
        <v>3184</v>
      </c>
      <c r="G271" s="210" t="s">
        <v>160</v>
      </c>
      <c r="H271" s="211">
        <v>1</v>
      </c>
      <c r="I271" s="212"/>
      <c r="J271" s="213">
        <f>ROUND(I271*H271,2)</f>
        <v>0</v>
      </c>
      <c r="K271" s="209" t="s">
        <v>32</v>
      </c>
      <c r="L271" s="47"/>
      <c r="M271" s="214" t="s">
        <v>32</v>
      </c>
      <c r="N271" s="215" t="s">
        <v>49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145</v>
      </c>
      <c r="AT271" s="218" t="s">
        <v>140</v>
      </c>
      <c r="AU271" s="218" t="s">
        <v>87</v>
      </c>
      <c r="AY271" s="19" t="s">
        <v>137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87</v>
      </c>
      <c r="BK271" s="219">
        <f>ROUND(I271*H271,2)</f>
        <v>0</v>
      </c>
      <c r="BL271" s="19" t="s">
        <v>145</v>
      </c>
      <c r="BM271" s="218" t="s">
        <v>3185</v>
      </c>
    </row>
    <row r="272" s="2" customFormat="1">
      <c r="A272" s="41"/>
      <c r="B272" s="42"/>
      <c r="C272" s="43"/>
      <c r="D272" s="220" t="s">
        <v>147</v>
      </c>
      <c r="E272" s="43"/>
      <c r="F272" s="221" t="s">
        <v>3184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147</v>
      </c>
      <c r="AU272" s="19" t="s">
        <v>87</v>
      </c>
    </row>
    <row r="273" s="13" customFormat="1">
      <c r="A273" s="13"/>
      <c r="B273" s="241"/>
      <c r="C273" s="242"/>
      <c r="D273" s="220" t="s">
        <v>569</v>
      </c>
      <c r="E273" s="243" t="s">
        <v>32</v>
      </c>
      <c r="F273" s="244" t="s">
        <v>3186</v>
      </c>
      <c r="G273" s="242"/>
      <c r="H273" s="245">
        <v>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569</v>
      </c>
      <c r="AU273" s="251" t="s">
        <v>87</v>
      </c>
      <c r="AV273" s="13" t="s">
        <v>87</v>
      </c>
      <c r="AW273" s="13" t="s">
        <v>39</v>
      </c>
      <c r="AX273" s="13" t="s">
        <v>77</v>
      </c>
      <c r="AY273" s="251" t="s">
        <v>137</v>
      </c>
    </row>
    <row r="274" s="14" customFormat="1">
      <c r="A274" s="14"/>
      <c r="B274" s="252"/>
      <c r="C274" s="253"/>
      <c r="D274" s="220" t="s">
        <v>569</v>
      </c>
      <c r="E274" s="254" t="s">
        <v>32</v>
      </c>
      <c r="F274" s="255" t="s">
        <v>571</v>
      </c>
      <c r="G274" s="253"/>
      <c r="H274" s="256">
        <v>1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569</v>
      </c>
      <c r="AU274" s="262" t="s">
        <v>87</v>
      </c>
      <c r="AV274" s="14" t="s">
        <v>164</v>
      </c>
      <c r="AW274" s="14" t="s">
        <v>39</v>
      </c>
      <c r="AX274" s="14" t="s">
        <v>85</v>
      </c>
      <c r="AY274" s="262" t="s">
        <v>137</v>
      </c>
    </row>
    <row r="275" s="2" customFormat="1" ht="16.5" customHeight="1">
      <c r="A275" s="41"/>
      <c r="B275" s="42"/>
      <c r="C275" s="207" t="s">
        <v>495</v>
      </c>
      <c r="D275" s="207" t="s">
        <v>140</v>
      </c>
      <c r="E275" s="208" t="s">
        <v>3187</v>
      </c>
      <c r="F275" s="209" t="s">
        <v>3188</v>
      </c>
      <c r="G275" s="210" t="s">
        <v>160</v>
      </c>
      <c r="H275" s="211">
        <v>16</v>
      </c>
      <c r="I275" s="212"/>
      <c r="J275" s="213">
        <f>ROUND(I275*H275,2)</f>
        <v>0</v>
      </c>
      <c r="K275" s="209" t="s">
        <v>144</v>
      </c>
      <c r="L275" s="47"/>
      <c r="M275" s="214" t="s">
        <v>32</v>
      </c>
      <c r="N275" s="215" t="s">
        <v>49</v>
      </c>
      <c r="O275" s="87"/>
      <c r="P275" s="216">
        <f>O275*H275</f>
        <v>0</v>
      </c>
      <c r="Q275" s="216">
        <v>9.1199999999999994E-05</v>
      </c>
      <c r="R275" s="216">
        <f>Q275*H275</f>
        <v>0.0014591999999999999</v>
      </c>
      <c r="S275" s="216">
        <v>0.00044999999999999999</v>
      </c>
      <c r="T275" s="217">
        <f>S275*H275</f>
        <v>0.0071999999999999998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145</v>
      </c>
      <c r="AT275" s="218" t="s">
        <v>140</v>
      </c>
      <c r="AU275" s="218" t="s">
        <v>87</v>
      </c>
      <c r="AY275" s="19" t="s">
        <v>137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87</v>
      </c>
      <c r="BK275" s="219">
        <f>ROUND(I275*H275,2)</f>
        <v>0</v>
      </c>
      <c r="BL275" s="19" t="s">
        <v>145</v>
      </c>
      <c r="BM275" s="218" t="s">
        <v>3189</v>
      </c>
    </row>
    <row r="276" s="2" customFormat="1">
      <c r="A276" s="41"/>
      <c r="B276" s="42"/>
      <c r="C276" s="43"/>
      <c r="D276" s="220" t="s">
        <v>147</v>
      </c>
      <c r="E276" s="43"/>
      <c r="F276" s="221" t="s">
        <v>3190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147</v>
      </c>
      <c r="AU276" s="19" t="s">
        <v>87</v>
      </c>
    </row>
    <row r="277" s="2" customFormat="1">
      <c r="A277" s="41"/>
      <c r="B277" s="42"/>
      <c r="C277" s="43"/>
      <c r="D277" s="225" t="s">
        <v>149</v>
      </c>
      <c r="E277" s="43"/>
      <c r="F277" s="226" t="s">
        <v>3191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149</v>
      </c>
      <c r="AU277" s="19" t="s">
        <v>87</v>
      </c>
    </row>
    <row r="278" s="2" customFormat="1" ht="16.5" customHeight="1">
      <c r="A278" s="41"/>
      <c r="B278" s="42"/>
      <c r="C278" s="207" t="s">
        <v>501</v>
      </c>
      <c r="D278" s="207" t="s">
        <v>140</v>
      </c>
      <c r="E278" s="208" t="s">
        <v>3192</v>
      </c>
      <c r="F278" s="209" t="s">
        <v>3193</v>
      </c>
      <c r="G278" s="210" t="s">
        <v>160</v>
      </c>
      <c r="H278" s="211">
        <v>10</v>
      </c>
      <c r="I278" s="212"/>
      <c r="J278" s="213">
        <f>ROUND(I278*H278,2)</f>
        <v>0</v>
      </c>
      <c r="K278" s="209" t="s">
        <v>144</v>
      </c>
      <c r="L278" s="47"/>
      <c r="M278" s="214" t="s">
        <v>32</v>
      </c>
      <c r="N278" s="215" t="s">
        <v>49</v>
      </c>
      <c r="O278" s="87"/>
      <c r="P278" s="216">
        <f>O278*H278</f>
        <v>0</v>
      </c>
      <c r="Q278" s="216">
        <v>0.00012640000000000001</v>
      </c>
      <c r="R278" s="216">
        <f>Q278*H278</f>
        <v>0.0012640000000000002</v>
      </c>
      <c r="S278" s="216">
        <v>0.0011000000000000001</v>
      </c>
      <c r="T278" s="217">
        <f>S278*H278</f>
        <v>0.011000000000000001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145</v>
      </c>
      <c r="AT278" s="218" t="s">
        <v>140</v>
      </c>
      <c r="AU278" s="218" t="s">
        <v>87</v>
      </c>
      <c r="AY278" s="19" t="s">
        <v>137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87</v>
      </c>
      <c r="BK278" s="219">
        <f>ROUND(I278*H278,2)</f>
        <v>0</v>
      </c>
      <c r="BL278" s="19" t="s">
        <v>145</v>
      </c>
      <c r="BM278" s="218" t="s">
        <v>3194</v>
      </c>
    </row>
    <row r="279" s="2" customFormat="1">
      <c r="A279" s="41"/>
      <c r="B279" s="42"/>
      <c r="C279" s="43"/>
      <c r="D279" s="220" t="s">
        <v>147</v>
      </c>
      <c r="E279" s="43"/>
      <c r="F279" s="221" t="s">
        <v>3195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147</v>
      </c>
      <c r="AU279" s="19" t="s">
        <v>87</v>
      </c>
    </row>
    <row r="280" s="2" customFormat="1">
      <c r="A280" s="41"/>
      <c r="B280" s="42"/>
      <c r="C280" s="43"/>
      <c r="D280" s="225" t="s">
        <v>149</v>
      </c>
      <c r="E280" s="43"/>
      <c r="F280" s="226" t="s">
        <v>3196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149</v>
      </c>
      <c r="AU280" s="19" t="s">
        <v>87</v>
      </c>
    </row>
    <row r="281" s="2" customFormat="1" ht="16.5" customHeight="1">
      <c r="A281" s="41"/>
      <c r="B281" s="42"/>
      <c r="C281" s="207" t="s">
        <v>505</v>
      </c>
      <c r="D281" s="207" t="s">
        <v>140</v>
      </c>
      <c r="E281" s="208" t="s">
        <v>3197</v>
      </c>
      <c r="F281" s="209" t="s">
        <v>3198</v>
      </c>
      <c r="G281" s="210" t="s">
        <v>160</v>
      </c>
      <c r="H281" s="211">
        <v>8</v>
      </c>
      <c r="I281" s="212"/>
      <c r="J281" s="213">
        <f>ROUND(I281*H281,2)</f>
        <v>0</v>
      </c>
      <c r="K281" s="209" t="s">
        <v>144</v>
      </c>
      <c r="L281" s="47"/>
      <c r="M281" s="214" t="s">
        <v>32</v>
      </c>
      <c r="N281" s="215" t="s">
        <v>49</v>
      </c>
      <c r="O281" s="87"/>
      <c r="P281" s="216">
        <f>O281*H281</f>
        <v>0</v>
      </c>
      <c r="Q281" s="216">
        <v>0.00017100000000000001</v>
      </c>
      <c r="R281" s="216">
        <f>Q281*H281</f>
        <v>0.0013680000000000001</v>
      </c>
      <c r="S281" s="216">
        <v>0.0022000000000000001</v>
      </c>
      <c r="T281" s="217">
        <f>S281*H281</f>
        <v>0.017600000000000001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145</v>
      </c>
      <c r="AT281" s="218" t="s">
        <v>140</v>
      </c>
      <c r="AU281" s="218" t="s">
        <v>87</v>
      </c>
      <c r="AY281" s="19" t="s">
        <v>137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87</v>
      </c>
      <c r="BK281" s="219">
        <f>ROUND(I281*H281,2)</f>
        <v>0</v>
      </c>
      <c r="BL281" s="19" t="s">
        <v>145</v>
      </c>
      <c r="BM281" s="218" t="s">
        <v>3199</v>
      </c>
    </row>
    <row r="282" s="2" customFormat="1">
      <c r="A282" s="41"/>
      <c r="B282" s="42"/>
      <c r="C282" s="43"/>
      <c r="D282" s="220" t="s">
        <v>147</v>
      </c>
      <c r="E282" s="43"/>
      <c r="F282" s="221" t="s">
        <v>3200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147</v>
      </c>
      <c r="AU282" s="19" t="s">
        <v>87</v>
      </c>
    </row>
    <row r="283" s="2" customFormat="1">
      <c r="A283" s="41"/>
      <c r="B283" s="42"/>
      <c r="C283" s="43"/>
      <c r="D283" s="225" t="s">
        <v>149</v>
      </c>
      <c r="E283" s="43"/>
      <c r="F283" s="226" t="s">
        <v>3201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149</v>
      </c>
      <c r="AU283" s="19" t="s">
        <v>87</v>
      </c>
    </row>
    <row r="284" s="2" customFormat="1" ht="16.5" customHeight="1">
      <c r="A284" s="41"/>
      <c r="B284" s="42"/>
      <c r="C284" s="207" t="s">
        <v>511</v>
      </c>
      <c r="D284" s="207" t="s">
        <v>140</v>
      </c>
      <c r="E284" s="208" t="s">
        <v>3202</v>
      </c>
      <c r="F284" s="209" t="s">
        <v>3203</v>
      </c>
      <c r="G284" s="210" t="s">
        <v>160</v>
      </c>
      <c r="H284" s="211">
        <v>8</v>
      </c>
      <c r="I284" s="212"/>
      <c r="J284" s="213">
        <f>ROUND(I284*H284,2)</f>
        <v>0</v>
      </c>
      <c r="K284" s="209" t="s">
        <v>144</v>
      </c>
      <c r="L284" s="47"/>
      <c r="M284" s="214" t="s">
        <v>32</v>
      </c>
      <c r="N284" s="215" t="s">
        <v>49</v>
      </c>
      <c r="O284" s="87"/>
      <c r="P284" s="216">
        <f>O284*H284</f>
        <v>0</v>
      </c>
      <c r="Q284" s="216">
        <v>0.0002062</v>
      </c>
      <c r="R284" s="216">
        <f>Q284*H284</f>
        <v>0.0016496</v>
      </c>
      <c r="S284" s="216">
        <v>0.0035000000000000001</v>
      </c>
      <c r="T284" s="217">
        <f>S284*H284</f>
        <v>0.028000000000000001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145</v>
      </c>
      <c r="AT284" s="218" t="s">
        <v>140</v>
      </c>
      <c r="AU284" s="218" t="s">
        <v>87</v>
      </c>
      <c r="AY284" s="19" t="s">
        <v>137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87</v>
      </c>
      <c r="BK284" s="219">
        <f>ROUND(I284*H284,2)</f>
        <v>0</v>
      </c>
      <c r="BL284" s="19" t="s">
        <v>145</v>
      </c>
      <c r="BM284" s="218" t="s">
        <v>3204</v>
      </c>
    </row>
    <row r="285" s="2" customFormat="1">
      <c r="A285" s="41"/>
      <c r="B285" s="42"/>
      <c r="C285" s="43"/>
      <c r="D285" s="220" t="s">
        <v>147</v>
      </c>
      <c r="E285" s="43"/>
      <c r="F285" s="221" t="s">
        <v>3205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147</v>
      </c>
      <c r="AU285" s="19" t="s">
        <v>87</v>
      </c>
    </row>
    <row r="286" s="2" customFormat="1">
      <c r="A286" s="41"/>
      <c r="B286" s="42"/>
      <c r="C286" s="43"/>
      <c r="D286" s="225" t="s">
        <v>149</v>
      </c>
      <c r="E286" s="43"/>
      <c r="F286" s="226" t="s">
        <v>3206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149</v>
      </c>
      <c r="AU286" s="19" t="s">
        <v>87</v>
      </c>
    </row>
    <row r="287" s="2" customFormat="1" ht="16.5" customHeight="1">
      <c r="A287" s="41"/>
      <c r="B287" s="42"/>
      <c r="C287" s="207" t="s">
        <v>517</v>
      </c>
      <c r="D287" s="207" t="s">
        <v>140</v>
      </c>
      <c r="E287" s="208" t="s">
        <v>3207</v>
      </c>
      <c r="F287" s="209" t="s">
        <v>3208</v>
      </c>
      <c r="G287" s="210" t="s">
        <v>160</v>
      </c>
      <c r="H287" s="211">
        <v>4</v>
      </c>
      <c r="I287" s="212"/>
      <c r="J287" s="213">
        <f>ROUND(I287*H287,2)</f>
        <v>0</v>
      </c>
      <c r="K287" s="209" t="s">
        <v>144</v>
      </c>
      <c r="L287" s="47"/>
      <c r="M287" s="214" t="s">
        <v>32</v>
      </c>
      <c r="N287" s="215" t="s">
        <v>49</v>
      </c>
      <c r="O287" s="87"/>
      <c r="P287" s="216">
        <f>O287*H287</f>
        <v>0</v>
      </c>
      <c r="Q287" s="216">
        <v>0.00012779999999999999</v>
      </c>
      <c r="R287" s="216">
        <f>Q287*H287</f>
        <v>0.00051119999999999996</v>
      </c>
      <c r="S287" s="216">
        <v>0.00398</v>
      </c>
      <c r="T287" s="217">
        <f>S287*H287</f>
        <v>0.01592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145</v>
      </c>
      <c r="AT287" s="218" t="s">
        <v>140</v>
      </c>
      <c r="AU287" s="218" t="s">
        <v>87</v>
      </c>
      <c r="AY287" s="19" t="s">
        <v>137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87</v>
      </c>
      <c r="BK287" s="219">
        <f>ROUND(I287*H287,2)</f>
        <v>0</v>
      </c>
      <c r="BL287" s="19" t="s">
        <v>145</v>
      </c>
      <c r="BM287" s="218" t="s">
        <v>3209</v>
      </c>
    </row>
    <row r="288" s="2" customFormat="1">
      <c r="A288" s="41"/>
      <c r="B288" s="42"/>
      <c r="C288" s="43"/>
      <c r="D288" s="220" t="s">
        <v>147</v>
      </c>
      <c r="E288" s="43"/>
      <c r="F288" s="221" t="s">
        <v>3210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147</v>
      </c>
      <c r="AU288" s="19" t="s">
        <v>87</v>
      </c>
    </row>
    <row r="289" s="2" customFormat="1">
      <c r="A289" s="41"/>
      <c r="B289" s="42"/>
      <c r="C289" s="43"/>
      <c r="D289" s="225" t="s">
        <v>149</v>
      </c>
      <c r="E289" s="43"/>
      <c r="F289" s="226" t="s">
        <v>3211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149</v>
      </c>
      <c r="AU289" s="19" t="s">
        <v>87</v>
      </c>
    </row>
    <row r="290" s="2" customFormat="1" ht="16.5" customHeight="1">
      <c r="A290" s="41"/>
      <c r="B290" s="42"/>
      <c r="C290" s="207" t="s">
        <v>524</v>
      </c>
      <c r="D290" s="207" t="s">
        <v>140</v>
      </c>
      <c r="E290" s="208" t="s">
        <v>3212</v>
      </c>
      <c r="F290" s="209" t="s">
        <v>3213</v>
      </c>
      <c r="G290" s="210" t="s">
        <v>160</v>
      </c>
      <c r="H290" s="211">
        <v>5</v>
      </c>
      <c r="I290" s="212"/>
      <c r="J290" s="213">
        <f>ROUND(I290*H290,2)</f>
        <v>0</v>
      </c>
      <c r="K290" s="209" t="s">
        <v>144</v>
      </c>
      <c r="L290" s="47"/>
      <c r="M290" s="214" t="s">
        <v>32</v>
      </c>
      <c r="N290" s="215" t="s">
        <v>49</v>
      </c>
      <c r="O290" s="87"/>
      <c r="P290" s="216">
        <f>O290*H290</f>
        <v>0</v>
      </c>
      <c r="Q290" s="216">
        <v>0.00094914000000000001</v>
      </c>
      <c r="R290" s="216">
        <f>Q290*H290</f>
        <v>0.0047457000000000003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145</v>
      </c>
      <c r="AT290" s="218" t="s">
        <v>140</v>
      </c>
      <c r="AU290" s="218" t="s">
        <v>87</v>
      </c>
      <c r="AY290" s="19" t="s">
        <v>137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87</v>
      </c>
      <c r="BK290" s="219">
        <f>ROUND(I290*H290,2)</f>
        <v>0</v>
      </c>
      <c r="BL290" s="19" t="s">
        <v>145</v>
      </c>
      <c r="BM290" s="218" t="s">
        <v>3214</v>
      </c>
    </row>
    <row r="291" s="2" customFormat="1">
      <c r="A291" s="41"/>
      <c r="B291" s="42"/>
      <c r="C291" s="43"/>
      <c r="D291" s="220" t="s">
        <v>147</v>
      </c>
      <c r="E291" s="43"/>
      <c r="F291" s="221" t="s">
        <v>3215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147</v>
      </c>
      <c r="AU291" s="19" t="s">
        <v>87</v>
      </c>
    </row>
    <row r="292" s="2" customFormat="1">
      <c r="A292" s="41"/>
      <c r="B292" s="42"/>
      <c r="C292" s="43"/>
      <c r="D292" s="225" t="s">
        <v>149</v>
      </c>
      <c r="E292" s="43"/>
      <c r="F292" s="226" t="s">
        <v>3216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149</v>
      </c>
      <c r="AU292" s="19" t="s">
        <v>87</v>
      </c>
    </row>
    <row r="293" s="13" customFormat="1">
      <c r="A293" s="13"/>
      <c r="B293" s="241"/>
      <c r="C293" s="242"/>
      <c r="D293" s="220" t="s">
        <v>569</v>
      </c>
      <c r="E293" s="243" t="s">
        <v>32</v>
      </c>
      <c r="F293" s="244" t="s">
        <v>3182</v>
      </c>
      <c r="G293" s="242"/>
      <c r="H293" s="245">
        <v>5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569</v>
      </c>
      <c r="AU293" s="251" t="s">
        <v>87</v>
      </c>
      <c r="AV293" s="13" t="s">
        <v>87</v>
      </c>
      <c r="AW293" s="13" t="s">
        <v>39</v>
      </c>
      <c r="AX293" s="13" t="s">
        <v>77</v>
      </c>
      <c r="AY293" s="251" t="s">
        <v>137</v>
      </c>
    </row>
    <row r="294" s="14" customFormat="1">
      <c r="A294" s="14"/>
      <c r="B294" s="252"/>
      <c r="C294" s="253"/>
      <c r="D294" s="220" t="s">
        <v>569</v>
      </c>
      <c r="E294" s="254" t="s">
        <v>32</v>
      </c>
      <c r="F294" s="255" t="s">
        <v>571</v>
      </c>
      <c r="G294" s="253"/>
      <c r="H294" s="256">
        <v>5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569</v>
      </c>
      <c r="AU294" s="262" t="s">
        <v>87</v>
      </c>
      <c r="AV294" s="14" t="s">
        <v>164</v>
      </c>
      <c r="AW294" s="14" t="s">
        <v>39</v>
      </c>
      <c r="AX294" s="14" t="s">
        <v>85</v>
      </c>
      <c r="AY294" s="262" t="s">
        <v>137</v>
      </c>
    </row>
    <row r="295" s="2" customFormat="1" ht="16.5" customHeight="1">
      <c r="A295" s="41"/>
      <c r="B295" s="42"/>
      <c r="C295" s="207" t="s">
        <v>1100</v>
      </c>
      <c r="D295" s="207" t="s">
        <v>140</v>
      </c>
      <c r="E295" s="208" t="s">
        <v>3217</v>
      </c>
      <c r="F295" s="209" t="s">
        <v>3218</v>
      </c>
      <c r="G295" s="210" t="s">
        <v>160</v>
      </c>
      <c r="H295" s="211">
        <v>5</v>
      </c>
      <c r="I295" s="212"/>
      <c r="J295" s="213">
        <f>ROUND(I295*H295,2)</f>
        <v>0</v>
      </c>
      <c r="K295" s="209" t="s">
        <v>144</v>
      </c>
      <c r="L295" s="47"/>
      <c r="M295" s="214" t="s">
        <v>32</v>
      </c>
      <c r="N295" s="215" t="s">
        <v>49</v>
      </c>
      <c r="O295" s="87"/>
      <c r="P295" s="216">
        <f>O295*H295</f>
        <v>0</v>
      </c>
      <c r="Q295" s="216">
        <v>0.00052957000000000004</v>
      </c>
      <c r="R295" s="216">
        <f>Q295*H295</f>
        <v>0.0026478500000000002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145</v>
      </c>
      <c r="AT295" s="218" t="s">
        <v>140</v>
      </c>
      <c r="AU295" s="218" t="s">
        <v>87</v>
      </c>
      <c r="AY295" s="19" t="s">
        <v>137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87</v>
      </c>
      <c r="BK295" s="219">
        <f>ROUND(I295*H295,2)</f>
        <v>0</v>
      </c>
      <c r="BL295" s="19" t="s">
        <v>145</v>
      </c>
      <c r="BM295" s="218" t="s">
        <v>3219</v>
      </c>
    </row>
    <row r="296" s="2" customFormat="1">
      <c r="A296" s="41"/>
      <c r="B296" s="42"/>
      <c r="C296" s="43"/>
      <c r="D296" s="220" t="s">
        <v>147</v>
      </c>
      <c r="E296" s="43"/>
      <c r="F296" s="221" t="s">
        <v>3220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147</v>
      </c>
      <c r="AU296" s="19" t="s">
        <v>87</v>
      </c>
    </row>
    <row r="297" s="2" customFormat="1">
      <c r="A297" s="41"/>
      <c r="B297" s="42"/>
      <c r="C297" s="43"/>
      <c r="D297" s="225" t="s">
        <v>149</v>
      </c>
      <c r="E297" s="43"/>
      <c r="F297" s="226" t="s">
        <v>3221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149</v>
      </c>
      <c r="AU297" s="19" t="s">
        <v>87</v>
      </c>
    </row>
    <row r="298" s="2" customFormat="1" ht="16.5" customHeight="1">
      <c r="A298" s="41"/>
      <c r="B298" s="42"/>
      <c r="C298" s="207" t="s">
        <v>1113</v>
      </c>
      <c r="D298" s="207" t="s">
        <v>140</v>
      </c>
      <c r="E298" s="208" t="s">
        <v>3222</v>
      </c>
      <c r="F298" s="209" t="s">
        <v>3223</v>
      </c>
      <c r="G298" s="210" t="s">
        <v>160</v>
      </c>
      <c r="H298" s="211">
        <v>6</v>
      </c>
      <c r="I298" s="212"/>
      <c r="J298" s="213">
        <f>ROUND(I298*H298,2)</f>
        <v>0</v>
      </c>
      <c r="K298" s="209" t="s">
        <v>144</v>
      </c>
      <c r="L298" s="47"/>
      <c r="M298" s="214" t="s">
        <v>32</v>
      </c>
      <c r="N298" s="215" t="s">
        <v>49</v>
      </c>
      <c r="O298" s="87"/>
      <c r="P298" s="216">
        <f>O298*H298</f>
        <v>0</v>
      </c>
      <c r="Q298" s="216">
        <v>0.00057956999999999996</v>
      </c>
      <c r="R298" s="216">
        <f>Q298*H298</f>
        <v>0.0034774199999999997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145</v>
      </c>
      <c r="AT298" s="218" t="s">
        <v>140</v>
      </c>
      <c r="AU298" s="218" t="s">
        <v>87</v>
      </c>
      <c r="AY298" s="19" t="s">
        <v>137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87</v>
      </c>
      <c r="BK298" s="219">
        <f>ROUND(I298*H298,2)</f>
        <v>0</v>
      </c>
      <c r="BL298" s="19" t="s">
        <v>145</v>
      </c>
      <c r="BM298" s="218" t="s">
        <v>3224</v>
      </c>
    </row>
    <row r="299" s="2" customFormat="1">
      <c r="A299" s="41"/>
      <c r="B299" s="42"/>
      <c r="C299" s="43"/>
      <c r="D299" s="220" t="s">
        <v>147</v>
      </c>
      <c r="E299" s="43"/>
      <c r="F299" s="221" t="s">
        <v>3225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147</v>
      </c>
      <c r="AU299" s="19" t="s">
        <v>87</v>
      </c>
    </row>
    <row r="300" s="2" customFormat="1">
      <c r="A300" s="41"/>
      <c r="B300" s="42"/>
      <c r="C300" s="43"/>
      <c r="D300" s="225" t="s">
        <v>149</v>
      </c>
      <c r="E300" s="43"/>
      <c r="F300" s="226" t="s">
        <v>3226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149</v>
      </c>
      <c r="AU300" s="19" t="s">
        <v>87</v>
      </c>
    </row>
    <row r="301" s="13" customFormat="1">
      <c r="A301" s="13"/>
      <c r="B301" s="241"/>
      <c r="C301" s="242"/>
      <c r="D301" s="220" t="s">
        <v>569</v>
      </c>
      <c r="E301" s="243" t="s">
        <v>32</v>
      </c>
      <c r="F301" s="244" t="s">
        <v>168</v>
      </c>
      <c r="G301" s="242"/>
      <c r="H301" s="245">
        <v>5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569</v>
      </c>
      <c r="AU301" s="251" t="s">
        <v>87</v>
      </c>
      <c r="AV301" s="13" t="s">
        <v>87</v>
      </c>
      <c r="AW301" s="13" t="s">
        <v>39</v>
      </c>
      <c r="AX301" s="13" t="s">
        <v>77</v>
      </c>
      <c r="AY301" s="251" t="s">
        <v>137</v>
      </c>
    </row>
    <row r="302" s="13" customFormat="1">
      <c r="A302" s="13"/>
      <c r="B302" s="241"/>
      <c r="C302" s="242"/>
      <c r="D302" s="220" t="s">
        <v>569</v>
      </c>
      <c r="E302" s="243" t="s">
        <v>32</v>
      </c>
      <c r="F302" s="244" t="s">
        <v>85</v>
      </c>
      <c r="G302" s="242"/>
      <c r="H302" s="245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569</v>
      </c>
      <c r="AU302" s="251" t="s">
        <v>87</v>
      </c>
      <c r="AV302" s="13" t="s">
        <v>87</v>
      </c>
      <c r="AW302" s="13" t="s">
        <v>39</v>
      </c>
      <c r="AX302" s="13" t="s">
        <v>77</v>
      </c>
      <c r="AY302" s="251" t="s">
        <v>137</v>
      </c>
    </row>
    <row r="303" s="14" customFormat="1">
      <c r="A303" s="14"/>
      <c r="B303" s="252"/>
      <c r="C303" s="253"/>
      <c r="D303" s="220" t="s">
        <v>569</v>
      </c>
      <c r="E303" s="254" t="s">
        <v>32</v>
      </c>
      <c r="F303" s="255" t="s">
        <v>571</v>
      </c>
      <c r="G303" s="253"/>
      <c r="H303" s="256">
        <v>6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569</v>
      </c>
      <c r="AU303" s="262" t="s">
        <v>87</v>
      </c>
      <c r="AV303" s="14" t="s">
        <v>164</v>
      </c>
      <c r="AW303" s="14" t="s">
        <v>39</v>
      </c>
      <c r="AX303" s="14" t="s">
        <v>85</v>
      </c>
      <c r="AY303" s="262" t="s">
        <v>137</v>
      </c>
    </row>
    <row r="304" s="2" customFormat="1" ht="16.5" customHeight="1">
      <c r="A304" s="41"/>
      <c r="B304" s="42"/>
      <c r="C304" s="207" t="s">
        <v>1118</v>
      </c>
      <c r="D304" s="207" t="s">
        <v>140</v>
      </c>
      <c r="E304" s="208" t="s">
        <v>3227</v>
      </c>
      <c r="F304" s="209" t="s">
        <v>3228</v>
      </c>
      <c r="G304" s="210" t="s">
        <v>160</v>
      </c>
      <c r="H304" s="211">
        <v>2</v>
      </c>
      <c r="I304" s="212"/>
      <c r="J304" s="213">
        <f>ROUND(I304*H304,2)</f>
        <v>0</v>
      </c>
      <c r="K304" s="209" t="s">
        <v>144</v>
      </c>
      <c r="L304" s="47"/>
      <c r="M304" s="214" t="s">
        <v>32</v>
      </c>
      <c r="N304" s="215" t="s">
        <v>49</v>
      </c>
      <c r="O304" s="87"/>
      <c r="P304" s="216">
        <f>O304*H304</f>
        <v>0</v>
      </c>
      <c r="Q304" s="216">
        <v>0.00069957000000000005</v>
      </c>
      <c r="R304" s="216">
        <f>Q304*H304</f>
        <v>0.0013991400000000001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145</v>
      </c>
      <c r="AT304" s="218" t="s">
        <v>140</v>
      </c>
      <c r="AU304" s="218" t="s">
        <v>87</v>
      </c>
      <c r="AY304" s="19" t="s">
        <v>137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87</v>
      </c>
      <c r="BK304" s="219">
        <f>ROUND(I304*H304,2)</f>
        <v>0</v>
      </c>
      <c r="BL304" s="19" t="s">
        <v>145</v>
      </c>
      <c r="BM304" s="218" t="s">
        <v>3229</v>
      </c>
    </row>
    <row r="305" s="2" customFormat="1">
      <c r="A305" s="41"/>
      <c r="B305" s="42"/>
      <c r="C305" s="43"/>
      <c r="D305" s="220" t="s">
        <v>147</v>
      </c>
      <c r="E305" s="43"/>
      <c r="F305" s="221" t="s">
        <v>3230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147</v>
      </c>
      <c r="AU305" s="19" t="s">
        <v>87</v>
      </c>
    </row>
    <row r="306" s="2" customFormat="1">
      <c r="A306" s="41"/>
      <c r="B306" s="42"/>
      <c r="C306" s="43"/>
      <c r="D306" s="225" t="s">
        <v>149</v>
      </c>
      <c r="E306" s="43"/>
      <c r="F306" s="226" t="s">
        <v>3231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149</v>
      </c>
      <c r="AU306" s="19" t="s">
        <v>87</v>
      </c>
    </row>
    <row r="307" s="13" customFormat="1">
      <c r="A307" s="13"/>
      <c r="B307" s="241"/>
      <c r="C307" s="242"/>
      <c r="D307" s="220" t="s">
        <v>569</v>
      </c>
      <c r="E307" s="243" t="s">
        <v>32</v>
      </c>
      <c r="F307" s="244" t="s">
        <v>85</v>
      </c>
      <c r="G307" s="242"/>
      <c r="H307" s="245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569</v>
      </c>
      <c r="AU307" s="251" t="s">
        <v>87</v>
      </c>
      <c r="AV307" s="13" t="s">
        <v>87</v>
      </c>
      <c r="AW307" s="13" t="s">
        <v>39</v>
      </c>
      <c r="AX307" s="13" t="s">
        <v>77</v>
      </c>
      <c r="AY307" s="251" t="s">
        <v>137</v>
      </c>
    </row>
    <row r="308" s="13" customFormat="1">
      <c r="A308" s="13"/>
      <c r="B308" s="241"/>
      <c r="C308" s="242"/>
      <c r="D308" s="220" t="s">
        <v>569</v>
      </c>
      <c r="E308" s="243" t="s">
        <v>32</v>
      </c>
      <c r="F308" s="244" t="s">
        <v>85</v>
      </c>
      <c r="G308" s="242"/>
      <c r="H308" s="245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569</v>
      </c>
      <c r="AU308" s="251" t="s">
        <v>87</v>
      </c>
      <c r="AV308" s="13" t="s">
        <v>87</v>
      </c>
      <c r="AW308" s="13" t="s">
        <v>39</v>
      </c>
      <c r="AX308" s="13" t="s">
        <v>77</v>
      </c>
      <c r="AY308" s="251" t="s">
        <v>137</v>
      </c>
    </row>
    <row r="309" s="14" customFormat="1">
      <c r="A309" s="14"/>
      <c r="B309" s="252"/>
      <c r="C309" s="253"/>
      <c r="D309" s="220" t="s">
        <v>569</v>
      </c>
      <c r="E309" s="254" t="s">
        <v>32</v>
      </c>
      <c r="F309" s="255" t="s">
        <v>571</v>
      </c>
      <c r="G309" s="253"/>
      <c r="H309" s="256">
        <v>2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569</v>
      </c>
      <c r="AU309" s="262" t="s">
        <v>87</v>
      </c>
      <c r="AV309" s="14" t="s">
        <v>164</v>
      </c>
      <c r="AW309" s="14" t="s">
        <v>39</v>
      </c>
      <c r="AX309" s="14" t="s">
        <v>85</v>
      </c>
      <c r="AY309" s="262" t="s">
        <v>137</v>
      </c>
    </row>
    <row r="310" s="2" customFormat="1" ht="16.5" customHeight="1">
      <c r="A310" s="41"/>
      <c r="B310" s="42"/>
      <c r="C310" s="207" t="s">
        <v>1128</v>
      </c>
      <c r="D310" s="207" t="s">
        <v>140</v>
      </c>
      <c r="E310" s="208" t="s">
        <v>3232</v>
      </c>
      <c r="F310" s="209" t="s">
        <v>3233</v>
      </c>
      <c r="G310" s="210" t="s">
        <v>160</v>
      </c>
      <c r="H310" s="211">
        <v>9</v>
      </c>
      <c r="I310" s="212"/>
      <c r="J310" s="213">
        <f>ROUND(I310*H310,2)</f>
        <v>0</v>
      </c>
      <c r="K310" s="209" t="s">
        <v>144</v>
      </c>
      <c r="L310" s="47"/>
      <c r="M310" s="214" t="s">
        <v>32</v>
      </c>
      <c r="N310" s="215" t="s">
        <v>49</v>
      </c>
      <c r="O310" s="87"/>
      <c r="P310" s="216">
        <f>O310*H310</f>
        <v>0</v>
      </c>
      <c r="Q310" s="216">
        <v>0.00072957000000000002</v>
      </c>
      <c r="R310" s="216">
        <f>Q310*H310</f>
        <v>0.0065661299999999999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145</v>
      </c>
      <c r="AT310" s="218" t="s">
        <v>140</v>
      </c>
      <c r="AU310" s="218" t="s">
        <v>87</v>
      </c>
      <c r="AY310" s="19" t="s">
        <v>137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87</v>
      </c>
      <c r="BK310" s="219">
        <f>ROUND(I310*H310,2)</f>
        <v>0</v>
      </c>
      <c r="BL310" s="19" t="s">
        <v>145</v>
      </c>
      <c r="BM310" s="218" t="s">
        <v>3234</v>
      </c>
    </row>
    <row r="311" s="2" customFormat="1">
      <c r="A311" s="41"/>
      <c r="B311" s="42"/>
      <c r="C311" s="43"/>
      <c r="D311" s="220" t="s">
        <v>147</v>
      </c>
      <c r="E311" s="43"/>
      <c r="F311" s="221" t="s">
        <v>3235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147</v>
      </c>
      <c r="AU311" s="19" t="s">
        <v>87</v>
      </c>
    </row>
    <row r="312" s="2" customFormat="1">
      <c r="A312" s="41"/>
      <c r="B312" s="42"/>
      <c r="C312" s="43"/>
      <c r="D312" s="225" t="s">
        <v>149</v>
      </c>
      <c r="E312" s="43"/>
      <c r="F312" s="226" t="s">
        <v>3236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149</v>
      </c>
      <c r="AU312" s="19" t="s">
        <v>87</v>
      </c>
    </row>
    <row r="313" s="13" customFormat="1">
      <c r="A313" s="13"/>
      <c r="B313" s="241"/>
      <c r="C313" s="242"/>
      <c r="D313" s="220" t="s">
        <v>569</v>
      </c>
      <c r="E313" s="243" t="s">
        <v>32</v>
      </c>
      <c r="F313" s="244" t="s">
        <v>178</v>
      </c>
      <c r="G313" s="242"/>
      <c r="H313" s="245">
        <v>7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569</v>
      </c>
      <c r="AU313" s="251" t="s">
        <v>87</v>
      </c>
      <c r="AV313" s="13" t="s">
        <v>87</v>
      </c>
      <c r="AW313" s="13" t="s">
        <v>39</v>
      </c>
      <c r="AX313" s="13" t="s">
        <v>77</v>
      </c>
      <c r="AY313" s="251" t="s">
        <v>137</v>
      </c>
    </row>
    <row r="314" s="13" customFormat="1">
      <c r="A314" s="13"/>
      <c r="B314" s="241"/>
      <c r="C314" s="242"/>
      <c r="D314" s="220" t="s">
        <v>569</v>
      </c>
      <c r="E314" s="243" t="s">
        <v>32</v>
      </c>
      <c r="F314" s="244" t="s">
        <v>87</v>
      </c>
      <c r="G314" s="242"/>
      <c r="H314" s="245">
        <v>2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569</v>
      </c>
      <c r="AU314" s="251" t="s">
        <v>87</v>
      </c>
      <c r="AV314" s="13" t="s">
        <v>87</v>
      </c>
      <c r="AW314" s="13" t="s">
        <v>39</v>
      </c>
      <c r="AX314" s="13" t="s">
        <v>77</v>
      </c>
      <c r="AY314" s="251" t="s">
        <v>137</v>
      </c>
    </row>
    <row r="315" s="14" customFormat="1">
      <c r="A315" s="14"/>
      <c r="B315" s="252"/>
      <c r="C315" s="253"/>
      <c r="D315" s="220" t="s">
        <v>569</v>
      </c>
      <c r="E315" s="254" t="s">
        <v>32</v>
      </c>
      <c r="F315" s="255" t="s">
        <v>571</v>
      </c>
      <c r="G315" s="253"/>
      <c r="H315" s="256">
        <v>9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569</v>
      </c>
      <c r="AU315" s="262" t="s">
        <v>87</v>
      </c>
      <c r="AV315" s="14" t="s">
        <v>164</v>
      </c>
      <c r="AW315" s="14" t="s">
        <v>39</v>
      </c>
      <c r="AX315" s="14" t="s">
        <v>85</v>
      </c>
      <c r="AY315" s="262" t="s">
        <v>137</v>
      </c>
    </row>
    <row r="316" s="2" customFormat="1" ht="16.5" customHeight="1">
      <c r="A316" s="41"/>
      <c r="B316" s="42"/>
      <c r="C316" s="207" t="s">
        <v>1134</v>
      </c>
      <c r="D316" s="207" t="s">
        <v>140</v>
      </c>
      <c r="E316" s="208" t="s">
        <v>3237</v>
      </c>
      <c r="F316" s="209" t="s">
        <v>3238</v>
      </c>
      <c r="G316" s="210" t="s">
        <v>160</v>
      </c>
      <c r="H316" s="211">
        <v>1</v>
      </c>
      <c r="I316" s="212"/>
      <c r="J316" s="213">
        <f>ROUND(I316*H316,2)</f>
        <v>0</v>
      </c>
      <c r="K316" s="209" t="s">
        <v>144</v>
      </c>
      <c r="L316" s="47"/>
      <c r="M316" s="214" t="s">
        <v>32</v>
      </c>
      <c r="N316" s="215" t="s">
        <v>49</v>
      </c>
      <c r="O316" s="87"/>
      <c r="P316" s="216">
        <f>O316*H316</f>
        <v>0</v>
      </c>
      <c r="Q316" s="216">
        <v>0.00093957000000000003</v>
      </c>
      <c r="R316" s="216">
        <f>Q316*H316</f>
        <v>0.00093957000000000003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145</v>
      </c>
      <c r="AT316" s="218" t="s">
        <v>140</v>
      </c>
      <c r="AU316" s="218" t="s">
        <v>87</v>
      </c>
      <c r="AY316" s="19" t="s">
        <v>137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87</v>
      </c>
      <c r="BK316" s="219">
        <f>ROUND(I316*H316,2)</f>
        <v>0</v>
      </c>
      <c r="BL316" s="19" t="s">
        <v>145</v>
      </c>
      <c r="BM316" s="218" t="s">
        <v>3239</v>
      </c>
    </row>
    <row r="317" s="2" customFormat="1">
      <c r="A317" s="41"/>
      <c r="B317" s="42"/>
      <c r="C317" s="43"/>
      <c r="D317" s="220" t="s">
        <v>147</v>
      </c>
      <c r="E317" s="43"/>
      <c r="F317" s="221" t="s">
        <v>3240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147</v>
      </c>
      <c r="AU317" s="19" t="s">
        <v>87</v>
      </c>
    </row>
    <row r="318" s="2" customFormat="1">
      <c r="A318" s="41"/>
      <c r="B318" s="42"/>
      <c r="C318" s="43"/>
      <c r="D318" s="225" t="s">
        <v>149</v>
      </c>
      <c r="E318" s="43"/>
      <c r="F318" s="226" t="s">
        <v>3241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149</v>
      </c>
      <c r="AU318" s="19" t="s">
        <v>87</v>
      </c>
    </row>
    <row r="319" s="2" customFormat="1" ht="16.5" customHeight="1">
      <c r="A319" s="41"/>
      <c r="B319" s="42"/>
      <c r="C319" s="207" t="s">
        <v>1147</v>
      </c>
      <c r="D319" s="207" t="s">
        <v>140</v>
      </c>
      <c r="E319" s="208" t="s">
        <v>3242</v>
      </c>
      <c r="F319" s="209" t="s">
        <v>3243</v>
      </c>
      <c r="G319" s="210" t="s">
        <v>160</v>
      </c>
      <c r="H319" s="211">
        <v>16</v>
      </c>
      <c r="I319" s="212"/>
      <c r="J319" s="213">
        <f>ROUND(I319*H319,2)</f>
        <v>0</v>
      </c>
      <c r="K319" s="209" t="s">
        <v>144</v>
      </c>
      <c r="L319" s="47"/>
      <c r="M319" s="214" t="s">
        <v>32</v>
      </c>
      <c r="N319" s="215" t="s">
        <v>49</v>
      </c>
      <c r="O319" s="87"/>
      <c r="P319" s="216">
        <f>O319*H319</f>
        <v>0</v>
      </c>
      <c r="Q319" s="216">
        <v>0.00017956999999999999</v>
      </c>
      <c r="R319" s="216">
        <f>Q319*H319</f>
        <v>0.0028731199999999998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145</v>
      </c>
      <c r="AT319" s="218" t="s">
        <v>140</v>
      </c>
      <c r="AU319" s="218" t="s">
        <v>87</v>
      </c>
      <c r="AY319" s="19" t="s">
        <v>137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87</v>
      </c>
      <c r="BK319" s="219">
        <f>ROUND(I319*H319,2)</f>
        <v>0</v>
      </c>
      <c r="BL319" s="19" t="s">
        <v>145</v>
      </c>
      <c r="BM319" s="218" t="s">
        <v>3244</v>
      </c>
    </row>
    <row r="320" s="2" customFormat="1">
      <c r="A320" s="41"/>
      <c r="B320" s="42"/>
      <c r="C320" s="43"/>
      <c r="D320" s="220" t="s">
        <v>147</v>
      </c>
      <c r="E320" s="43"/>
      <c r="F320" s="221" t="s">
        <v>3245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147</v>
      </c>
      <c r="AU320" s="19" t="s">
        <v>87</v>
      </c>
    </row>
    <row r="321" s="2" customFormat="1">
      <c r="A321" s="41"/>
      <c r="B321" s="42"/>
      <c r="C321" s="43"/>
      <c r="D321" s="225" t="s">
        <v>149</v>
      </c>
      <c r="E321" s="43"/>
      <c r="F321" s="226" t="s">
        <v>3246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149</v>
      </c>
      <c r="AU321" s="19" t="s">
        <v>87</v>
      </c>
    </row>
    <row r="322" s="13" customFormat="1">
      <c r="A322" s="13"/>
      <c r="B322" s="241"/>
      <c r="C322" s="242"/>
      <c r="D322" s="220" t="s">
        <v>569</v>
      </c>
      <c r="E322" s="243" t="s">
        <v>32</v>
      </c>
      <c r="F322" s="244" t="s">
        <v>214</v>
      </c>
      <c r="G322" s="242"/>
      <c r="H322" s="245">
        <v>15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569</v>
      </c>
      <c r="AU322" s="251" t="s">
        <v>87</v>
      </c>
      <c r="AV322" s="13" t="s">
        <v>87</v>
      </c>
      <c r="AW322" s="13" t="s">
        <v>39</v>
      </c>
      <c r="AX322" s="13" t="s">
        <v>77</v>
      </c>
      <c r="AY322" s="251" t="s">
        <v>137</v>
      </c>
    </row>
    <row r="323" s="13" customFormat="1">
      <c r="A323" s="13"/>
      <c r="B323" s="241"/>
      <c r="C323" s="242"/>
      <c r="D323" s="220" t="s">
        <v>569</v>
      </c>
      <c r="E323" s="243" t="s">
        <v>32</v>
      </c>
      <c r="F323" s="244" t="s">
        <v>85</v>
      </c>
      <c r="G323" s="242"/>
      <c r="H323" s="245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569</v>
      </c>
      <c r="AU323" s="251" t="s">
        <v>87</v>
      </c>
      <c r="AV323" s="13" t="s">
        <v>87</v>
      </c>
      <c r="AW323" s="13" t="s">
        <v>39</v>
      </c>
      <c r="AX323" s="13" t="s">
        <v>77</v>
      </c>
      <c r="AY323" s="251" t="s">
        <v>137</v>
      </c>
    </row>
    <row r="324" s="14" customFormat="1">
      <c r="A324" s="14"/>
      <c r="B324" s="252"/>
      <c r="C324" s="253"/>
      <c r="D324" s="220" t="s">
        <v>569</v>
      </c>
      <c r="E324" s="254" t="s">
        <v>32</v>
      </c>
      <c r="F324" s="255" t="s">
        <v>571</v>
      </c>
      <c r="G324" s="253"/>
      <c r="H324" s="256">
        <v>16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569</v>
      </c>
      <c r="AU324" s="262" t="s">
        <v>87</v>
      </c>
      <c r="AV324" s="14" t="s">
        <v>164</v>
      </c>
      <c r="AW324" s="14" t="s">
        <v>39</v>
      </c>
      <c r="AX324" s="14" t="s">
        <v>85</v>
      </c>
      <c r="AY324" s="262" t="s">
        <v>137</v>
      </c>
    </row>
    <row r="325" s="2" customFormat="1" ht="16.5" customHeight="1">
      <c r="A325" s="41"/>
      <c r="B325" s="42"/>
      <c r="C325" s="207" t="s">
        <v>860</v>
      </c>
      <c r="D325" s="207" t="s">
        <v>140</v>
      </c>
      <c r="E325" s="208" t="s">
        <v>3247</v>
      </c>
      <c r="F325" s="209" t="s">
        <v>3248</v>
      </c>
      <c r="G325" s="210" t="s">
        <v>160</v>
      </c>
      <c r="H325" s="211">
        <v>2</v>
      </c>
      <c r="I325" s="212"/>
      <c r="J325" s="213">
        <f>ROUND(I325*H325,2)</f>
        <v>0</v>
      </c>
      <c r="K325" s="209" t="s">
        <v>144</v>
      </c>
      <c r="L325" s="47"/>
      <c r="M325" s="214" t="s">
        <v>32</v>
      </c>
      <c r="N325" s="215" t="s">
        <v>49</v>
      </c>
      <c r="O325" s="87"/>
      <c r="P325" s="216">
        <f>O325*H325</f>
        <v>0</v>
      </c>
      <c r="Q325" s="216">
        <v>0.00056957000000000004</v>
      </c>
      <c r="R325" s="216">
        <f>Q325*H325</f>
        <v>0.0011391400000000001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145</v>
      </c>
      <c r="AT325" s="218" t="s">
        <v>140</v>
      </c>
      <c r="AU325" s="218" t="s">
        <v>87</v>
      </c>
      <c r="AY325" s="19" t="s">
        <v>137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87</v>
      </c>
      <c r="BK325" s="219">
        <f>ROUND(I325*H325,2)</f>
        <v>0</v>
      </c>
      <c r="BL325" s="19" t="s">
        <v>145</v>
      </c>
      <c r="BM325" s="218" t="s">
        <v>3249</v>
      </c>
    </row>
    <row r="326" s="2" customFormat="1">
      <c r="A326" s="41"/>
      <c r="B326" s="42"/>
      <c r="C326" s="43"/>
      <c r="D326" s="220" t="s">
        <v>147</v>
      </c>
      <c r="E326" s="43"/>
      <c r="F326" s="221" t="s">
        <v>3250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147</v>
      </c>
      <c r="AU326" s="19" t="s">
        <v>87</v>
      </c>
    </row>
    <row r="327" s="2" customFormat="1">
      <c r="A327" s="41"/>
      <c r="B327" s="42"/>
      <c r="C327" s="43"/>
      <c r="D327" s="225" t="s">
        <v>149</v>
      </c>
      <c r="E327" s="43"/>
      <c r="F327" s="226" t="s">
        <v>3251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149</v>
      </c>
      <c r="AU327" s="19" t="s">
        <v>87</v>
      </c>
    </row>
    <row r="328" s="2" customFormat="1" ht="16.5" customHeight="1">
      <c r="A328" s="41"/>
      <c r="B328" s="42"/>
      <c r="C328" s="207" t="s">
        <v>1014</v>
      </c>
      <c r="D328" s="207" t="s">
        <v>140</v>
      </c>
      <c r="E328" s="208" t="s">
        <v>3252</v>
      </c>
      <c r="F328" s="209" t="s">
        <v>3253</v>
      </c>
      <c r="G328" s="210" t="s">
        <v>160</v>
      </c>
      <c r="H328" s="211">
        <v>2</v>
      </c>
      <c r="I328" s="212"/>
      <c r="J328" s="213">
        <f>ROUND(I328*H328,2)</f>
        <v>0</v>
      </c>
      <c r="K328" s="209" t="s">
        <v>144</v>
      </c>
      <c r="L328" s="47"/>
      <c r="M328" s="214" t="s">
        <v>32</v>
      </c>
      <c r="N328" s="215" t="s">
        <v>49</v>
      </c>
      <c r="O328" s="87"/>
      <c r="P328" s="216">
        <f>O328*H328</f>
        <v>0</v>
      </c>
      <c r="Q328" s="216">
        <v>0.00123957</v>
      </c>
      <c r="R328" s="216">
        <f>Q328*H328</f>
        <v>0.0024791399999999999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145</v>
      </c>
      <c r="AT328" s="218" t="s">
        <v>140</v>
      </c>
      <c r="AU328" s="218" t="s">
        <v>87</v>
      </c>
      <c r="AY328" s="19" t="s">
        <v>137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87</v>
      </c>
      <c r="BK328" s="219">
        <f>ROUND(I328*H328,2)</f>
        <v>0</v>
      </c>
      <c r="BL328" s="19" t="s">
        <v>145</v>
      </c>
      <c r="BM328" s="218" t="s">
        <v>3254</v>
      </c>
    </row>
    <row r="329" s="2" customFormat="1">
      <c r="A329" s="41"/>
      <c r="B329" s="42"/>
      <c r="C329" s="43"/>
      <c r="D329" s="220" t="s">
        <v>147</v>
      </c>
      <c r="E329" s="43"/>
      <c r="F329" s="221" t="s">
        <v>3255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147</v>
      </c>
      <c r="AU329" s="19" t="s">
        <v>87</v>
      </c>
    </row>
    <row r="330" s="2" customFormat="1">
      <c r="A330" s="41"/>
      <c r="B330" s="42"/>
      <c r="C330" s="43"/>
      <c r="D330" s="225" t="s">
        <v>149</v>
      </c>
      <c r="E330" s="43"/>
      <c r="F330" s="226" t="s">
        <v>3256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149</v>
      </c>
      <c r="AU330" s="19" t="s">
        <v>87</v>
      </c>
    </row>
    <row r="331" s="13" customFormat="1">
      <c r="A331" s="13"/>
      <c r="B331" s="241"/>
      <c r="C331" s="242"/>
      <c r="D331" s="220" t="s">
        <v>569</v>
      </c>
      <c r="E331" s="243" t="s">
        <v>32</v>
      </c>
      <c r="F331" s="244" t="s">
        <v>85</v>
      </c>
      <c r="G331" s="242"/>
      <c r="H331" s="245">
        <v>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569</v>
      </c>
      <c r="AU331" s="251" t="s">
        <v>87</v>
      </c>
      <c r="AV331" s="13" t="s">
        <v>87</v>
      </c>
      <c r="AW331" s="13" t="s">
        <v>39</v>
      </c>
      <c r="AX331" s="13" t="s">
        <v>77</v>
      </c>
      <c r="AY331" s="251" t="s">
        <v>137</v>
      </c>
    </row>
    <row r="332" s="13" customFormat="1">
      <c r="A332" s="13"/>
      <c r="B332" s="241"/>
      <c r="C332" s="242"/>
      <c r="D332" s="220" t="s">
        <v>569</v>
      </c>
      <c r="E332" s="243" t="s">
        <v>32</v>
      </c>
      <c r="F332" s="244" t="s">
        <v>85</v>
      </c>
      <c r="G332" s="242"/>
      <c r="H332" s="245">
        <v>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569</v>
      </c>
      <c r="AU332" s="251" t="s">
        <v>87</v>
      </c>
      <c r="AV332" s="13" t="s">
        <v>87</v>
      </c>
      <c r="AW332" s="13" t="s">
        <v>39</v>
      </c>
      <c r="AX332" s="13" t="s">
        <v>77</v>
      </c>
      <c r="AY332" s="251" t="s">
        <v>137</v>
      </c>
    </row>
    <row r="333" s="14" customFormat="1">
      <c r="A333" s="14"/>
      <c r="B333" s="252"/>
      <c r="C333" s="253"/>
      <c r="D333" s="220" t="s">
        <v>569</v>
      </c>
      <c r="E333" s="254" t="s">
        <v>32</v>
      </c>
      <c r="F333" s="255" t="s">
        <v>571</v>
      </c>
      <c r="G333" s="253"/>
      <c r="H333" s="256">
        <v>2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569</v>
      </c>
      <c r="AU333" s="262" t="s">
        <v>87</v>
      </c>
      <c r="AV333" s="14" t="s">
        <v>164</v>
      </c>
      <c r="AW333" s="14" t="s">
        <v>39</v>
      </c>
      <c r="AX333" s="14" t="s">
        <v>85</v>
      </c>
      <c r="AY333" s="262" t="s">
        <v>137</v>
      </c>
    </row>
    <row r="334" s="2" customFormat="1" ht="16.5" customHeight="1">
      <c r="A334" s="41"/>
      <c r="B334" s="42"/>
      <c r="C334" s="207" t="s">
        <v>1168</v>
      </c>
      <c r="D334" s="207" t="s">
        <v>140</v>
      </c>
      <c r="E334" s="208" t="s">
        <v>3257</v>
      </c>
      <c r="F334" s="209" t="s">
        <v>3258</v>
      </c>
      <c r="G334" s="210" t="s">
        <v>160</v>
      </c>
      <c r="H334" s="211">
        <v>1</v>
      </c>
      <c r="I334" s="212"/>
      <c r="J334" s="213">
        <f>ROUND(I334*H334,2)</f>
        <v>0</v>
      </c>
      <c r="K334" s="209" t="s">
        <v>144</v>
      </c>
      <c r="L334" s="47"/>
      <c r="M334" s="214" t="s">
        <v>32</v>
      </c>
      <c r="N334" s="215" t="s">
        <v>49</v>
      </c>
      <c r="O334" s="87"/>
      <c r="P334" s="216">
        <f>O334*H334</f>
        <v>0</v>
      </c>
      <c r="Q334" s="216">
        <v>0.00020956999999999999</v>
      </c>
      <c r="R334" s="216">
        <f>Q334*H334</f>
        <v>0.00020956999999999999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145</v>
      </c>
      <c r="AT334" s="218" t="s">
        <v>140</v>
      </c>
      <c r="AU334" s="218" t="s">
        <v>87</v>
      </c>
      <c r="AY334" s="19" t="s">
        <v>137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87</v>
      </c>
      <c r="BK334" s="219">
        <f>ROUND(I334*H334,2)</f>
        <v>0</v>
      </c>
      <c r="BL334" s="19" t="s">
        <v>145</v>
      </c>
      <c r="BM334" s="218" t="s">
        <v>3259</v>
      </c>
    </row>
    <row r="335" s="2" customFormat="1">
      <c r="A335" s="41"/>
      <c r="B335" s="42"/>
      <c r="C335" s="43"/>
      <c r="D335" s="220" t="s">
        <v>147</v>
      </c>
      <c r="E335" s="43"/>
      <c r="F335" s="221" t="s">
        <v>3260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147</v>
      </c>
      <c r="AU335" s="19" t="s">
        <v>87</v>
      </c>
    </row>
    <row r="336" s="2" customFormat="1">
      <c r="A336" s="41"/>
      <c r="B336" s="42"/>
      <c r="C336" s="43"/>
      <c r="D336" s="225" t="s">
        <v>149</v>
      </c>
      <c r="E336" s="43"/>
      <c r="F336" s="226" t="s">
        <v>3261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149</v>
      </c>
      <c r="AU336" s="19" t="s">
        <v>87</v>
      </c>
    </row>
    <row r="337" s="2" customFormat="1" ht="16.5" customHeight="1">
      <c r="A337" s="41"/>
      <c r="B337" s="42"/>
      <c r="C337" s="207" t="s">
        <v>245</v>
      </c>
      <c r="D337" s="207" t="s">
        <v>140</v>
      </c>
      <c r="E337" s="208" t="s">
        <v>3262</v>
      </c>
      <c r="F337" s="209" t="s">
        <v>3263</v>
      </c>
      <c r="G337" s="210" t="s">
        <v>160</v>
      </c>
      <c r="H337" s="211">
        <v>2</v>
      </c>
      <c r="I337" s="212"/>
      <c r="J337" s="213">
        <f>ROUND(I337*H337,2)</f>
        <v>0</v>
      </c>
      <c r="K337" s="209" t="s">
        <v>144</v>
      </c>
      <c r="L337" s="47"/>
      <c r="M337" s="214" t="s">
        <v>32</v>
      </c>
      <c r="N337" s="215" t="s">
        <v>49</v>
      </c>
      <c r="O337" s="87"/>
      <c r="P337" s="216">
        <f>O337*H337</f>
        <v>0</v>
      </c>
      <c r="Q337" s="216">
        <v>0.00033956999999999998</v>
      </c>
      <c r="R337" s="216">
        <f>Q337*H337</f>
        <v>0.00067913999999999995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145</v>
      </c>
      <c r="AT337" s="218" t="s">
        <v>140</v>
      </c>
      <c r="AU337" s="218" t="s">
        <v>87</v>
      </c>
      <c r="AY337" s="19" t="s">
        <v>137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87</v>
      </c>
      <c r="BK337" s="219">
        <f>ROUND(I337*H337,2)</f>
        <v>0</v>
      </c>
      <c r="BL337" s="19" t="s">
        <v>145</v>
      </c>
      <c r="BM337" s="218" t="s">
        <v>3264</v>
      </c>
    </row>
    <row r="338" s="2" customFormat="1">
      <c r="A338" s="41"/>
      <c r="B338" s="42"/>
      <c r="C338" s="43"/>
      <c r="D338" s="220" t="s">
        <v>147</v>
      </c>
      <c r="E338" s="43"/>
      <c r="F338" s="221" t="s">
        <v>3265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147</v>
      </c>
      <c r="AU338" s="19" t="s">
        <v>87</v>
      </c>
    </row>
    <row r="339" s="2" customFormat="1">
      <c r="A339" s="41"/>
      <c r="B339" s="42"/>
      <c r="C339" s="43"/>
      <c r="D339" s="225" t="s">
        <v>149</v>
      </c>
      <c r="E339" s="43"/>
      <c r="F339" s="226" t="s">
        <v>3266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149</v>
      </c>
      <c r="AU339" s="19" t="s">
        <v>87</v>
      </c>
    </row>
    <row r="340" s="13" customFormat="1">
      <c r="A340" s="13"/>
      <c r="B340" s="241"/>
      <c r="C340" s="242"/>
      <c r="D340" s="220" t="s">
        <v>569</v>
      </c>
      <c r="E340" s="243" t="s">
        <v>32</v>
      </c>
      <c r="F340" s="244" t="s">
        <v>85</v>
      </c>
      <c r="G340" s="242"/>
      <c r="H340" s="245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569</v>
      </c>
      <c r="AU340" s="251" t="s">
        <v>87</v>
      </c>
      <c r="AV340" s="13" t="s">
        <v>87</v>
      </c>
      <c r="AW340" s="13" t="s">
        <v>39</v>
      </c>
      <c r="AX340" s="13" t="s">
        <v>77</v>
      </c>
      <c r="AY340" s="251" t="s">
        <v>137</v>
      </c>
    </row>
    <row r="341" s="13" customFormat="1">
      <c r="A341" s="13"/>
      <c r="B341" s="241"/>
      <c r="C341" s="242"/>
      <c r="D341" s="220" t="s">
        <v>569</v>
      </c>
      <c r="E341" s="243" t="s">
        <v>32</v>
      </c>
      <c r="F341" s="244" t="s">
        <v>85</v>
      </c>
      <c r="G341" s="242"/>
      <c r="H341" s="245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569</v>
      </c>
      <c r="AU341" s="251" t="s">
        <v>87</v>
      </c>
      <c r="AV341" s="13" t="s">
        <v>87</v>
      </c>
      <c r="AW341" s="13" t="s">
        <v>39</v>
      </c>
      <c r="AX341" s="13" t="s">
        <v>77</v>
      </c>
      <c r="AY341" s="251" t="s">
        <v>137</v>
      </c>
    </row>
    <row r="342" s="14" customFormat="1">
      <c r="A342" s="14"/>
      <c r="B342" s="252"/>
      <c r="C342" s="253"/>
      <c r="D342" s="220" t="s">
        <v>569</v>
      </c>
      <c r="E342" s="254" t="s">
        <v>32</v>
      </c>
      <c r="F342" s="255" t="s">
        <v>571</v>
      </c>
      <c r="G342" s="253"/>
      <c r="H342" s="256">
        <v>2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569</v>
      </c>
      <c r="AU342" s="262" t="s">
        <v>87</v>
      </c>
      <c r="AV342" s="14" t="s">
        <v>164</v>
      </c>
      <c r="AW342" s="14" t="s">
        <v>39</v>
      </c>
      <c r="AX342" s="14" t="s">
        <v>85</v>
      </c>
      <c r="AY342" s="262" t="s">
        <v>137</v>
      </c>
    </row>
    <row r="343" s="2" customFormat="1" ht="16.5" customHeight="1">
      <c r="A343" s="41"/>
      <c r="B343" s="42"/>
      <c r="C343" s="207" t="s">
        <v>1187</v>
      </c>
      <c r="D343" s="207" t="s">
        <v>140</v>
      </c>
      <c r="E343" s="208" t="s">
        <v>3267</v>
      </c>
      <c r="F343" s="209" t="s">
        <v>3268</v>
      </c>
      <c r="G343" s="210" t="s">
        <v>160</v>
      </c>
      <c r="H343" s="211">
        <v>16</v>
      </c>
      <c r="I343" s="212"/>
      <c r="J343" s="213">
        <f>ROUND(I343*H343,2)</f>
        <v>0</v>
      </c>
      <c r="K343" s="209" t="s">
        <v>144</v>
      </c>
      <c r="L343" s="47"/>
      <c r="M343" s="214" t="s">
        <v>32</v>
      </c>
      <c r="N343" s="215" t="s">
        <v>49</v>
      </c>
      <c r="O343" s="87"/>
      <c r="P343" s="216">
        <f>O343*H343</f>
        <v>0</v>
      </c>
      <c r="Q343" s="216">
        <v>0.00049956999999999996</v>
      </c>
      <c r="R343" s="216">
        <f>Q343*H343</f>
        <v>0.0079931199999999994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145</v>
      </c>
      <c r="AT343" s="218" t="s">
        <v>140</v>
      </c>
      <c r="AU343" s="218" t="s">
        <v>87</v>
      </c>
      <c r="AY343" s="19" t="s">
        <v>137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87</v>
      </c>
      <c r="BK343" s="219">
        <f>ROUND(I343*H343,2)</f>
        <v>0</v>
      </c>
      <c r="BL343" s="19" t="s">
        <v>145</v>
      </c>
      <c r="BM343" s="218" t="s">
        <v>3269</v>
      </c>
    </row>
    <row r="344" s="2" customFormat="1">
      <c r="A344" s="41"/>
      <c r="B344" s="42"/>
      <c r="C344" s="43"/>
      <c r="D344" s="220" t="s">
        <v>147</v>
      </c>
      <c r="E344" s="43"/>
      <c r="F344" s="221" t="s">
        <v>3270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147</v>
      </c>
      <c r="AU344" s="19" t="s">
        <v>87</v>
      </c>
    </row>
    <row r="345" s="2" customFormat="1">
      <c r="A345" s="41"/>
      <c r="B345" s="42"/>
      <c r="C345" s="43"/>
      <c r="D345" s="225" t="s">
        <v>149</v>
      </c>
      <c r="E345" s="43"/>
      <c r="F345" s="226" t="s">
        <v>3271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149</v>
      </c>
      <c r="AU345" s="19" t="s">
        <v>87</v>
      </c>
    </row>
    <row r="346" s="2" customFormat="1" ht="16.5" customHeight="1">
      <c r="A346" s="41"/>
      <c r="B346" s="42"/>
      <c r="C346" s="207" t="s">
        <v>1196</v>
      </c>
      <c r="D346" s="207" t="s">
        <v>140</v>
      </c>
      <c r="E346" s="208" t="s">
        <v>3272</v>
      </c>
      <c r="F346" s="209" t="s">
        <v>3273</v>
      </c>
      <c r="G346" s="210" t="s">
        <v>160</v>
      </c>
      <c r="H346" s="211">
        <v>16</v>
      </c>
      <c r="I346" s="212"/>
      <c r="J346" s="213">
        <f>ROUND(I346*H346,2)</f>
        <v>0</v>
      </c>
      <c r="K346" s="209" t="s">
        <v>144</v>
      </c>
      <c r="L346" s="47"/>
      <c r="M346" s="214" t="s">
        <v>32</v>
      </c>
      <c r="N346" s="215" t="s">
        <v>49</v>
      </c>
      <c r="O346" s="87"/>
      <c r="P346" s="216">
        <f>O346*H346</f>
        <v>0</v>
      </c>
      <c r="Q346" s="216">
        <v>0.00069957000000000005</v>
      </c>
      <c r="R346" s="216">
        <f>Q346*H346</f>
        <v>0.011193120000000001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145</v>
      </c>
      <c r="AT346" s="218" t="s">
        <v>140</v>
      </c>
      <c r="AU346" s="218" t="s">
        <v>87</v>
      </c>
      <c r="AY346" s="19" t="s">
        <v>137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87</v>
      </c>
      <c r="BK346" s="219">
        <f>ROUND(I346*H346,2)</f>
        <v>0</v>
      </c>
      <c r="BL346" s="19" t="s">
        <v>145</v>
      </c>
      <c r="BM346" s="218" t="s">
        <v>3274</v>
      </c>
    </row>
    <row r="347" s="2" customFormat="1">
      <c r="A347" s="41"/>
      <c r="B347" s="42"/>
      <c r="C347" s="43"/>
      <c r="D347" s="220" t="s">
        <v>147</v>
      </c>
      <c r="E347" s="43"/>
      <c r="F347" s="221" t="s">
        <v>3275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147</v>
      </c>
      <c r="AU347" s="19" t="s">
        <v>87</v>
      </c>
    </row>
    <row r="348" s="2" customFormat="1">
      <c r="A348" s="41"/>
      <c r="B348" s="42"/>
      <c r="C348" s="43"/>
      <c r="D348" s="225" t="s">
        <v>149</v>
      </c>
      <c r="E348" s="43"/>
      <c r="F348" s="226" t="s">
        <v>3276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149</v>
      </c>
      <c r="AU348" s="19" t="s">
        <v>87</v>
      </c>
    </row>
    <row r="349" s="13" customFormat="1">
      <c r="A349" s="13"/>
      <c r="B349" s="241"/>
      <c r="C349" s="242"/>
      <c r="D349" s="220" t="s">
        <v>569</v>
      </c>
      <c r="E349" s="243" t="s">
        <v>32</v>
      </c>
      <c r="F349" s="244" t="s">
        <v>208</v>
      </c>
      <c r="G349" s="242"/>
      <c r="H349" s="245">
        <v>14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569</v>
      </c>
      <c r="AU349" s="251" t="s">
        <v>87</v>
      </c>
      <c r="AV349" s="13" t="s">
        <v>87</v>
      </c>
      <c r="AW349" s="13" t="s">
        <v>39</v>
      </c>
      <c r="AX349" s="13" t="s">
        <v>77</v>
      </c>
      <c r="AY349" s="251" t="s">
        <v>137</v>
      </c>
    </row>
    <row r="350" s="13" customFormat="1">
      <c r="A350" s="13"/>
      <c r="B350" s="241"/>
      <c r="C350" s="242"/>
      <c r="D350" s="220" t="s">
        <v>569</v>
      </c>
      <c r="E350" s="243" t="s">
        <v>32</v>
      </c>
      <c r="F350" s="244" t="s">
        <v>87</v>
      </c>
      <c r="G350" s="242"/>
      <c r="H350" s="245">
        <v>2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569</v>
      </c>
      <c r="AU350" s="251" t="s">
        <v>87</v>
      </c>
      <c r="AV350" s="13" t="s">
        <v>87</v>
      </c>
      <c r="AW350" s="13" t="s">
        <v>39</v>
      </c>
      <c r="AX350" s="13" t="s">
        <v>77</v>
      </c>
      <c r="AY350" s="251" t="s">
        <v>137</v>
      </c>
    </row>
    <row r="351" s="14" customFormat="1">
      <c r="A351" s="14"/>
      <c r="B351" s="252"/>
      <c r="C351" s="253"/>
      <c r="D351" s="220" t="s">
        <v>569</v>
      </c>
      <c r="E351" s="254" t="s">
        <v>32</v>
      </c>
      <c r="F351" s="255" t="s">
        <v>571</v>
      </c>
      <c r="G351" s="253"/>
      <c r="H351" s="256">
        <v>16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569</v>
      </c>
      <c r="AU351" s="262" t="s">
        <v>87</v>
      </c>
      <c r="AV351" s="14" t="s">
        <v>164</v>
      </c>
      <c r="AW351" s="14" t="s">
        <v>39</v>
      </c>
      <c r="AX351" s="14" t="s">
        <v>85</v>
      </c>
      <c r="AY351" s="262" t="s">
        <v>137</v>
      </c>
    </row>
    <row r="352" s="2" customFormat="1" ht="16.5" customHeight="1">
      <c r="A352" s="41"/>
      <c r="B352" s="42"/>
      <c r="C352" s="207" t="s">
        <v>1201</v>
      </c>
      <c r="D352" s="207" t="s">
        <v>140</v>
      </c>
      <c r="E352" s="208" t="s">
        <v>3277</v>
      </c>
      <c r="F352" s="209" t="s">
        <v>3278</v>
      </c>
      <c r="G352" s="210" t="s">
        <v>160</v>
      </c>
      <c r="H352" s="211">
        <v>5</v>
      </c>
      <c r="I352" s="212"/>
      <c r="J352" s="213">
        <f>ROUND(I352*H352,2)</f>
        <v>0</v>
      </c>
      <c r="K352" s="209" t="s">
        <v>144</v>
      </c>
      <c r="L352" s="47"/>
      <c r="M352" s="214" t="s">
        <v>32</v>
      </c>
      <c r="N352" s="215" t="s">
        <v>49</v>
      </c>
      <c r="O352" s="87"/>
      <c r="P352" s="216">
        <f>O352*H352</f>
        <v>0</v>
      </c>
      <c r="Q352" s="216">
        <v>0.0010695699999999999</v>
      </c>
      <c r="R352" s="216">
        <f>Q352*H352</f>
        <v>0.0053478499999999995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145</v>
      </c>
      <c r="AT352" s="218" t="s">
        <v>140</v>
      </c>
      <c r="AU352" s="218" t="s">
        <v>87</v>
      </c>
      <c r="AY352" s="19" t="s">
        <v>137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9" t="s">
        <v>87</v>
      </c>
      <c r="BK352" s="219">
        <f>ROUND(I352*H352,2)</f>
        <v>0</v>
      </c>
      <c r="BL352" s="19" t="s">
        <v>145</v>
      </c>
      <c r="BM352" s="218" t="s">
        <v>3279</v>
      </c>
    </row>
    <row r="353" s="2" customFormat="1">
      <c r="A353" s="41"/>
      <c r="B353" s="42"/>
      <c r="C353" s="43"/>
      <c r="D353" s="220" t="s">
        <v>147</v>
      </c>
      <c r="E353" s="43"/>
      <c r="F353" s="221" t="s">
        <v>3280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147</v>
      </c>
      <c r="AU353" s="19" t="s">
        <v>87</v>
      </c>
    </row>
    <row r="354" s="2" customFormat="1">
      <c r="A354" s="41"/>
      <c r="B354" s="42"/>
      <c r="C354" s="43"/>
      <c r="D354" s="225" t="s">
        <v>149</v>
      </c>
      <c r="E354" s="43"/>
      <c r="F354" s="226" t="s">
        <v>3281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149</v>
      </c>
      <c r="AU354" s="19" t="s">
        <v>87</v>
      </c>
    </row>
    <row r="355" s="13" customFormat="1">
      <c r="A355" s="13"/>
      <c r="B355" s="241"/>
      <c r="C355" s="242"/>
      <c r="D355" s="220" t="s">
        <v>569</v>
      </c>
      <c r="E355" s="243" t="s">
        <v>32</v>
      </c>
      <c r="F355" s="244" t="s">
        <v>85</v>
      </c>
      <c r="G355" s="242"/>
      <c r="H355" s="245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569</v>
      </c>
      <c r="AU355" s="251" t="s">
        <v>87</v>
      </c>
      <c r="AV355" s="13" t="s">
        <v>87</v>
      </c>
      <c r="AW355" s="13" t="s">
        <v>39</v>
      </c>
      <c r="AX355" s="13" t="s">
        <v>77</v>
      </c>
      <c r="AY355" s="251" t="s">
        <v>137</v>
      </c>
    </row>
    <row r="356" s="13" customFormat="1">
      <c r="A356" s="13"/>
      <c r="B356" s="241"/>
      <c r="C356" s="242"/>
      <c r="D356" s="220" t="s">
        <v>569</v>
      </c>
      <c r="E356" s="243" t="s">
        <v>32</v>
      </c>
      <c r="F356" s="244" t="s">
        <v>164</v>
      </c>
      <c r="G356" s="242"/>
      <c r="H356" s="245">
        <v>4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569</v>
      </c>
      <c r="AU356" s="251" t="s">
        <v>87</v>
      </c>
      <c r="AV356" s="13" t="s">
        <v>87</v>
      </c>
      <c r="AW356" s="13" t="s">
        <v>39</v>
      </c>
      <c r="AX356" s="13" t="s">
        <v>77</v>
      </c>
      <c r="AY356" s="251" t="s">
        <v>137</v>
      </c>
    </row>
    <row r="357" s="14" customFormat="1">
      <c r="A357" s="14"/>
      <c r="B357" s="252"/>
      <c r="C357" s="253"/>
      <c r="D357" s="220" t="s">
        <v>569</v>
      </c>
      <c r="E357" s="254" t="s">
        <v>32</v>
      </c>
      <c r="F357" s="255" t="s">
        <v>571</v>
      </c>
      <c r="G357" s="253"/>
      <c r="H357" s="256">
        <v>5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569</v>
      </c>
      <c r="AU357" s="262" t="s">
        <v>87</v>
      </c>
      <c r="AV357" s="14" t="s">
        <v>164</v>
      </c>
      <c r="AW357" s="14" t="s">
        <v>39</v>
      </c>
      <c r="AX357" s="14" t="s">
        <v>85</v>
      </c>
      <c r="AY357" s="262" t="s">
        <v>137</v>
      </c>
    </row>
    <row r="358" s="2" customFormat="1" ht="16.5" customHeight="1">
      <c r="A358" s="41"/>
      <c r="B358" s="42"/>
      <c r="C358" s="207" t="s">
        <v>1231</v>
      </c>
      <c r="D358" s="207" t="s">
        <v>140</v>
      </c>
      <c r="E358" s="208" t="s">
        <v>3282</v>
      </c>
      <c r="F358" s="209" t="s">
        <v>3283</v>
      </c>
      <c r="G358" s="210" t="s">
        <v>160</v>
      </c>
      <c r="H358" s="211">
        <v>5</v>
      </c>
      <c r="I358" s="212"/>
      <c r="J358" s="213">
        <f>ROUND(I358*H358,2)</f>
        <v>0</v>
      </c>
      <c r="K358" s="209" t="s">
        <v>144</v>
      </c>
      <c r="L358" s="47"/>
      <c r="M358" s="214" t="s">
        <v>32</v>
      </c>
      <c r="N358" s="215" t="s">
        <v>49</v>
      </c>
      <c r="O358" s="87"/>
      <c r="P358" s="216">
        <f>O358*H358</f>
        <v>0</v>
      </c>
      <c r="Q358" s="216">
        <v>0.00167957</v>
      </c>
      <c r="R358" s="216">
        <f>Q358*H358</f>
        <v>0.0083978500000000001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145</v>
      </c>
      <c r="AT358" s="218" t="s">
        <v>140</v>
      </c>
      <c r="AU358" s="218" t="s">
        <v>87</v>
      </c>
      <c r="AY358" s="19" t="s">
        <v>137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87</v>
      </c>
      <c r="BK358" s="219">
        <f>ROUND(I358*H358,2)</f>
        <v>0</v>
      </c>
      <c r="BL358" s="19" t="s">
        <v>145</v>
      </c>
      <c r="BM358" s="218" t="s">
        <v>3284</v>
      </c>
    </row>
    <row r="359" s="2" customFormat="1">
      <c r="A359" s="41"/>
      <c r="B359" s="42"/>
      <c r="C359" s="43"/>
      <c r="D359" s="220" t="s">
        <v>147</v>
      </c>
      <c r="E359" s="43"/>
      <c r="F359" s="221" t="s">
        <v>3285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147</v>
      </c>
      <c r="AU359" s="19" t="s">
        <v>87</v>
      </c>
    </row>
    <row r="360" s="2" customFormat="1">
      <c r="A360" s="41"/>
      <c r="B360" s="42"/>
      <c r="C360" s="43"/>
      <c r="D360" s="225" t="s">
        <v>149</v>
      </c>
      <c r="E360" s="43"/>
      <c r="F360" s="226" t="s">
        <v>3286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149</v>
      </c>
      <c r="AU360" s="19" t="s">
        <v>87</v>
      </c>
    </row>
    <row r="361" s="13" customFormat="1">
      <c r="A361" s="13"/>
      <c r="B361" s="241"/>
      <c r="C361" s="242"/>
      <c r="D361" s="220" t="s">
        <v>569</v>
      </c>
      <c r="E361" s="243" t="s">
        <v>32</v>
      </c>
      <c r="F361" s="244" t="s">
        <v>164</v>
      </c>
      <c r="G361" s="242"/>
      <c r="H361" s="245">
        <v>4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569</v>
      </c>
      <c r="AU361" s="251" t="s">
        <v>87</v>
      </c>
      <c r="AV361" s="13" t="s">
        <v>87</v>
      </c>
      <c r="AW361" s="13" t="s">
        <v>39</v>
      </c>
      <c r="AX361" s="13" t="s">
        <v>77</v>
      </c>
      <c r="AY361" s="251" t="s">
        <v>137</v>
      </c>
    </row>
    <row r="362" s="13" customFormat="1">
      <c r="A362" s="13"/>
      <c r="B362" s="241"/>
      <c r="C362" s="242"/>
      <c r="D362" s="220" t="s">
        <v>569</v>
      </c>
      <c r="E362" s="243" t="s">
        <v>32</v>
      </c>
      <c r="F362" s="244" t="s">
        <v>85</v>
      </c>
      <c r="G362" s="242"/>
      <c r="H362" s="245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569</v>
      </c>
      <c r="AU362" s="251" t="s">
        <v>87</v>
      </c>
      <c r="AV362" s="13" t="s">
        <v>87</v>
      </c>
      <c r="AW362" s="13" t="s">
        <v>39</v>
      </c>
      <c r="AX362" s="13" t="s">
        <v>77</v>
      </c>
      <c r="AY362" s="251" t="s">
        <v>137</v>
      </c>
    </row>
    <row r="363" s="14" customFormat="1">
      <c r="A363" s="14"/>
      <c r="B363" s="252"/>
      <c r="C363" s="253"/>
      <c r="D363" s="220" t="s">
        <v>569</v>
      </c>
      <c r="E363" s="254" t="s">
        <v>32</v>
      </c>
      <c r="F363" s="255" t="s">
        <v>571</v>
      </c>
      <c r="G363" s="253"/>
      <c r="H363" s="256">
        <v>5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569</v>
      </c>
      <c r="AU363" s="262" t="s">
        <v>87</v>
      </c>
      <c r="AV363" s="14" t="s">
        <v>164</v>
      </c>
      <c r="AW363" s="14" t="s">
        <v>39</v>
      </c>
      <c r="AX363" s="14" t="s">
        <v>85</v>
      </c>
      <c r="AY363" s="262" t="s">
        <v>137</v>
      </c>
    </row>
    <row r="364" s="2" customFormat="1" ht="16.5" customHeight="1">
      <c r="A364" s="41"/>
      <c r="B364" s="42"/>
      <c r="C364" s="207" t="s">
        <v>1238</v>
      </c>
      <c r="D364" s="207" t="s">
        <v>140</v>
      </c>
      <c r="E364" s="208" t="s">
        <v>3287</v>
      </c>
      <c r="F364" s="209" t="s">
        <v>3288</v>
      </c>
      <c r="G364" s="210" t="s">
        <v>160</v>
      </c>
      <c r="H364" s="211">
        <v>1</v>
      </c>
      <c r="I364" s="212"/>
      <c r="J364" s="213">
        <f>ROUND(I364*H364,2)</f>
        <v>0</v>
      </c>
      <c r="K364" s="209" t="s">
        <v>144</v>
      </c>
      <c r="L364" s="47"/>
      <c r="M364" s="214" t="s">
        <v>32</v>
      </c>
      <c r="N364" s="215" t="s">
        <v>49</v>
      </c>
      <c r="O364" s="87"/>
      <c r="P364" s="216">
        <f>O364*H364</f>
        <v>0</v>
      </c>
      <c r="Q364" s="216">
        <v>0.00053757000000000002</v>
      </c>
      <c r="R364" s="216">
        <f>Q364*H364</f>
        <v>0.00053757000000000002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145</v>
      </c>
      <c r="AT364" s="218" t="s">
        <v>140</v>
      </c>
      <c r="AU364" s="218" t="s">
        <v>87</v>
      </c>
      <c r="AY364" s="19" t="s">
        <v>137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9" t="s">
        <v>87</v>
      </c>
      <c r="BK364" s="219">
        <f>ROUND(I364*H364,2)</f>
        <v>0</v>
      </c>
      <c r="BL364" s="19" t="s">
        <v>145</v>
      </c>
      <c r="BM364" s="218" t="s">
        <v>3289</v>
      </c>
    </row>
    <row r="365" s="2" customFormat="1">
      <c r="A365" s="41"/>
      <c r="B365" s="42"/>
      <c r="C365" s="43"/>
      <c r="D365" s="220" t="s">
        <v>147</v>
      </c>
      <c r="E365" s="43"/>
      <c r="F365" s="221" t="s">
        <v>3290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147</v>
      </c>
      <c r="AU365" s="19" t="s">
        <v>87</v>
      </c>
    </row>
    <row r="366" s="2" customFormat="1">
      <c r="A366" s="41"/>
      <c r="B366" s="42"/>
      <c r="C366" s="43"/>
      <c r="D366" s="225" t="s">
        <v>149</v>
      </c>
      <c r="E366" s="43"/>
      <c r="F366" s="226" t="s">
        <v>3291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149</v>
      </c>
      <c r="AU366" s="19" t="s">
        <v>87</v>
      </c>
    </row>
    <row r="367" s="2" customFormat="1" ht="16.5" customHeight="1">
      <c r="A367" s="41"/>
      <c r="B367" s="42"/>
      <c r="C367" s="207" t="s">
        <v>1245</v>
      </c>
      <c r="D367" s="207" t="s">
        <v>140</v>
      </c>
      <c r="E367" s="208" t="s">
        <v>3292</v>
      </c>
      <c r="F367" s="209" t="s">
        <v>3293</v>
      </c>
      <c r="G367" s="210" t="s">
        <v>160</v>
      </c>
      <c r="H367" s="211">
        <v>2</v>
      </c>
      <c r="I367" s="212"/>
      <c r="J367" s="213">
        <f>ROUND(I367*H367,2)</f>
        <v>0</v>
      </c>
      <c r="K367" s="209" t="s">
        <v>144</v>
      </c>
      <c r="L367" s="47"/>
      <c r="M367" s="214" t="s">
        <v>32</v>
      </c>
      <c r="N367" s="215" t="s">
        <v>49</v>
      </c>
      <c r="O367" s="87"/>
      <c r="P367" s="216">
        <f>O367*H367</f>
        <v>0</v>
      </c>
      <c r="Q367" s="216">
        <v>0.0014675700000000001</v>
      </c>
      <c r="R367" s="216">
        <f>Q367*H367</f>
        <v>0.0029351400000000001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145</v>
      </c>
      <c r="AT367" s="218" t="s">
        <v>140</v>
      </c>
      <c r="AU367" s="218" t="s">
        <v>87</v>
      </c>
      <c r="AY367" s="19" t="s">
        <v>137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87</v>
      </c>
      <c r="BK367" s="219">
        <f>ROUND(I367*H367,2)</f>
        <v>0</v>
      </c>
      <c r="BL367" s="19" t="s">
        <v>145</v>
      </c>
      <c r="BM367" s="218" t="s">
        <v>3294</v>
      </c>
    </row>
    <row r="368" s="2" customFormat="1">
      <c r="A368" s="41"/>
      <c r="B368" s="42"/>
      <c r="C368" s="43"/>
      <c r="D368" s="220" t="s">
        <v>147</v>
      </c>
      <c r="E368" s="43"/>
      <c r="F368" s="221" t="s">
        <v>3295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147</v>
      </c>
      <c r="AU368" s="19" t="s">
        <v>87</v>
      </c>
    </row>
    <row r="369" s="2" customFormat="1">
      <c r="A369" s="41"/>
      <c r="B369" s="42"/>
      <c r="C369" s="43"/>
      <c r="D369" s="225" t="s">
        <v>149</v>
      </c>
      <c r="E369" s="43"/>
      <c r="F369" s="226" t="s">
        <v>3296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149</v>
      </c>
      <c r="AU369" s="19" t="s">
        <v>87</v>
      </c>
    </row>
    <row r="370" s="2" customFormat="1" ht="16.5" customHeight="1">
      <c r="A370" s="41"/>
      <c r="B370" s="42"/>
      <c r="C370" s="207" t="s">
        <v>1250</v>
      </c>
      <c r="D370" s="207" t="s">
        <v>140</v>
      </c>
      <c r="E370" s="208" t="s">
        <v>3297</v>
      </c>
      <c r="F370" s="209" t="s">
        <v>3298</v>
      </c>
      <c r="G370" s="210" t="s">
        <v>160</v>
      </c>
      <c r="H370" s="211">
        <v>1</v>
      </c>
      <c r="I370" s="212"/>
      <c r="J370" s="213">
        <f>ROUND(I370*H370,2)</f>
        <v>0</v>
      </c>
      <c r="K370" s="209" t="s">
        <v>32</v>
      </c>
      <c r="L370" s="47"/>
      <c r="M370" s="214" t="s">
        <v>32</v>
      </c>
      <c r="N370" s="215" t="s">
        <v>49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145</v>
      </c>
      <c r="AT370" s="218" t="s">
        <v>140</v>
      </c>
      <c r="AU370" s="218" t="s">
        <v>87</v>
      </c>
      <c r="AY370" s="19" t="s">
        <v>137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9" t="s">
        <v>87</v>
      </c>
      <c r="BK370" s="219">
        <f>ROUND(I370*H370,2)</f>
        <v>0</v>
      </c>
      <c r="BL370" s="19" t="s">
        <v>145</v>
      </c>
      <c r="BM370" s="218" t="s">
        <v>3299</v>
      </c>
    </row>
    <row r="371" s="2" customFormat="1">
      <c r="A371" s="41"/>
      <c r="B371" s="42"/>
      <c r="C371" s="43"/>
      <c r="D371" s="220" t="s">
        <v>147</v>
      </c>
      <c r="E371" s="43"/>
      <c r="F371" s="221" t="s">
        <v>3298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147</v>
      </c>
      <c r="AU371" s="19" t="s">
        <v>87</v>
      </c>
    </row>
    <row r="372" s="2" customFormat="1" ht="16.5" customHeight="1">
      <c r="A372" s="41"/>
      <c r="B372" s="42"/>
      <c r="C372" s="207" t="s">
        <v>1276</v>
      </c>
      <c r="D372" s="207" t="s">
        <v>140</v>
      </c>
      <c r="E372" s="208" t="s">
        <v>3300</v>
      </c>
      <c r="F372" s="209" t="s">
        <v>3301</v>
      </c>
      <c r="G372" s="210" t="s">
        <v>2991</v>
      </c>
      <c r="H372" s="277"/>
      <c r="I372" s="212"/>
      <c r="J372" s="213">
        <f>ROUND(I372*H372,2)</f>
        <v>0</v>
      </c>
      <c r="K372" s="209" t="s">
        <v>144</v>
      </c>
      <c r="L372" s="47"/>
      <c r="M372" s="214" t="s">
        <v>32</v>
      </c>
      <c r="N372" s="215" t="s">
        <v>49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145</v>
      </c>
      <c r="AT372" s="218" t="s">
        <v>140</v>
      </c>
      <c r="AU372" s="218" t="s">
        <v>87</v>
      </c>
      <c r="AY372" s="19" t="s">
        <v>137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87</v>
      </c>
      <c r="BK372" s="219">
        <f>ROUND(I372*H372,2)</f>
        <v>0</v>
      </c>
      <c r="BL372" s="19" t="s">
        <v>145</v>
      </c>
      <c r="BM372" s="218" t="s">
        <v>3302</v>
      </c>
    </row>
    <row r="373" s="2" customFormat="1">
      <c r="A373" s="41"/>
      <c r="B373" s="42"/>
      <c r="C373" s="43"/>
      <c r="D373" s="220" t="s">
        <v>147</v>
      </c>
      <c r="E373" s="43"/>
      <c r="F373" s="221" t="s">
        <v>3303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147</v>
      </c>
      <c r="AU373" s="19" t="s">
        <v>87</v>
      </c>
    </row>
    <row r="374" s="2" customFormat="1">
      <c r="A374" s="41"/>
      <c r="B374" s="42"/>
      <c r="C374" s="43"/>
      <c r="D374" s="225" t="s">
        <v>149</v>
      </c>
      <c r="E374" s="43"/>
      <c r="F374" s="226" t="s">
        <v>3304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149</v>
      </c>
      <c r="AU374" s="19" t="s">
        <v>87</v>
      </c>
    </row>
    <row r="375" s="12" customFormat="1" ht="25.92" customHeight="1">
      <c r="A375" s="12"/>
      <c r="B375" s="191"/>
      <c r="C375" s="192"/>
      <c r="D375" s="193" t="s">
        <v>76</v>
      </c>
      <c r="E375" s="194" t="s">
        <v>515</v>
      </c>
      <c r="F375" s="194" t="s">
        <v>516</v>
      </c>
      <c r="G375" s="192"/>
      <c r="H375" s="192"/>
      <c r="I375" s="195"/>
      <c r="J375" s="196">
        <f>BK375</f>
        <v>0</v>
      </c>
      <c r="K375" s="192"/>
      <c r="L375" s="197"/>
      <c r="M375" s="198"/>
      <c r="N375" s="199"/>
      <c r="O375" s="199"/>
      <c r="P375" s="200">
        <f>SUM(P376:P381)</f>
        <v>0</v>
      </c>
      <c r="Q375" s="199"/>
      <c r="R375" s="200">
        <f>SUM(R376:R381)</f>
        <v>0</v>
      </c>
      <c r="S375" s="199"/>
      <c r="T375" s="201">
        <f>SUM(T376:T381)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2" t="s">
        <v>164</v>
      </c>
      <c r="AT375" s="203" t="s">
        <v>76</v>
      </c>
      <c r="AU375" s="203" t="s">
        <v>77</v>
      </c>
      <c r="AY375" s="202" t="s">
        <v>137</v>
      </c>
      <c r="BK375" s="204">
        <f>SUM(BK376:BK381)</f>
        <v>0</v>
      </c>
    </row>
    <row r="376" s="2" customFormat="1" ht="16.5" customHeight="1">
      <c r="A376" s="41"/>
      <c r="B376" s="42"/>
      <c r="C376" s="207" t="s">
        <v>1280</v>
      </c>
      <c r="D376" s="207" t="s">
        <v>140</v>
      </c>
      <c r="E376" s="208" t="s">
        <v>3305</v>
      </c>
      <c r="F376" s="209" t="s">
        <v>3306</v>
      </c>
      <c r="G376" s="210" t="s">
        <v>2929</v>
      </c>
      <c r="H376" s="211">
        <v>24</v>
      </c>
      <c r="I376" s="212"/>
      <c r="J376" s="213">
        <f>ROUND(I376*H376,2)</f>
        <v>0</v>
      </c>
      <c r="K376" s="209" t="s">
        <v>32</v>
      </c>
      <c r="L376" s="47"/>
      <c r="M376" s="214" t="s">
        <v>32</v>
      </c>
      <c r="N376" s="215" t="s">
        <v>49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521</v>
      </c>
      <c r="AT376" s="218" t="s">
        <v>140</v>
      </c>
      <c r="AU376" s="218" t="s">
        <v>85</v>
      </c>
      <c r="AY376" s="19" t="s">
        <v>137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87</v>
      </c>
      <c r="BK376" s="219">
        <f>ROUND(I376*H376,2)</f>
        <v>0</v>
      </c>
      <c r="BL376" s="19" t="s">
        <v>521</v>
      </c>
      <c r="BM376" s="218" t="s">
        <v>3307</v>
      </c>
    </row>
    <row r="377" s="2" customFormat="1">
      <c r="A377" s="41"/>
      <c r="B377" s="42"/>
      <c r="C377" s="43"/>
      <c r="D377" s="220" t="s">
        <v>147</v>
      </c>
      <c r="E377" s="43"/>
      <c r="F377" s="221" t="s">
        <v>3306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147</v>
      </c>
      <c r="AU377" s="19" t="s">
        <v>85</v>
      </c>
    </row>
    <row r="378" s="2" customFormat="1" ht="16.5" customHeight="1">
      <c r="A378" s="41"/>
      <c r="B378" s="42"/>
      <c r="C378" s="207" t="s">
        <v>1284</v>
      </c>
      <c r="D378" s="207" t="s">
        <v>140</v>
      </c>
      <c r="E378" s="208" t="s">
        <v>3308</v>
      </c>
      <c r="F378" s="209" t="s">
        <v>3309</v>
      </c>
      <c r="G378" s="210" t="s">
        <v>520</v>
      </c>
      <c r="H378" s="211">
        <v>1</v>
      </c>
      <c r="I378" s="212"/>
      <c r="J378" s="213">
        <f>ROUND(I378*H378,2)</f>
        <v>0</v>
      </c>
      <c r="K378" s="209" t="s">
        <v>32</v>
      </c>
      <c r="L378" s="47"/>
      <c r="M378" s="214" t="s">
        <v>32</v>
      </c>
      <c r="N378" s="215" t="s">
        <v>49</v>
      </c>
      <c r="O378" s="87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521</v>
      </c>
      <c r="AT378" s="218" t="s">
        <v>140</v>
      </c>
      <c r="AU378" s="218" t="s">
        <v>85</v>
      </c>
      <c r="AY378" s="19" t="s">
        <v>137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9" t="s">
        <v>87</v>
      </c>
      <c r="BK378" s="219">
        <f>ROUND(I378*H378,2)</f>
        <v>0</v>
      </c>
      <c r="BL378" s="19" t="s">
        <v>521</v>
      </c>
      <c r="BM378" s="218" t="s">
        <v>3310</v>
      </c>
    </row>
    <row r="379" s="2" customFormat="1">
      <c r="A379" s="41"/>
      <c r="B379" s="42"/>
      <c r="C379" s="43"/>
      <c r="D379" s="220" t="s">
        <v>147</v>
      </c>
      <c r="E379" s="43"/>
      <c r="F379" s="221" t="s">
        <v>3309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147</v>
      </c>
      <c r="AU379" s="19" t="s">
        <v>85</v>
      </c>
    </row>
    <row r="380" s="2" customFormat="1" ht="16.5" customHeight="1">
      <c r="A380" s="41"/>
      <c r="B380" s="42"/>
      <c r="C380" s="207" t="s">
        <v>1288</v>
      </c>
      <c r="D380" s="207" t="s">
        <v>140</v>
      </c>
      <c r="E380" s="208" t="s">
        <v>3311</v>
      </c>
      <c r="F380" s="209" t="s">
        <v>3312</v>
      </c>
      <c r="G380" s="210" t="s">
        <v>520</v>
      </c>
      <c r="H380" s="211">
        <v>1</v>
      </c>
      <c r="I380" s="212"/>
      <c r="J380" s="213">
        <f>ROUND(I380*H380,2)</f>
        <v>0</v>
      </c>
      <c r="K380" s="209" t="s">
        <v>32</v>
      </c>
      <c r="L380" s="47"/>
      <c r="M380" s="214" t="s">
        <v>32</v>
      </c>
      <c r="N380" s="215" t="s">
        <v>49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521</v>
      </c>
      <c r="AT380" s="218" t="s">
        <v>140</v>
      </c>
      <c r="AU380" s="218" t="s">
        <v>85</v>
      </c>
      <c r="AY380" s="19" t="s">
        <v>137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19" t="s">
        <v>87</v>
      </c>
      <c r="BK380" s="219">
        <f>ROUND(I380*H380,2)</f>
        <v>0</v>
      </c>
      <c r="BL380" s="19" t="s">
        <v>521</v>
      </c>
      <c r="BM380" s="218" t="s">
        <v>3313</v>
      </c>
    </row>
    <row r="381" s="2" customFormat="1">
      <c r="A381" s="41"/>
      <c r="B381" s="42"/>
      <c r="C381" s="43"/>
      <c r="D381" s="220" t="s">
        <v>147</v>
      </c>
      <c r="E381" s="43"/>
      <c r="F381" s="221" t="s">
        <v>3312</v>
      </c>
      <c r="G381" s="43"/>
      <c r="H381" s="43"/>
      <c r="I381" s="222"/>
      <c r="J381" s="43"/>
      <c r="K381" s="43"/>
      <c r="L381" s="47"/>
      <c r="M381" s="237"/>
      <c r="N381" s="238"/>
      <c r="O381" s="239"/>
      <c r="P381" s="239"/>
      <c r="Q381" s="239"/>
      <c r="R381" s="239"/>
      <c r="S381" s="239"/>
      <c r="T381" s="240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147</v>
      </c>
      <c r="AU381" s="19" t="s">
        <v>85</v>
      </c>
    </row>
    <row r="382" s="2" customFormat="1" ht="6.96" customHeight="1">
      <c r="A382" s="41"/>
      <c r="B382" s="62"/>
      <c r="C382" s="63"/>
      <c r="D382" s="63"/>
      <c r="E382" s="63"/>
      <c r="F382" s="63"/>
      <c r="G382" s="63"/>
      <c r="H382" s="63"/>
      <c r="I382" s="63"/>
      <c r="J382" s="63"/>
      <c r="K382" s="63"/>
      <c r="L382" s="47"/>
      <c r="M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</sheetData>
  <sheetProtection sheet="1" autoFilter="0" formatColumns="0" formatRows="0" objects="1" scenarios="1" spinCount="100000" saltValue="0ZKQdGH7U37uf0RcurOX11b+Wt0g66/B8QaByIwaPQ07hFKvNSREe+y2hY3diQR2O7NMVzdbdQvLLBKMqgv5EA==" hashValue="JZMz9/O3X3VXiSBGPcuT3INHstptaaOHJ79eFjCJW4yTJwOCBEbqbjPFj+LojC9aLUQtK0z/kqL4ZMTvb4H4iA==" algorithmName="SHA-512" password="CC35"/>
  <autoFilter ref="C88:K38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5_02/997013211"/>
    <hyperlink ref="F97" r:id="rId2" display="https://podminky.urs.cz/item/CS_URS_2025_02/997013501"/>
    <hyperlink ref="F100" r:id="rId3" display="https://podminky.urs.cz/item/CS_URS_2025_02/997013509"/>
    <hyperlink ref="F107" r:id="rId4" display="https://podminky.urs.cz/item/CS_URS_2025_02/713463411"/>
    <hyperlink ref="F141" r:id="rId5" display="https://podminky.urs.cz/item/CS_URS_2025_02/998713311"/>
    <hyperlink ref="F145" r:id="rId6" display="https://podminky.urs.cz/item/CS_URS_2025_02/722174022"/>
    <hyperlink ref="F148" r:id="rId7" display="https://podminky.urs.cz/item/CS_URS_2025_02/722174024"/>
    <hyperlink ref="F151" r:id="rId8" display="https://podminky.urs.cz/item/CS_URS_2025_02/722174025"/>
    <hyperlink ref="F154" r:id="rId9" display="https://podminky.urs.cz/item/CS_URS_2025_02/722181251"/>
    <hyperlink ref="F157" r:id="rId10" display="https://podminky.urs.cz/item/CS_URS_2025_02/722181252"/>
    <hyperlink ref="F160" r:id="rId11" display="https://podminky.urs.cz/item/CS_URS_2025_02/722262213"/>
    <hyperlink ref="F165" r:id="rId12" display="https://podminky.urs.cz/item/CS_URS_2025_02/722290226"/>
    <hyperlink ref="F168" r:id="rId13" display="https://podminky.urs.cz/item/CS_URS_2025_02/998722311"/>
    <hyperlink ref="F172" r:id="rId14" display="https://podminky.urs.cz/item/CS_URS_2025_02/731251121"/>
    <hyperlink ref="F177" r:id="rId15" display="https://podminky.urs.cz/item/CS_URS_2025_02/998731311"/>
    <hyperlink ref="F181" r:id="rId16" display="https://podminky.urs.cz/item/CS_URS_2025_02/732112239"/>
    <hyperlink ref="F186" r:id="rId17" display="https://podminky.urs.cz/item/CS_URS_2025_02/732211137"/>
    <hyperlink ref="F191" r:id="rId18" display="https://podminky.urs.cz/item/CS_URS_2025_02/732212815"/>
    <hyperlink ref="F196" r:id="rId19" display="https://podminky.urs.cz/item/CS_URS_2025_02/732231004"/>
    <hyperlink ref="F201" r:id="rId20" display="https://podminky.urs.cz/item/CS_URS_2025_02/732331104"/>
    <hyperlink ref="F206" r:id="rId21" display="https://podminky.urs.cz/item/CS_URS_2025_02/732331624"/>
    <hyperlink ref="F211" r:id="rId22" display="https://podminky.urs.cz/item/CS_URS_2025_02/732421419"/>
    <hyperlink ref="F216" r:id="rId23" display="https://podminky.urs.cz/item/CS_URS_2025_02/732429225"/>
    <hyperlink ref="F227" r:id="rId24" display="https://podminky.urs.cz/item/CS_URS_2025_02/998732311"/>
    <hyperlink ref="F233" r:id="rId25" display="https://podminky.urs.cz/item/CS_URS_2025_02/733110806"/>
    <hyperlink ref="F236" r:id="rId26" display="https://podminky.urs.cz/item/CS_URS_2025_02/733110808"/>
    <hyperlink ref="F239" r:id="rId27" display="https://podminky.urs.cz/item/CS_URS_2025_02/733222304"/>
    <hyperlink ref="F242" r:id="rId28" display="https://podminky.urs.cz/item/CS_URS_2025_02/733223304"/>
    <hyperlink ref="F245" r:id="rId29" display="https://podminky.urs.cz/item/CS_URS_2025_02/733223305"/>
    <hyperlink ref="F248" r:id="rId30" display="https://podminky.urs.cz/item/CS_URS_2025_02/733223306"/>
    <hyperlink ref="F251" r:id="rId31" display="https://podminky.urs.cz/item/CS_URS_2025_02/733223307"/>
    <hyperlink ref="F254" r:id="rId32" display="https://podminky.urs.cz/item/CS_URS_2025_02/733291101"/>
    <hyperlink ref="F257" r:id="rId33" display="https://podminky.urs.cz/item/CS_URS_2025_02/733291102"/>
    <hyperlink ref="F260" r:id="rId34" display="https://podminky.urs.cz/item/CS_URS_2025_02/998733311"/>
    <hyperlink ref="F268" r:id="rId35" display="https://podminky.urs.cz/item/CS_URS_2025_02/734191412"/>
    <hyperlink ref="F277" r:id="rId36" display="https://podminky.urs.cz/item/CS_URS_2025_02/734200821"/>
    <hyperlink ref="F280" r:id="rId37" display="https://podminky.urs.cz/item/CS_URS_2025_02/734200822"/>
    <hyperlink ref="F283" r:id="rId38" display="https://podminky.urs.cz/item/CS_URS_2025_02/734200823"/>
    <hyperlink ref="F286" r:id="rId39" display="https://podminky.urs.cz/item/CS_URS_2025_02/734200824"/>
    <hyperlink ref="F289" r:id="rId40" display="https://podminky.urs.cz/item/CS_URS_2025_02/734200833"/>
    <hyperlink ref="F292" r:id="rId41" display="https://podminky.urs.cz/item/CS_URS_2025_02/734220124"/>
    <hyperlink ref="F297" r:id="rId42" display="https://podminky.urs.cz/item/CS_URS_2025_02/734242414"/>
    <hyperlink ref="F300" r:id="rId43" display="https://podminky.urs.cz/item/CS_URS_2025_02/734242415"/>
    <hyperlink ref="F306" r:id="rId44" display="https://podminky.urs.cz/item/CS_URS_2025_02/734242416"/>
    <hyperlink ref="F312" r:id="rId45" display="https://podminky.urs.cz/item/CS_URS_2025_02/734251213"/>
    <hyperlink ref="F318" r:id="rId46" display="https://podminky.urs.cz/item/CS_URS_2025_02/734251214"/>
    <hyperlink ref="F321" r:id="rId47" display="https://podminky.urs.cz/item/CS_URS_2025_02/734291122"/>
    <hyperlink ref="F327" r:id="rId48" display="https://podminky.urs.cz/item/CS_URS_2025_02/734291264"/>
    <hyperlink ref="F330" r:id="rId49" display="https://podminky.urs.cz/item/CS_URS_2025_02/734291266"/>
    <hyperlink ref="F336" r:id="rId50" display="https://podminky.urs.cz/item/CS_URS_2025_02/734292713"/>
    <hyperlink ref="F339" r:id="rId51" display="https://podminky.urs.cz/item/CS_URS_2025_02/734292714"/>
    <hyperlink ref="F345" r:id="rId52" display="https://podminky.urs.cz/item/CS_URS_2025_02/734292715"/>
    <hyperlink ref="F348" r:id="rId53" display="https://podminky.urs.cz/item/CS_URS_2025_02/734292716"/>
    <hyperlink ref="F354" r:id="rId54" display="https://podminky.urs.cz/item/CS_URS_2025_02/734292717"/>
    <hyperlink ref="F360" r:id="rId55" display="https://podminky.urs.cz/item/CS_URS_2025_02/734292718"/>
    <hyperlink ref="F366" r:id="rId56" display="https://podminky.urs.cz/item/CS_URS_2025_02/734411103"/>
    <hyperlink ref="F369" r:id="rId57" display="https://podminky.urs.cz/item/CS_URS_2025_02/734421102"/>
    <hyperlink ref="F374" r:id="rId58" display="https://podminky.urs.cz/item/CS_URS_2025_02/998734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85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3314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ROUND((SUM(BE85:BE191)),  2)</f>
        <v>0</v>
      </c>
      <c r="G33" s="41"/>
      <c r="H33" s="41"/>
      <c r="I33" s="151">
        <v>0.20999999999999999</v>
      </c>
      <c r="J33" s="150">
        <f>ROUND(((SUM(BE85:BE191))*I33),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ROUND((SUM(BF85:BF191)),  2)</f>
        <v>0</v>
      </c>
      <c r="G34" s="41"/>
      <c r="H34" s="41"/>
      <c r="I34" s="151">
        <v>0.12</v>
      </c>
      <c r="J34" s="150">
        <f>ROUND(((SUM(BF85:BF191))*I34),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ROUND((SUM(BG85:BG191)),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ROUND((SUM(BH85:BH191)),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ROUND((SUM(BI85:BI191)),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20 - Výměna otopných těles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530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544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117</v>
      </c>
      <c r="E62" s="171"/>
      <c r="F62" s="171"/>
      <c r="G62" s="171"/>
      <c r="H62" s="171"/>
      <c r="I62" s="171"/>
      <c r="J62" s="172">
        <f>J99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2946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3315</v>
      </c>
      <c r="E64" s="177"/>
      <c r="F64" s="177"/>
      <c r="G64" s="177"/>
      <c r="H64" s="177"/>
      <c r="I64" s="177"/>
      <c r="J64" s="178">
        <f>J121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279</v>
      </c>
      <c r="E65" s="171"/>
      <c r="F65" s="171"/>
      <c r="G65" s="171"/>
      <c r="H65" s="171"/>
      <c r="I65" s="171"/>
      <c r="J65" s="172">
        <f>J180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122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2024059 - Snížení energetické náročnosti budovy DOZP Radošov č.p.137</v>
      </c>
      <c r="F75" s="34"/>
      <c r="G75" s="34"/>
      <c r="H75" s="34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111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20 - Výměna otopných těles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22</v>
      </c>
      <c r="D79" s="43"/>
      <c r="E79" s="43"/>
      <c r="F79" s="29" t="str">
        <f>F12</f>
        <v xml:space="preserve"> </v>
      </c>
      <c r="G79" s="43"/>
      <c r="H79" s="43"/>
      <c r="I79" s="34" t="s">
        <v>24</v>
      </c>
      <c r="J79" s="75" t="str">
        <f>IF(J12="","",J12)</f>
        <v>6. 12. 2024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30</v>
      </c>
      <c r="D81" s="43"/>
      <c r="E81" s="43"/>
      <c r="F81" s="29" t="str">
        <f>E15</f>
        <v>Karlovarský kraj</v>
      </c>
      <c r="G81" s="43"/>
      <c r="H81" s="43"/>
      <c r="I81" s="34" t="s">
        <v>37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35</v>
      </c>
      <c r="D82" s="43"/>
      <c r="E82" s="43"/>
      <c r="F82" s="29" t="str">
        <f>IF(E18="","",E18)</f>
        <v>Vyplň údaj</v>
      </c>
      <c r="G82" s="43"/>
      <c r="H82" s="43"/>
      <c r="I82" s="34" t="s">
        <v>40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123</v>
      </c>
      <c r="D84" s="183" t="s">
        <v>62</v>
      </c>
      <c r="E84" s="183" t="s">
        <v>58</v>
      </c>
      <c r="F84" s="183" t="s">
        <v>59</v>
      </c>
      <c r="G84" s="183" t="s">
        <v>124</v>
      </c>
      <c r="H84" s="183" t="s">
        <v>125</v>
      </c>
      <c r="I84" s="183" t="s">
        <v>126</v>
      </c>
      <c r="J84" s="183" t="s">
        <v>115</v>
      </c>
      <c r="K84" s="184" t="s">
        <v>127</v>
      </c>
      <c r="L84" s="185"/>
      <c r="M84" s="95" t="s">
        <v>32</v>
      </c>
      <c r="N84" s="96" t="s">
        <v>47</v>
      </c>
      <c r="O84" s="96" t="s">
        <v>128</v>
      </c>
      <c r="P84" s="96" t="s">
        <v>129</v>
      </c>
      <c r="Q84" s="96" t="s">
        <v>130</v>
      </c>
      <c r="R84" s="96" t="s">
        <v>131</v>
      </c>
      <c r="S84" s="96" t="s">
        <v>132</v>
      </c>
      <c r="T84" s="97" t="s">
        <v>133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134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P86+P99+P180</f>
        <v>0</v>
      </c>
      <c r="Q85" s="99"/>
      <c r="R85" s="188">
        <f>R86+R99+R180</f>
        <v>1.5361997999999997</v>
      </c>
      <c r="S85" s="99"/>
      <c r="T85" s="189">
        <f>T86+T99+T180</f>
        <v>1.3453200000000001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76</v>
      </c>
      <c r="AU85" s="19" t="s">
        <v>116</v>
      </c>
      <c r="BK85" s="190">
        <f>BK86+BK99+BK180</f>
        <v>0</v>
      </c>
    </row>
    <row r="86" s="12" customFormat="1" ht="25.92" customHeight="1">
      <c r="A86" s="12"/>
      <c r="B86" s="191"/>
      <c r="C86" s="192"/>
      <c r="D86" s="193" t="s">
        <v>76</v>
      </c>
      <c r="E86" s="194" t="s">
        <v>560</v>
      </c>
      <c r="F86" s="194" t="s">
        <v>561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</f>
        <v>0</v>
      </c>
      <c r="Q86" s="199"/>
      <c r="R86" s="200">
        <f>R87</f>
        <v>0</v>
      </c>
      <c r="S86" s="199"/>
      <c r="T86" s="201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85</v>
      </c>
      <c r="AT86" s="203" t="s">
        <v>76</v>
      </c>
      <c r="AU86" s="203" t="s">
        <v>77</v>
      </c>
      <c r="AY86" s="202" t="s">
        <v>137</v>
      </c>
      <c r="BK86" s="204">
        <f>BK87</f>
        <v>0</v>
      </c>
    </row>
    <row r="87" s="12" customFormat="1" ht="22.8" customHeight="1">
      <c r="A87" s="12"/>
      <c r="B87" s="191"/>
      <c r="C87" s="192"/>
      <c r="D87" s="193" t="s">
        <v>76</v>
      </c>
      <c r="E87" s="205" t="s">
        <v>1552</v>
      </c>
      <c r="F87" s="205" t="s">
        <v>1553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SUM(P88:P98)</f>
        <v>0</v>
      </c>
      <c r="Q87" s="199"/>
      <c r="R87" s="200">
        <f>SUM(R88:R98)</f>
        <v>0</v>
      </c>
      <c r="S87" s="199"/>
      <c r="T87" s="201">
        <f>SUM(T88:T98)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85</v>
      </c>
      <c r="AT87" s="203" t="s">
        <v>76</v>
      </c>
      <c r="AU87" s="203" t="s">
        <v>85</v>
      </c>
      <c r="AY87" s="202" t="s">
        <v>137</v>
      </c>
      <c r="BK87" s="204">
        <f>SUM(BK88:BK98)</f>
        <v>0</v>
      </c>
    </row>
    <row r="88" s="2" customFormat="1" ht="16.5" customHeight="1">
      <c r="A88" s="41"/>
      <c r="B88" s="42"/>
      <c r="C88" s="207" t="s">
        <v>85</v>
      </c>
      <c r="D88" s="207" t="s">
        <v>140</v>
      </c>
      <c r="E88" s="208" t="s">
        <v>3316</v>
      </c>
      <c r="F88" s="209" t="s">
        <v>3317</v>
      </c>
      <c r="G88" s="210" t="s">
        <v>665</v>
      </c>
      <c r="H88" s="211">
        <v>1.345</v>
      </c>
      <c r="I88" s="212"/>
      <c r="J88" s="213">
        <f>ROUND(I88*H88,2)</f>
        <v>0</v>
      </c>
      <c r="K88" s="209" t="s">
        <v>144</v>
      </c>
      <c r="L88" s="47"/>
      <c r="M88" s="214" t="s">
        <v>32</v>
      </c>
      <c r="N88" s="215" t="s">
        <v>49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164</v>
      </c>
      <c r="AT88" s="218" t="s">
        <v>140</v>
      </c>
      <c r="AU88" s="218" t="s">
        <v>87</v>
      </c>
      <c r="AY88" s="19" t="s">
        <v>137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87</v>
      </c>
      <c r="BK88" s="219">
        <f>ROUND(I88*H88,2)</f>
        <v>0</v>
      </c>
      <c r="BL88" s="19" t="s">
        <v>164</v>
      </c>
      <c r="BM88" s="218" t="s">
        <v>3318</v>
      </c>
    </row>
    <row r="89" s="2" customFormat="1">
      <c r="A89" s="41"/>
      <c r="B89" s="42"/>
      <c r="C89" s="43"/>
      <c r="D89" s="220" t="s">
        <v>147</v>
      </c>
      <c r="E89" s="43"/>
      <c r="F89" s="221" t="s">
        <v>3319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147</v>
      </c>
      <c r="AU89" s="19" t="s">
        <v>87</v>
      </c>
    </row>
    <row r="90" s="2" customFormat="1">
      <c r="A90" s="41"/>
      <c r="B90" s="42"/>
      <c r="C90" s="43"/>
      <c r="D90" s="225" t="s">
        <v>149</v>
      </c>
      <c r="E90" s="43"/>
      <c r="F90" s="226" t="s">
        <v>3320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149</v>
      </c>
      <c r="AU90" s="19" t="s">
        <v>87</v>
      </c>
    </row>
    <row r="91" s="2" customFormat="1" ht="16.5" customHeight="1">
      <c r="A91" s="41"/>
      <c r="B91" s="42"/>
      <c r="C91" s="207" t="s">
        <v>87</v>
      </c>
      <c r="D91" s="207" t="s">
        <v>140</v>
      </c>
      <c r="E91" s="208" t="s">
        <v>1561</v>
      </c>
      <c r="F91" s="209" t="s">
        <v>1562</v>
      </c>
      <c r="G91" s="210" t="s">
        <v>665</v>
      </c>
      <c r="H91" s="211">
        <v>1.345</v>
      </c>
      <c r="I91" s="212"/>
      <c r="J91" s="213">
        <f>ROUND(I91*H91,2)</f>
        <v>0</v>
      </c>
      <c r="K91" s="209" t="s">
        <v>144</v>
      </c>
      <c r="L91" s="47"/>
      <c r="M91" s="214" t="s">
        <v>32</v>
      </c>
      <c r="N91" s="215" t="s">
        <v>49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164</v>
      </c>
      <c r="AT91" s="218" t="s">
        <v>140</v>
      </c>
      <c r="AU91" s="218" t="s">
        <v>87</v>
      </c>
      <c r="AY91" s="19" t="s">
        <v>137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87</v>
      </c>
      <c r="BK91" s="219">
        <f>ROUND(I91*H91,2)</f>
        <v>0</v>
      </c>
      <c r="BL91" s="19" t="s">
        <v>164</v>
      </c>
      <c r="BM91" s="218" t="s">
        <v>3321</v>
      </c>
    </row>
    <row r="92" s="2" customFormat="1">
      <c r="A92" s="41"/>
      <c r="B92" s="42"/>
      <c r="C92" s="43"/>
      <c r="D92" s="220" t="s">
        <v>147</v>
      </c>
      <c r="E92" s="43"/>
      <c r="F92" s="221" t="s">
        <v>1564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147</v>
      </c>
      <c r="AU92" s="19" t="s">
        <v>87</v>
      </c>
    </row>
    <row r="93" s="2" customFormat="1">
      <c r="A93" s="41"/>
      <c r="B93" s="42"/>
      <c r="C93" s="43"/>
      <c r="D93" s="225" t="s">
        <v>149</v>
      </c>
      <c r="E93" s="43"/>
      <c r="F93" s="226" t="s">
        <v>1565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149</v>
      </c>
      <c r="AU93" s="19" t="s">
        <v>87</v>
      </c>
    </row>
    <row r="94" s="2" customFormat="1" ht="16.5" customHeight="1">
      <c r="A94" s="41"/>
      <c r="B94" s="42"/>
      <c r="C94" s="207" t="s">
        <v>157</v>
      </c>
      <c r="D94" s="207" t="s">
        <v>140</v>
      </c>
      <c r="E94" s="208" t="s">
        <v>1570</v>
      </c>
      <c r="F94" s="209" t="s">
        <v>1571</v>
      </c>
      <c r="G94" s="210" t="s">
        <v>665</v>
      </c>
      <c r="H94" s="211">
        <v>12.105</v>
      </c>
      <c r="I94" s="212"/>
      <c r="J94" s="213">
        <f>ROUND(I94*H94,2)</f>
        <v>0</v>
      </c>
      <c r="K94" s="209" t="s">
        <v>144</v>
      </c>
      <c r="L94" s="47"/>
      <c r="M94" s="214" t="s">
        <v>32</v>
      </c>
      <c r="N94" s="215" t="s">
        <v>49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164</v>
      </c>
      <c r="AT94" s="218" t="s">
        <v>140</v>
      </c>
      <c r="AU94" s="218" t="s">
        <v>87</v>
      </c>
      <c r="AY94" s="19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87</v>
      </c>
      <c r="BK94" s="219">
        <f>ROUND(I94*H94,2)</f>
        <v>0</v>
      </c>
      <c r="BL94" s="19" t="s">
        <v>164</v>
      </c>
      <c r="BM94" s="218" t="s">
        <v>3322</v>
      </c>
    </row>
    <row r="95" s="2" customFormat="1">
      <c r="A95" s="41"/>
      <c r="B95" s="42"/>
      <c r="C95" s="43"/>
      <c r="D95" s="220" t="s">
        <v>147</v>
      </c>
      <c r="E95" s="43"/>
      <c r="F95" s="221" t="s">
        <v>1573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147</v>
      </c>
      <c r="AU95" s="19" t="s">
        <v>87</v>
      </c>
    </row>
    <row r="96" s="2" customFormat="1">
      <c r="A96" s="41"/>
      <c r="B96" s="42"/>
      <c r="C96" s="43"/>
      <c r="D96" s="225" t="s">
        <v>149</v>
      </c>
      <c r="E96" s="43"/>
      <c r="F96" s="226" t="s">
        <v>1574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149</v>
      </c>
      <c r="AU96" s="19" t="s">
        <v>87</v>
      </c>
    </row>
    <row r="97" s="13" customFormat="1">
      <c r="A97" s="13"/>
      <c r="B97" s="241"/>
      <c r="C97" s="242"/>
      <c r="D97" s="220" t="s">
        <v>569</v>
      </c>
      <c r="E97" s="243" t="s">
        <v>32</v>
      </c>
      <c r="F97" s="244" t="s">
        <v>3323</v>
      </c>
      <c r="G97" s="242"/>
      <c r="H97" s="245">
        <v>12.105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1" t="s">
        <v>569</v>
      </c>
      <c r="AU97" s="251" t="s">
        <v>87</v>
      </c>
      <c r="AV97" s="13" t="s">
        <v>87</v>
      </c>
      <c r="AW97" s="13" t="s">
        <v>39</v>
      </c>
      <c r="AX97" s="13" t="s">
        <v>77</v>
      </c>
      <c r="AY97" s="251" t="s">
        <v>137</v>
      </c>
    </row>
    <row r="98" s="14" customFormat="1">
      <c r="A98" s="14"/>
      <c r="B98" s="252"/>
      <c r="C98" s="253"/>
      <c r="D98" s="220" t="s">
        <v>569</v>
      </c>
      <c r="E98" s="254" t="s">
        <v>32</v>
      </c>
      <c r="F98" s="255" t="s">
        <v>571</v>
      </c>
      <c r="G98" s="253"/>
      <c r="H98" s="256">
        <v>12.105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2" t="s">
        <v>569</v>
      </c>
      <c r="AU98" s="262" t="s">
        <v>87</v>
      </c>
      <c r="AV98" s="14" t="s">
        <v>164</v>
      </c>
      <c r="AW98" s="14" t="s">
        <v>39</v>
      </c>
      <c r="AX98" s="14" t="s">
        <v>85</v>
      </c>
      <c r="AY98" s="262" t="s">
        <v>137</v>
      </c>
    </row>
    <row r="99" s="12" customFormat="1" ht="25.92" customHeight="1">
      <c r="A99" s="12"/>
      <c r="B99" s="191"/>
      <c r="C99" s="192"/>
      <c r="D99" s="193" t="s">
        <v>76</v>
      </c>
      <c r="E99" s="194" t="s">
        <v>135</v>
      </c>
      <c r="F99" s="194" t="s">
        <v>136</v>
      </c>
      <c r="G99" s="192"/>
      <c r="H99" s="192"/>
      <c r="I99" s="195"/>
      <c r="J99" s="196">
        <f>BK99</f>
        <v>0</v>
      </c>
      <c r="K99" s="192"/>
      <c r="L99" s="197"/>
      <c r="M99" s="198"/>
      <c r="N99" s="199"/>
      <c r="O99" s="199"/>
      <c r="P99" s="200">
        <f>P100+P121</f>
        <v>0</v>
      </c>
      <c r="Q99" s="199"/>
      <c r="R99" s="200">
        <f>R100+R121</f>
        <v>1.5361997999999997</v>
      </c>
      <c r="S99" s="199"/>
      <c r="T99" s="201">
        <f>T100+T121</f>
        <v>1.3453200000000001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87</v>
      </c>
      <c r="AT99" s="203" t="s">
        <v>76</v>
      </c>
      <c r="AU99" s="203" t="s">
        <v>77</v>
      </c>
      <c r="AY99" s="202" t="s">
        <v>137</v>
      </c>
      <c r="BK99" s="204">
        <f>BK100+BK121</f>
        <v>0</v>
      </c>
    </row>
    <row r="100" s="12" customFormat="1" ht="22.8" customHeight="1">
      <c r="A100" s="12"/>
      <c r="B100" s="191"/>
      <c r="C100" s="192"/>
      <c r="D100" s="193" t="s">
        <v>76</v>
      </c>
      <c r="E100" s="205" t="s">
        <v>3169</v>
      </c>
      <c r="F100" s="205" t="s">
        <v>3170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SUM(P101:P120)</f>
        <v>0</v>
      </c>
      <c r="Q100" s="199"/>
      <c r="R100" s="200">
        <f>SUM(R101:R120)</f>
        <v>0.0582318</v>
      </c>
      <c r="S100" s="199"/>
      <c r="T100" s="201">
        <f>SUM(T101:T120)</f>
        <v>0.0378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87</v>
      </c>
      <c r="AT100" s="203" t="s">
        <v>76</v>
      </c>
      <c r="AU100" s="203" t="s">
        <v>85</v>
      </c>
      <c r="AY100" s="202" t="s">
        <v>137</v>
      </c>
      <c r="BK100" s="204">
        <f>SUM(BK101:BK120)</f>
        <v>0</v>
      </c>
    </row>
    <row r="101" s="2" customFormat="1" ht="16.5" customHeight="1">
      <c r="A101" s="41"/>
      <c r="B101" s="42"/>
      <c r="C101" s="207" t="s">
        <v>164</v>
      </c>
      <c r="D101" s="207" t="s">
        <v>140</v>
      </c>
      <c r="E101" s="208" t="s">
        <v>3187</v>
      </c>
      <c r="F101" s="209" t="s">
        <v>3188</v>
      </c>
      <c r="G101" s="210" t="s">
        <v>160</v>
      </c>
      <c r="H101" s="211">
        <v>84</v>
      </c>
      <c r="I101" s="212"/>
      <c r="J101" s="213">
        <f>ROUND(I101*H101,2)</f>
        <v>0</v>
      </c>
      <c r="K101" s="209" t="s">
        <v>144</v>
      </c>
      <c r="L101" s="47"/>
      <c r="M101" s="214" t="s">
        <v>32</v>
      </c>
      <c r="N101" s="215" t="s">
        <v>49</v>
      </c>
      <c r="O101" s="87"/>
      <c r="P101" s="216">
        <f>O101*H101</f>
        <v>0</v>
      </c>
      <c r="Q101" s="216">
        <v>9.1199999999999994E-05</v>
      </c>
      <c r="R101" s="216">
        <f>Q101*H101</f>
        <v>0.0076607999999999997</v>
      </c>
      <c r="S101" s="216">
        <v>0.00044999999999999999</v>
      </c>
      <c r="T101" s="217">
        <f>S101*H101</f>
        <v>0.0378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145</v>
      </c>
      <c r="AT101" s="218" t="s">
        <v>140</v>
      </c>
      <c r="AU101" s="218" t="s">
        <v>87</v>
      </c>
      <c r="AY101" s="19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87</v>
      </c>
      <c r="BK101" s="219">
        <f>ROUND(I101*H101,2)</f>
        <v>0</v>
      </c>
      <c r="BL101" s="19" t="s">
        <v>145</v>
      </c>
      <c r="BM101" s="218" t="s">
        <v>3324</v>
      </c>
    </row>
    <row r="102" s="2" customFormat="1">
      <c r="A102" s="41"/>
      <c r="B102" s="42"/>
      <c r="C102" s="43"/>
      <c r="D102" s="220" t="s">
        <v>147</v>
      </c>
      <c r="E102" s="43"/>
      <c r="F102" s="221" t="s">
        <v>3190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147</v>
      </c>
      <c r="AU102" s="19" t="s">
        <v>87</v>
      </c>
    </row>
    <row r="103" s="2" customFormat="1">
      <c r="A103" s="41"/>
      <c r="B103" s="42"/>
      <c r="C103" s="43"/>
      <c r="D103" s="225" t="s">
        <v>149</v>
      </c>
      <c r="E103" s="43"/>
      <c r="F103" s="226" t="s">
        <v>3191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149</v>
      </c>
      <c r="AU103" s="19" t="s">
        <v>87</v>
      </c>
    </row>
    <row r="104" s="13" customFormat="1">
      <c r="A104" s="13"/>
      <c r="B104" s="241"/>
      <c r="C104" s="242"/>
      <c r="D104" s="220" t="s">
        <v>569</v>
      </c>
      <c r="E104" s="243" t="s">
        <v>32</v>
      </c>
      <c r="F104" s="244" t="s">
        <v>3325</v>
      </c>
      <c r="G104" s="242"/>
      <c r="H104" s="245">
        <v>84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569</v>
      </c>
      <c r="AU104" s="251" t="s">
        <v>87</v>
      </c>
      <c r="AV104" s="13" t="s">
        <v>87</v>
      </c>
      <c r="AW104" s="13" t="s">
        <v>39</v>
      </c>
      <c r="AX104" s="13" t="s">
        <v>77</v>
      </c>
      <c r="AY104" s="251" t="s">
        <v>137</v>
      </c>
    </row>
    <row r="105" s="14" customFormat="1">
      <c r="A105" s="14"/>
      <c r="B105" s="252"/>
      <c r="C105" s="253"/>
      <c r="D105" s="220" t="s">
        <v>569</v>
      </c>
      <c r="E105" s="254" t="s">
        <v>32</v>
      </c>
      <c r="F105" s="255" t="s">
        <v>571</v>
      </c>
      <c r="G105" s="253"/>
      <c r="H105" s="256">
        <v>84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569</v>
      </c>
      <c r="AU105" s="262" t="s">
        <v>87</v>
      </c>
      <c r="AV105" s="14" t="s">
        <v>164</v>
      </c>
      <c r="AW105" s="14" t="s">
        <v>39</v>
      </c>
      <c r="AX105" s="14" t="s">
        <v>85</v>
      </c>
      <c r="AY105" s="262" t="s">
        <v>137</v>
      </c>
    </row>
    <row r="106" s="2" customFormat="1" ht="16.5" customHeight="1">
      <c r="A106" s="41"/>
      <c r="B106" s="42"/>
      <c r="C106" s="207" t="s">
        <v>168</v>
      </c>
      <c r="D106" s="207" t="s">
        <v>140</v>
      </c>
      <c r="E106" s="208" t="s">
        <v>3326</v>
      </c>
      <c r="F106" s="209" t="s">
        <v>3327</v>
      </c>
      <c r="G106" s="210" t="s">
        <v>160</v>
      </c>
      <c r="H106" s="211">
        <v>75</v>
      </c>
      <c r="I106" s="212"/>
      <c r="J106" s="213">
        <f>ROUND(I106*H106,2)</f>
        <v>0</v>
      </c>
      <c r="K106" s="209" t="s">
        <v>144</v>
      </c>
      <c r="L106" s="47"/>
      <c r="M106" s="214" t="s">
        <v>32</v>
      </c>
      <c r="N106" s="215" t="s">
        <v>49</v>
      </c>
      <c r="O106" s="87"/>
      <c r="P106" s="216">
        <f>O106*H106</f>
        <v>0</v>
      </c>
      <c r="Q106" s="216">
        <v>0.00025713999999999999</v>
      </c>
      <c r="R106" s="216">
        <f>Q106*H106</f>
        <v>0.019285500000000001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145</v>
      </c>
      <c r="AT106" s="218" t="s">
        <v>140</v>
      </c>
      <c r="AU106" s="218" t="s">
        <v>87</v>
      </c>
      <c r="AY106" s="19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87</v>
      </c>
      <c r="BK106" s="219">
        <f>ROUND(I106*H106,2)</f>
        <v>0</v>
      </c>
      <c r="BL106" s="19" t="s">
        <v>145</v>
      </c>
      <c r="BM106" s="218" t="s">
        <v>3328</v>
      </c>
    </row>
    <row r="107" s="2" customFormat="1">
      <c r="A107" s="41"/>
      <c r="B107" s="42"/>
      <c r="C107" s="43"/>
      <c r="D107" s="220" t="s">
        <v>147</v>
      </c>
      <c r="E107" s="43"/>
      <c r="F107" s="221" t="s">
        <v>3329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147</v>
      </c>
      <c r="AU107" s="19" t="s">
        <v>87</v>
      </c>
    </row>
    <row r="108" s="2" customFormat="1">
      <c r="A108" s="41"/>
      <c r="B108" s="42"/>
      <c r="C108" s="43"/>
      <c r="D108" s="225" t="s">
        <v>149</v>
      </c>
      <c r="E108" s="43"/>
      <c r="F108" s="226" t="s">
        <v>3330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149</v>
      </c>
      <c r="AU108" s="19" t="s">
        <v>87</v>
      </c>
    </row>
    <row r="109" s="13" customFormat="1">
      <c r="A109" s="13"/>
      <c r="B109" s="241"/>
      <c r="C109" s="242"/>
      <c r="D109" s="220" t="s">
        <v>569</v>
      </c>
      <c r="E109" s="243" t="s">
        <v>32</v>
      </c>
      <c r="F109" s="244" t="s">
        <v>3331</v>
      </c>
      <c r="G109" s="242"/>
      <c r="H109" s="245">
        <v>42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569</v>
      </c>
      <c r="AU109" s="251" t="s">
        <v>87</v>
      </c>
      <c r="AV109" s="13" t="s">
        <v>87</v>
      </c>
      <c r="AW109" s="13" t="s">
        <v>39</v>
      </c>
      <c r="AX109" s="13" t="s">
        <v>77</v>
      </c>
      <c r="AY109" s="251" t="s">
        <v>137</v>
      </c>
    </row>
    <row r="110" s="13" customFormat="1">
      <c r="A110" s="13"/>
      <c r="B110" s="241"/>
      <c r="C110" s="242"/>
      <c r="D110" s="220" t="s">
        <v>569</v>
      </c>
      <c r="E110" s="243" t="s">
        <v>32</v>
      </c>
      <c r="F110" s="244" t="s">
        <v>3332</v>
      </c>
      <c r="G110" s="242"/>
      <c r="H110" s="245">
        <v>33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569</v>
      </c>
      <c r="AU110" s="251" t="s">
        <v>87</v>
      </c>
      <c r="AV110" s="13" t="s">
        <v>87</v>
      </c>
      <c r="AW110" s="13" t="s">
        <v>39</v>
      </c>
      <c r="AX110" s="13" t="s">
        <v>77</v>
      </c>
      <c r="AY110" s="251" t="s">
        <v>137</v>
      </c>
    </row>
    <row r="111" s="14" customFormat="1">
      <c r="A111" s="14"/>
      <c r="B111" s="252"/>
      <c r="C111" s="253"/>
      <c r="D111" s="220" t="s">
        <v>569</v>
      </c>
      <c r="E111" s="254" t="s">
        <v>32</v>
      </c>
      <c r="F111" s="255" t="s">
        <v>571</v>
      </c>
      <c r="G111" s="253"/>
      <c r="H111" s="256">
        <v>75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2" t="s">
        <v>569</v>
      </c>
      <c r="AU111" s="262" t="s">
        <v>87</v>
      </c>
      <c r="AV111" s="14" t="s">
        <v>164</v>
      </c>
      <c r="AW111" s="14" t="s">
        <v>39</v>
      </c>
      <c r="AX111" s="14" t="s">
        <v>85</v>
      </c>
      <c r="AY111" s="262" t="s">
        <v>137</v>
      </c>
    </row>
    <row r="112" s="2" customFormat="1" ht="16.5" customHeight="1">
      <c r="A112" s="41"/>
      <c r="B112" s="42"/>
      <c r="C112" s="207" t="s">
        <v>174</v>
      </c>
      <c r="D112" s="207" t="s">
        <v>140</v>
      </c>
      <c r="E112" s="208" t="s">
        <v>3333</v>
      </c>
      <c r="F112" s="209" t="s">
        <v>3334</v>
      </c>
      <c r="G112" s="210" t="s">
        <v>160</v>
      </c>
      <c r="H112" s="211">
        <v>75</v>
      </c>
      <c r="I112" s="212"/>
      <c r="J112" s="213">
        <f>ROUND(I112*H112,2)</f>
        <v>0</v>
      </c>
      <c r="K112" s="209" t="s">
        <v>144</v>
      </c>
      <c r="L112" s="47"/>
      <c r="M112" s="214" t="s">
        <v>32</v>
      </c>
      <c r="N112" s="215" t="s">
        <v>49</v>
      </c>
      <c r="O112" s="87"/>
      <c r="P112" s="216">
        <f>O112*H112</f>
        <v>0</v>
      </c>
      <c r="Q112" s="216">
        <v>0.00013999999999999999</v>
      </c>
      <c r="R112" s="216">
        <f>Q112*H112</f>
        <v>0.010499999999999999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145</v>
      </c>
      <c r="AT112" s="218" t="s">
        <v>140</v>
      </c>
      <c r="AU112" s="218" t="s">
        <v>87</v>
      </c>
      <c r="AY112" s="19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87</v>
      </c>
      <c r="BK112" s="219">
        <f>ROUND(I112*H112,2)</f>
        <v>0</v>
      </c>
      <c r="BL112" s="19" t="s">
        <v>145</v>
      </c>
      <c r="BM112" s="218" t="s">
        <v>3335</v>
      </c>
    </row>
    <row r="113" s="2" customFormat="1">
      <c r="A113" s="41"/>
      <c r="B113" s="42"/>
      <c r="C113" s="43"/>
      <c r="D113" s="220" t="s">
        <v>147</v>
      </c>
      <c r="E113" s="43"/>
      <c r="F113" s="221" t="s">
        <v>3336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147</v>
      </c>
      <c r="AU113" s="19" t="s">
        <v>87</v>
      </c>
    </row>
    <row r="114" s="2" customFormat="1">
      <c r="A114" s="41"/>
      <c r="B114" s="42"/>
      <c r="C114" s="43"/>
      <c r="D114" s="225" t="s">
        <v>149</v>
      </c>
      <c r="E114" s="43"/>
      <c r="F114" s="226" t="s">
        <v>3337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149</v>
      </c>
      <c r="AU114" s="19" t="s">
        <v>87</v>
      </c>
    </row>
    <row r="115" s="2" customFormat="1" ht="16.5" customHeight="1">
      <c r="A115" s="41"/>
      <c r="B115" s="42"/>
      <c r="C115" s="207" t="s">
        <v>178</v>
      </c>
      <c r="D115" s="207" t="s">
        <v>140</v>
      </c>
      <c r="E115" s="208" t="s">
        <v>3338</v>
      </c>
      <c r="F115" s="209" t="s">
        <v>3339</v>
      </c>
      <c r="G115" s="210" t="s">
        <v>160</v>
      </c>
      <c r="H115" s="211">
        <v>75</v>
      </c>
      <c r="I115" s="212"/>
      <c r="J115" s="213">
        <f>ROUND(I115*H115,2)</f>
        <v>0</v>
      </c>
      <c r="K115" s="209" t="s">
        <v>144</v>
      </c>
      <c r="L115" s="47"/>
      <c r="M115" s="214" t="s">
        <v>32</v>
      </c>
      <c r="N115" s="215" t="s">
        <v>49</v>
      </c>
      <c r="O115" s="87"/>
      <c r="P115" s="216">
        <f>O115*H115</f>
        <v>0</v>
      </c>
      <c r="Q115" s="216">
        <v>0.00027713999999999999</v>
      </c>
      <c r="R115" s="216">
        <f>Q115*H115</f>
        <v>0.020785499999999998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145</v>
      </c>
      <c r="AT115" s="218" t="s">
        <v>140</v>
      </c>
      <c r="AU115" s="218" t="s">
        <v>87</v>
      </c>
      <c r="AY115" s="19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87</v>
      </c>
      <c r="BK115" s="219">
        <f>ROUND(I115*H115,2)</f>
        <v>0</v>
      </c>
      <c r="BL115" s="19" t="s">
        <v>145</v>
      </c>
      <c r="BM115" s="218" t="s">
        <v>3340</v>
      </c>
    </row>
    <row r="116" s="2" customFormat="1">
      <c r="A116" s="41"/>
      <c r="B116" s="42"/>
      <c r="C116" s="43"/>
      <c r="D116" s="220" t="s">
        <v>147</v>
      </c>
      <c r="E116" s="43"/>
      <c r="F116" s="221" t="s">
        <v>3341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147</v>
      </c>
      <c r="AU116" s="19" t="s">
        <v>87</v>
      </c>
    </row>
    <row r="117" s="2" customFormat="1">
      <c r="A117" s="41"/>
      <c r="B117" s="42"/>
      <c r="C117" s="43"/>
      <c r="D117" s="225" t="s">
        <v>149</v>
      </c>
      <c r="E117" s="43"/>
      <c r="F117" s="226" t="s">
        <v>3342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149</v>
      </c>
      <c r="AU117" s="19" t="s">
        <v>87</v>
      </c>
    </row>
    <row r="118" s="2" customFormat="1" ht="16.5" customHeight="1">
      <c r="A118" s="41"/>
      <c r="B118" s="42"/>
      <c r="C118" s="207" t="s">
        <v>182</v>
      </c>
      <c r="D118" s="207" t="s">
        <v>140</v>
      </c>
      <c r="E118" s="208" t="s">
        <v>3343</v>
      </c>
      <c r="F118" s="209" t="s">
        <v>3344</v>
      </c>
      <c r="G118" s="210" t="s">
        <v>2991</v>
      </c>
      <c r="H118" s="277"/>
      <c r="I118" s="212"/>
      <c r="J118" s="213">
        <f>ROUND(I118*H118,2)</f>
        <v>0</v>
      </c>
      <c r="K118" s="209" t="s">
        <v>144</v>
      </c>
      <c r="L118" s="47"/>
      <c r="M118" s="214" t="s">
        <v>32</v>
      </c>
      <c r="N118" s="215" t="s">
        <v>49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145</v>
      </c>
      <c r="AT118" s="218" t="s">
        <v>140</v>
      </c>
      <c r="AU118" s="218" t="s">
        <v>87</v>
      </c>
      <c r="AY118" s="19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87</v>
      </c>
      <c r="BK118" s="219">
        <f>ROUND(I118*H118,2)</f>
        <v>0</v>
      </c>
      <c r="BL118" s="19" t="s">
        <v>145</v>
      </c>
      <c r="BM118" s="218" t="s">
        <v>3345</v>
      </c>
    </row>
    <row r="119" s="2" customFormat="1">
      <c r="A119" s="41"/>
      <c r="B119" s="42"/>
      <c r="C119" s="43"/>
      <c r="D119" s="220" t="s">
        <v>147</v>
      </c>
      <c r="E119" s="43"/>
      <c r="F119" s="221" t="s">
        <v>3346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147</v>
      </c>
      <c r="AU119" s="19" t="s">
        <v>87</v>
      </c>
    </row>
    <row r="120" s="2" customFormat="1">
      <c r="A120" s="41"/>
      <c r="B120" s="42"/>
      <c r="C120" s="43"/>
      <c r="D120" s="225" t="s">
        <v>149</v>
      </c>
      <c r="E120" s="43"/>
      <c r="F120" s="226" t="s">
        <v>3347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149</v>
      </c>
      <c r="AU120" s="19" t="s">
        <v>87</v>
      </c>
    </row>
    <row r="121" s="12" customFormat="1" ht="22.8" customHeight="1">
      <c r="A121" s="12"/>
      <c r="B121" s="191"/>
      <c r="C121" s="192"/>
      <c r="D121" s="193" t="s">
        <v>76</v>
      </c>
      <c r="E121" s="205" t="s">
        <v>3348</v>
      </c>
      <c r="F121" s="205" t="s">
        <v>3349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SUM(P122:P179)</f>
        <v>0</v>
      </c>
      <c r="Q121" s="199"/>
      <c r="R121" s="200">
        <f>SUM(R122:R179)</f>
        <v>1.4779679999999997</v>
      </c>
      <c r="S121" s="199"/>
      <c r="T121" s="201">
        <f>SUM(T122:T179)</f>
        <v>1.30752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87</v>
      </c>
      <c r="AT121" s="203" t="s">
        <v>76</v>
      </c>
      <c r="AU121" s="203" t="s">
        <v>85</v>
      </c>
      <c r="AY121" s="202" t="s">
        <v>137</v>
      </c>
      <c r="BK121" s="204">
        <f>SUM(BK122:BK179)</f>
        <v>0</v>
      </c>
    </row>
    <row r="122" s="2" customFormat="1" ht="21.75" customHeight="1">
      <c r="A122" s="41"/>
      <c r="B122" s="42"/>
      <c r="C122" s="207" t="s">
        <v>188</v>
      </c>
      <c r="D122" s="207" t="s">
        <v>140</v>
      </c>
      <c r="E122" s="208" t="s">
        <v>3350</v>
      </c>
      <c r="F122" s="209" t="s">
        <v>3351</v>
      </c>
      <c r="G122" s="210" t="s">
        <v>160</v>
      </c>
      <c r="H122" s="211">
        <v>1</v>
      </c>
      <c r="I122" s="212"/>
      <c r="J122" s="213">
        <f>ROUND(I122*H122,2)</f>
        <v>0</v>
      </c>
      <c r="K122" s="209" t="s">
        <v>144</v>
      </c>
      <c r="L122" s="47"/>
      <c r="M122" s="214" t="s">
        <v>32</v>
      </c>
      <c r="N122" s="215" t="s">
        <v>49</v>
      </c>
      <c r="O122" s="87"/>
      <c r="P122" s="216">
        <f>O122*H122</f>
        <v>0</v>
      </c>
      <c r="Q122" s="216">
        <v>0.018100000000000002</v>
      </c>
      <c r="R122" s="216">
        <f>Q122*H122</f>
        <v>0.018100000000000002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145</v>
      </c>
      <c r="AT122" s="218" t="s">
        <v>140</v>
      </c>
      <c r="AU122" s="218" t="s">
        <v>87</v>
      </c>
      <c r="AY122" s="19" t="s">
        <v>137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87</v>
      </c>
      <c r="BK122" s="219">
        <f>ROUND(I122*H122,2)</f>
        <v>0</v>
      </c>
      <c r="BL122" s="19" t="s">
        <v>145</v>
      </c>
      <c r="BM122" s="218" t="s">
        <v>3352</v>
      </c>
    </row>
    <row r="123" s="2" customFormat="1">
      <c r="A123" s="41"/>
      <c r="B123" s="42"/>
      <c r="C123" s="43"/>
      <c r="D123" s="220" t="s">
        <v>147</v>
      </c>
      <c r="E123" s="43"/>
      <c r="F123" s="221" t="s">
        <v>3353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147</v>
      </c>
      <c r="AU123" s="19" t="s">
        <v>87</v>
      </c>
    </row>
    <row r="124" s="2" customFormat="1">
      <c r="A124" s="41"/>
      <c r="B124" s="42"/>
      <c r="C124" s="43"/>
      <c r="D124" s="225" t="s">
        <v>149</v>
      </c>
      <c r="E124" s="43"/>
      <c r="F124" s="226" t="s">
        <v>3354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149</v>
      </c>
      <c r="AU124" s="19" t="s">
        <v>87</v>
      </c>
    </row>
    <row r="125" s="2" customFormat="1" ht="21.75" customHeight="1">
      <c r="A125" s="41"/>
      <c r="B125" s="42"/>
      <c r="C125" s="207" t="s">
        <v>94</v>
      </c>
      <c r="D125" s="207" t="s">
        <v>140</v>
      </c>
      <c r="E125" s="208" t="s">
        <v>3355</v>
      </c>
      <c r="F125" s="209" t="s">
        <v>3356</v>
      </c>
      <c r="G125" s="210" t="s">
        <v>160</v>
      </c>
      <c r="H125" s="211">
        <v>2</v>
      </c>
      <c r="I125" s="212"/>
      <c r="J125" s="213">
        <f>ROUND(I125*H125,2)</f>
        <v>0</v>
      </c>
      <c r="K125" s="209" t="s">
        <v>144</v>
      </c>
      <c r="L125" s="47"/>
      <c r="M125" s="214" t="s">
        <v>32</v>
      </c>
      <c r="N125" s="215" t="s">
        <v>49</v>
      </c>
      <c r="O125" s="87"/>
      <c r="P125" s="216">
        <f>O125*H125</f>
        <v>0</v>
      </c>
      <c r="Q125" s="216">
        <v>0.023400000000000001</v>
      </c>
      <c r="R125" s="216">
        <f>Q125*H125</f>
        <v>0.046800000000000001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145</v>
      </c>
      <c r="AT125" s="218" t="s">
        <v>140</v>
      </c>
      <c r="AU125" s="218" t="s">
        <v>87</v>
      </c>
      <c r="AY125" s="19" t="s">
        <v>137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87</v>
      </c>
      <c r="BK125" s="219">
        <f>ROUND(I125*H125,2)</f>
        <v>0</v>
      </c>
      <c r="BL125" s="19" t="s">
        <v>145</v>
      </c>
      <c r="BM125" s="218" t="s">
        <v>3357</v>
      </c>
    </row>
    <row r="126" s="2" customFormat="1">
      <c r="A126" s="41"/>
      <c r="B126" s="42"/>
      <c r="C126" s="43"/>
      <c r="D126" s="220" t="s">
        <v>147</v>
      </c>
      <c r="E126" s="43"/>
      <c r="F126" s="221" t="s">
        <v>3358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147</v>
      </c>
      <c r="AU126" s="19" t="s">
        <v>87</v>
      </c>
    </row>
    <row r="127" s="2" customFormat="1">
      <c r="A127" s="41"/>
      <c r="B127" s="42"/>
      <c r="C127" s="43"/>
      <c r="D127" s="225" t="s">
        <v>149</v>
      </c>
      <c r="E127" s="43"/>
      <c r="F127" s="226" t="s">
        <v>3359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149</v>
      </c>
      <c r="AU127" s="19" t="s">
        <v>87</v>
      </c>
    </row>
    <row r="128" s="2" customFormat="1" ht="21.75" customHeight="1">
      <c r="A128" s="41"/>
      <c r="B128" s="42"/>
      <c r="C128" s="207" t="s">
        <v>195</v>
      </c>
      <c r="D128" s="207" t="s">
        <v>140</v>
      </c>
      <c r="E128" s="208" t="s">
        <v>3360</v>
      </c>
      <c r="F128" s="209" t="s">
        <v>3361</v>
      </c>
      <c r="G128" s="210" t="s">
        <v>160</v>
      </c>
      <c r="H128" s="211">
        <v>15</v>
      </c>
      <c r="I128" s="212"/>
      <c r="J128" s="213">
        <f>ROUND(I128*H128,2)</f>
        <v>0</v>
      </c>
      <c r="K128" s="209" t="s">
        <v>144</v>
      </c>
      <c r="L128" s="47"/>
      <c r="M128" s="214" t="s">
        <v>32</v>
      </c>
      <c r="N128" s="215" t="s">
        <v>49</v>
      </c>
      <c r="O128" s="87"/>
      <c r="P128" s="216">
        <f>O128*H128</f>
        <v>0</v>
      </c>
      <c r="Q128" s="216">
        <v>0.0287</v>
      </c>
      <c r="R128" s="216">
        <f>Q128*H128</f>
        <v>0.43049999999999999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145</v>
      </c>
      <c r="AT128" s="218" t="s">
        <v>140</v>
      </c>
      <c r="AU128" s="218" t="s">
        <v>87</v>
      </c>
      <c r="AY128" s="19" t="s">
        <v>137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87</v>
      </c>
      <c r="BK128" s="219">
        <f>ROUND(I128*H128,2)</f>
        <v>0</v>
      </c>
      <c r="BL128" s="19" t="s">
        <v>145</v>
      </c>
      <c r="BM128" s="218" t="s">
        <v>3362</v>
      </c>
    </row>
    <row r="129" s="2" customFormat="1">
      <c r="A129" s="41"/>
      <c r="B129" s="42"/>
      <c r="C129" s="43"/>
      <c r="D129" s="220" t="s">
        <v>147</v>
      </c>
      <c r="E129" s="43"/>
      <c r="F129" s="221" t="s">
        <v>3363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147</v>
      </c>
      <c r="AU129" s="19" t="s">
        <v>87</v>
      </c>
    </row>
    <row r="130" s="2" customFormat="1">
      <c r="A130" s="41"/>
      <c r="B130" s="42"/>
      <c r="C130" s="43"/>
      <c r="D130" s="225" t="s">
        <v>149</v>
      </c>
      <c r="E130" s="43"/>
      <c r="F130" s="226" t="s">
        <v>3364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149</v>
      </c>
      <c r="AU130" s="19" t="s">
        <v>87</v>
      </c>
    </row>
    <row r="131" s="2" customFormat="1" ht="21.75" customHeight="1">
      <c r="A131" s="41"/>
      <c r="B131" s="42"/>
      <c r="C131" s="207" t="s">
        <v>8</v>
      </c>
      <c r="D131" s="207" t="s">
        <v>140</v>
      </c>
      <c r="E131" s="208" t="s">
        <v>3365</v>
      </c>
      <c r="F131" s="209" t="s">
        <v>3366</v>
      </c>
      <c r="G131" s="210" t="s">
        <v>160</v>
      </c>
      <c r="H131" s="211">
        <v>2</v>
      </c>
      <c r="I131" s="212"/>
      <c r="J131" s="213">
        <f>ROUND(I131*H131,2)</f>
        <v>0</v>
      </c>
      <c r="K131" s="209" t="s">
        <v>144</v>
      </c>
      <c r="L131" s="47"/>
      <c r="M131" s="214" t="s">
        <v>32</v>
      </c>
      <c r="N131" s="215" t="s">
        <v>49</v>
      </c>
      <c r="O131" s="87"/>
      <c r="P131" s="216">
        <f>O131*H131</f>
        <v>0</v>
      </c>
      <c r="Q131" s="216">
        <v>0.034000000000000002</v>
      </c>
      <c r="R131" s="216">
        <f>Q131*H131</f>
        <v>0.068000000000000005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145</v>
      </c>
      <c r="AT131" s="218" t="s">
        <v>140</v>
      </c>
      <c r="AU131" s="218" t="s">
        <v>87</v>
      </c>
      <c r="AY131" s="19" t="s">
        <v>137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87</v>
      </c>
      <c r="BK131" s="219">
        <f>ROUND(I131*H131,2)</f>
        <v>0</v>
      </c>
      <c r="BL131" s="19" t="s">
        <v>145</v>
      </c>
      <c r="BM131" s="218" t="s">
        <v>3367</v>
      </c>
    </row>
    <row r="132" s="2" customFormat="1">
      <c r="A132" s="41"/>
      <c r="B132" s="42"/>
      <c r="C132" s="43"/>
      <c r="D132" s="220" t="s">
        <v>147</v>
      </c>
      <c r="E132" s="43"/>
      <c r="F132" s="221" t="s">
        <v>3368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147</v>
      </c>
      <c r="AU132" s="19" t="s">
        <v>87</v>
      </c>
    </row>
    <row r="133" s="2" customFormat="1">
      <c r="A133" s="41"/>
      <c r="B133" s="42"/>
      <c r="C133" s="43"/>
      <c r="D133" s="225" t="s">
        <v>149</v>
      </c>
      <c r="E133" s="43"/>
      <c r="F133" s="226" t="s">
        <v>3369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149</v>
      </c>
      <c r="AU133" s="19" t="s">
        <v>87</v>
      </c>
    </row>
    <row r="134" s="2" customFormat="1" ht="21.75" customHeight="1">
      <c r="A134" s="41"/>
      <c r="B134" s="42"/>
      <c r="C134" s="207" t="s">
        <v>204</v>
      </c>
      <c r="D134" s="207" t="s">
        <v>140</v>
      </c>
      <c r="E134" s="208" t="s">
        <v>3370</v>
      </c>
      <c r="F134" s="209" t="s">
        <v>3371</v>
      </c>
      <c r="G134" s="210" t="s">
        <v>160</v>
      </c>
      <c r="H134" s="211">
        <v>1</v>
      </c>
      <c r="I134" s="212"/>
      <c r="J134" s="213">
        <f>ROUND(I134*H134,2)</f>
        <v>0</v>
      </c>
      <c r="K134" s="209" t="s">
        <v>144</v>
      </c>
      <c r="L134" s="47"/>
      <c r="M134" s="214" t="s">
        <v>32</v>
      </c>
      <c r="N134" s="215" t="s">
        <v>49</v>
      </c>
      <c r="O134" s="87"/>
      <c r="P134" s="216">
        <f>O134*H134</f>
        <v>0</v>
      </c>
      <c r="Q134" s="216">
        <v>0.039300000000000002</v>
      </c>
      <c r="R134" s="216">
        <f>Q134*H134</f>
        <v>0.039300000000000002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145</v>
      </c>
      <c r="AT134" s="218" t="s">
        <v>140</v>
      </c>
      <c r="AU134" s="218" t="s">
        <v>87</v>
      </c>
      <c r="AY134" s="19" t="s">
        <v>137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87</v>
      </c>
      <c r="BK134" s="219">
        <f>ROUND(I134*H134,2)</f>
        <v>0</v>
      </c>
      <c r="BL134" s="19" t="s">
        <v>145</v>
      </c>
      <c r="BM134" s="218" t="s">
        <v>3372</v>
      </c>
    </row>
    <row r="135" s="2" customFormat="1">
      <c r="A135" s="41"/>
      <c r="B135" s="42"/>
      <c r="C135" s="43"/>
      <c r="D135" s="220" t="s">
        <v>147</v>
      </c>
      <c r="E135" s="43"/>
      <c r="F135" s="221" t="s">
        <v>3373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147</v>
      </c>
      <c r="AU135" s="19" t="s">
        <v>87</v>
      </c>
    </row>
    <row r="136" s="2" customFormat="1">
      <c r="A136" s="41"/>
      <c r="B136" s="42"/>
      <c r="C136" s="43"/>
      <c r="D136" s="225" t="s">
        <v>149</v>
      </c>
      <c r="E136" s="43"/>
      <c r="F136" s="226" t="s">
        <v>3374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149</v>
      </c>
      <c r="AU136" s="19" t="s">
        <v>87</v>
      </c>
    </row>
    <row r="137" s="2" customFormat="1" ht="21.75" customHeight="1">
      <c r="A137" s="41"/>
      <c r="B137" s="42"/>
      <c r="C137" s="207" t="s">
        <v>208</v>
      </c>
      <c r="D137" s="207" t="s">
        <v>140</v>
      </c>
      <c r="E137" s="208" t="s">
        <v>3375</v>
      </c>
      <c r="F137" s="209" t="s">
        <v>3376</v>
      </c>
      <c r="G137" s="210" t="s">
        <v>160</v>
      </c>
      <c r="H137" s="211">
        <v>1</v>
      </c>
      <c r="I137" s="212"/>
      <c r="J137" s="213">
        <f>ROUND(I137*H137,2)</f>
        <v>0</v>
      </c>
      <c r="K137" s="209" t="s">
        <v>144</v>
      </c>
      <c r="L137" s="47"/>
      <c r="M137" s="214" t="s">
        <v>32</v>
      </c>
      <c r="N137" s="215" t="s">
        <v>49</v>
      </c>
      <c r="O137" s="87"/>
      <c r="P137" s="216">
        <f>O137*H137</f>
        <v>0</v>
      </c>
      <c r="Q137" s="216">
        <v>0.050999999999999997</v>
      </c>
      <c r="R137" s="216">
        <f>Q137*H137</f>
        <v>0.050999999999999997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145</v>
      </c>
      <c r="AT137" s="218" t="s">
        <v>140</v>
      </c>
      <c r="AU137" s="218" t="s">
        <v>87</v>
      </c>
      <c r="AY137" s="19" t="s">
        <v>137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87</v>
      </c>
      <c r="BK137" s="219">
        <f>ROUND(I137*H137,2)</f>
        <v>0</v>
      </c>
      <c r="BL137" s="19" t="s">
        <v>145</v>
      </c>
      <c r="BM137" s="218" t="s">
        <v>3377</v>
      </c>
    </row>
    <row r="138" s="2" customFormat="1">
      <c r="A138" s="41"/>
      <c r="B138" s="42"/>
      <c r="C138" s="43"/>
      <c r="D138" s="220" t="s">
        <v>147</v>
      </c>
      <c r="E138" s="43"/>
      <c r="F138" s="221" t="s">
        <v>3378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147</v>
      </c>
      <c r="AU138" s="19" t="s">
        <v>87</v>
      </c>
    </row>
    <row r="139" s="2" customFormat="1">
      <c r="A139" s="41"/>
      <c r="B139" s="42"/>
      <c r="C139" s="43"/>
      <c r="D139" s="225" t="s">
        <v>149</v>
      </c>
      <c r="E139" s="43"/>
      <c r="F139" s="226" t="s">
        <v>3379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149</v>
      </c>
      <c r="AU139" s="19" t="s">
        <v>87</v>
      </c>
    </row>
    <row r="140" s="2" customFormat="1" ht="21.75" customHeight="1">
      <c r="A140" s="41"/>
      <c r="B140" s="42"/>
      <c r="C140" s="207" t="s">
        <v>214</v>
      </c>
      <c r="D140" s="207" t="s">
        <v>140</v>
      </c>
      <c r="E140" s="208" t="s">
        <v>3380</v>
      </c>
      <c r="F140" s="209" t="s">
        <v>3381</v>
      </c>
      <c r="G140" s="210" t="s">
        <v>160</v>
      </c>
      <c r="H140" s="211">
        <v>1</v>
      </c>
      <c r="I140" s="212"/>
      <c r="J140" s="213">
        <f>ROUND(I140*H140,2)</f>
        <v>0</v>
      </c>
      <c r="K140" s="209" t="s">
        <v>144</v>
      </c>
      <c r="L140" s="47"/>
      <c r="M140" s="214" t="s">
        <v>32</v>
      </c>
      <c r="N140" s="215" t="s">
        <v>49</v>
      </c>
      <c r="O140" s="87"/>
      <c r="P140" s="216">
        <f>O140*H140</f>
        <v>0</v>
      </c>
      <c r="Q140" s="216">
        <v>0.034540000000000001</v>
      </c>
      <c r="R140" s="216">
        <f>Q140*H140</f>
        <v>0.034540000000000001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145</v>
      </c>
      <c r="AT140" s="218" t="s">
        <v>140</v>
      </c>
      <c r="AU140" s="218" t="s">
        <v>87</v>
      </c>
      <c r="AY140" s="19" t="s">
        <v>137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87</v>
      </c>
      <c r="BK140" s="219">
        <f>ROUND(I140*H140,2)</f>
        <v>0</v>
      </c>
      <c r="BL140" s="19" t="s">
        <v>145</v>
      </c>
      <c r="BM140" s="218" t="s">
        <v>3382</v>
      </c>
    </row>
    <row r="141" s="2" customFormat="1">
      <c r="A141" s="41"/>
      <c r="B141" s="42"/>
      <c r="C141" s="43"/>
      <c r="D141" s="220" t="s">
        <v>147</v>
      </c>
      <c r="E141" s="43"/>
      <c r="F141" s="221" t="s">
        <v>3383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147</v>
      </c>
      <c r="AU141" s="19" t="s">
        <v>87</v>
      </c>
    </row>
    <row r="142" s="2" customFormat="1">
      <c r="A142" s="41"/>
      <c r="B142" s="42"/>
      <c r="C142" s="43"/>
      <c r="D142" s="225" t="s">
        <v>149</v>
      </c>
      <c r="E142" s="43"/>
      <c r="F142" s="226" t="s">
        <v>3384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149</v>
      </c>
      <c r="AU142" s="19" t="s">
        <v>87</v>
      </c>
    </row>
    <row r="143" s="2" customFormat="1" ht="16.5" customHeight="1">
      <c r="A143" s="41"/>
      <c r="B143" s="42"/>
      <c r="C143" s="207" t="s">
        <v>145</v>
      </c>
      <c r="D143" s="207" t="s">
        <v>140</v>
      </c>
      <c r="E143" s="208" t="s">
        <v>3385</v>
      </c>
      <c r="F143" s="209" t="s">
        <v>3386</v>
      </c>
      <c r="G143" s="210" t="s">
        <v>160</v>
      </c>
      <c r="H143" s="211">
        <v>1</v>
      </c>
      <c r="I143" s="212"/>
      <c r="J143" s="213">
        <f>ROUND(I143*H143,2)</f>
        <v>0</v>
      </c>
      <c r="K143" s="209" t="s">
        <v>32</v>
      </c>
      <c r="L143" s="47"/>
      <c r="M143" s="214" t="s">
        <v>32</v>
      </c>
      <c r="N143" s="215" t="s">
        <v>49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145</v>
      </c>
      <c r="AT143" s="218" t="s">
        <v>140</v>
      </c>
      <c r="AU143" s="218" t="s">
        <v>87</v>
      </c>
      <c r="AY143" s="19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87</v>
      </c>
      <c r="BK143" s="219">
        <f>ROUND(I143*H143,2)</f>
        <v>0</v>
      </c>
      <c r="BL143" s="19" t="s">
        <v>145</v>
      </c>
      <c r="BM143" s="218" t="s">
        <v>3387</v>
      </c>
    </row>
    <row r="144" s="2" customFormat="1">
      <c r="A144" s="41"/>
      <c r="B144" s="42"/>
      <c r="C144" s="43"/>
      <c r="D144" s="220" t="s">
        <v>147</v>
      </c>
      <c r="E144" s="43"/>
      <c r="F144" s="221" t="s">
        <v>3386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147</v>
      </c>
      <c r="AU144" s="19" t="s">
        <v>87</v>
      </c>
    </row>
    <row r="145" s="2" customFormat="1" ht="16.5" customHeight="1">
      <c r="A145" s="41"/>
      <c r="B145" s="42"/>
      <c r="C145" s="207" t="s">
        <v>221</v>
      </c>
      <c r="D145" s="207" t="s">
        <v>140</v>
      </c>
      <c r="E145" s="208" t="s">
        <v>3388</v>
      </c>
      <c r="F145" s="209" t="s">
        <v>3389</v>
      </c>
      <c r="G145" s="210" t="s">
        <v>160</v>
      </c>
      <c r="H145" s="211">
        <v>1</v>
      </c>
      <c r="I145" s="212"/>
      <c r="J145" s="213">
        <f>ROUND(I145*H145,2)</f>
        <v>0</v>
      </c>
      <c r="K145" s="209" t="s">
        <v>32</v>
      </c>
      <c r="L145" s="47"/>
      <c r="M145" s="214" t="s">
        <v>32</v>
      </c>
      <c r="N145" s="215" t="s">
        <v>49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145</v>
      </c>
      <c r="AT145" s="218" t="s">
        <v>140</v>
      </c>
      <c r="AU145" s="218" t="s">
        <v>87</v>
      </c>
      <c r="AY145" s="19" t="s">
        <v>137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87</v>
      </c>
      <c r="BK145" s="219">
        <f>ROUND(I145*H145,2)</f>
        <v>0</v>
      </c>
      <c r="BL145" s="19" t="s">
        <v>145</v>
      </c>
      <c r="BM145" s="218" t="s">
        <v>3390</v>
      </c>
    </row>
    <row r="146" s="2" customFormat="1">
      <c r="A146" s="41"/>
      <c r="B146" s="42"/>
      <c r="C146" s="43"/>
      <c r="D146" s="220" t="s">
        <v>147</v>
      </c>
      <c r="E146" s="43"/>
      <c r="F146" s="221" t="s">
        <v>3389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147</v>
      </c>
      <c r="AU146" s="19" t="s">
        <v>87</v>
      </c>
    </row>
    <row r="147" s="2" customFormat="1" ht="21.75" customHeight="1">
      <c r="A147" s="41"/>
      <c r="B147" s="42"/>
      <c r="C147" s="207" t="s">
        <v>227</v>
      </c>
      <c r="D147" s="207" t="s">
        <v>140</v>
      </c>
      <c r="E147" s="208" t="s">
        <v>3391</v>
      </c>
      <c r="F147" s="209" t="s">
        <v>3392</v>
      </c>
      <c r="G147" s="210" t="s">
        <v>160</v>
      </c>
      <c r="H147" s="211">
        <v>2</v>
      </c>
      <c r="I147" s="212"/>
      <c r="J147" s="213">
        <f>ROUND(I147*H147,2)</f>
        <v>0</v>
      </c>
      <c r="K147" s="209" t="s">
        <v>144</v>
      </c>
      <c r="L147" s="47"/>
      <c r="M147" s="214" t="s">
        <v>32</v>
      </c>
      <c r="N147" s="215" t="s">
        <v>49</v>
      </c>
      <c r="O147" s="87"/>
      <c r="P147" s="216">
        <f>O147*H147</f>
        <v>0</v>
      </c>
      <c r="Q147" s="216">
        <v>0.034279999999999998</v>
      </c>
      <c r="R147" s="216">
        <f>Q147*H147</f>
        <v>0.068559999999999996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145</v>
      </c>
      <c r="AT147" s="218" t="s">
        <v>140</v>
      </c>
      <c r="AU147" s="218" t="s">
        <v>87</v>
      </c>
      <c r="AY147" s="19" t="s">
        <v>137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87</v>
      </c>
      <c r="BK147" s="219">
        <f>ROUND(I147*H147,2)</f>
        <v>0</v>
      </c>
      <c r="BL147" s="19" t="s">
        <v>145</v>
      </c>
      <c r="BM147" s="218" t="s">
        <v>3393</v>
      </c>
    </row>
    <row r="148" s="2" customFormat="1">
      <c r="A148" s="41"/>
      <c r="B148" s="42"/>
      <c r="C148" s="43"/>
      <c r="D148" s="220" t="s">
        <v>147</v>
      </c>
      <c r="E148" s="43"/>
      <c r="F148" s="221" t="s">
        <v>3394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147</v>
      </c>
      <c r="AU148" s="19" t="s">
        <v>87</v>
      </c>
    </row>
    <row r="149" s="2" customFormat="1">
      <c r="A149" s="41"/>
      <c r="B149" s="42"/>
      <c r="C149" s="43"/>
      <c r="D149" s="225" t="s">
        <v>149</v>
      </c>
      <c r="E149" s="43"/>
      <c r="F149" s="226" t="s">
        <v>3395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149</v>
      </c>
      <c r="AU149" s="19" t="s">
        <v>87</v>
      </c>
    </row>
    <row r="150" s="2" customFormat="1" ht="21.75" customHeight="1">
      <c r="A150" s="41"/>
      <c r="B150" s="42"/>
      <c r="C150" s="207" t="s">
        <v>231</v>
      </c>
      <c r="D150" s="207" t="s">
        <v>140</v>
      </c>
      <c r="E150" s="208" t="s">
        <v>3396</v>
      </c>
      <c r="F150" s="209" t="s">
        <v>3397</v>
      </c>
      <c r="G150" s="210" t="s">
        <v>160</v>
      </c>
      <c r="H150" s="211">
        <v>3</v>
      </c>
      <c r="I150" s="212"/>
      <c r="J150" s="213">
        <f>ROUND(I150*H150,2)</f>
        <v>0</v>
      </c>
      <c r="K150" s="209" t="s">
        <v>144</v>
      </c>
      <c r="L150" s="47"/>
      <c r="M150" s="214" t="s">
        <v>32</v>
      </c>
      <c r="N150" s="215" t="s">
        <v>49</v>
      </c>
      <c r="O150" s="87"/>
      <c r="P150" s="216">
        <f>O150*H150</f>
        <v>0</v>
      </c>
      <c r="Q150" s="216">
        <v>0.038289999999999998</v>
      </c>
      <c r="R150" s="216">
        <f>Q150*H150</f>
        <v>0.11487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145</v>
      </c>
      <c r="AT150" s="218" t="s">
        <v>140</v>
      </c>
      <c r="AU150" s="218" t="s">
        <v>87</v>
      </c>
      <c r="AY150" s="19" t="s">
        <v>137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87</v>
      </c>
      <c r="BK150" s="219">
        <f>ROUND(I150*H150,2)</f>
        <v>0</v>
      </c>
      <c r="BL150" s="19" t="s">
        <v>145</v>
      </c>
      <c r="BM150" s="218" t="s">
        <v>3398</v>
      </c>
    </row>
    <row r="151" s="2" customFormat="1">
      <c r="A151" s="41"/>
      <c r="B151" s="42"/>
      <c r="C151" s="43"/>
      <c r="D151" s="220" t="s">
        <v>147</v>
      </c>
      <c r="E151" s="43"/>
      <c r="F151" s="221" t="s">
        <v>3399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147</v>
      </c>
      <c r="AU151" s="19" t="s">
        <v>87</v>
      </c>
    </row>
    <row r="152" s="2" customFormat="1">
      <c r="A152" s="41"/>
      <c r="B152" s="42"/>
      <c r="C152" s="43"/>
      <c r="D152" s="225" t="s">
        <v>149</v>
      </c>
      <c r="E152" s="43"/>
      <c r="F152" s="226" t="s">
        <v>3400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149</v>
      </c>
      <c r="AU152" s="19" t="s">
        <v>87</v>
      </c>
    </row>
    <row r="153" s="2" customFormat="1" ht="21.75" customHeight="1">
      <c r="A153" s="41"/>
      <c r="B153" s="42"/>
      <c r="C153" s="207" t="s">
        <v>97</v>
      </c>
      <c r="D153" s="207" t="s">
        <v>140</v>
      </c>
      <c r="E153" s="208" t="s">
        <v>3401</v>
      </c>
      <c r="F153" s="209" t="s">
        <v>3402</v>
      </c>
      <c r="G153" s="210" t="s">
        <v>160</v>
      </c>
      <c r="H153" s="211">
        <v>1</v>
      </c>
      <c r="I153" s="212"/>
      <c r="J153" s="213">
        <f>ROUND(I153*H153,2)</f>
        <v>0</v>
      </c>
      <c r="K153" s="209" t="s">
        <v>144</v>
      </c>
      <c r="L153" s="47"/>
      <c r="M153" s="214" t="s">
        <v>32</v>
      </c>
      <c r="N153" s="215" t="s">
        <v>49</v>
      </c>
      <c r="O153" s="87"/>
      <c r="P153" s="216">
        <f>O153*H153</f>
        <v>0</v>
      </c>
      <c r="Q153" s="216">
        <v>0.042299999999999997</v>
      </c>
      <c r="R153" s="216">
        <f>Q153*H153</f>
        <v>0.042299999999999997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145</v>
      </c>
      <c r="AT153" s="218" t="s">
        <v>140</v>
      </c>
      <c r="AU153" s="218" t="s">
        <v>87</v>
      </c>
      <c r="AY153" s="19" t="s">
        <v>137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87</v>
      </c>
      <c r="BK153" s="219">
        <f>ROUND(I153*H153,2)</f>
        <v>0</v>
      </c>
      <c r="BL153" s="19" t="s">
        <v>145</v>
      </c>
      <c r="BM153" s="218" t="s">
        <v>3403</v>
      </c>
    </row>
    <row r="154" s="2" customFormat="1">
      <c r="A154" s="41"/>
      <c r="B154" s="42"/>
      <c r="C154" s="43"/>
      <c r="D154" s="220" t="s">
        <v>147</v>
      </c>
      <c r="E154" s="43"/>
      <c r="F154" s="221" t="s">
        <v>3404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147</v>
      </c>
      <c r="AU154" s="19" t="s">
        <v>87</v>
      </c>
    </row>
    <row r="155" s="2" customFormat="1">
      <c r="A155" s="41"/>
      <c r="B155" s="42"/>
      <c r="C155" s="43"/>
      <c r="D155" s="225" t="s">
        <v>149</v>
      </c>
      <c r="E155" s="43"/>
      <c r="F155" s="226" t="s">
        <v>3405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149</v>
      </c>
      <c r="AU155" s="19" t="s">
        <v>87</v>
      </c>
    </row>
    <row r="156" s="2" customFormat="1" ht="21.75" customHeight="1">
      <c r="A156" s="41"/>
      <c r="B156" s="42"/>
      <c r="C156" s="207" t="s">
        <v>7</v>
      </c>
      <c r="D156" s="207" t="s">
        <v>140</v>
      </c>
      <c r="E156" s="208" t="s">
        <v>3406</v>
      </c>
      <c r="F156" s="209" t="s">
        <v>3407</v>
      </c>
      <c r="G156" s="210" t="s">
        <v>160</v>
      </c>
      <c r="H156" s="211">
        <v>6</v>
      </c>
      <c r="I156" s="212"/>
      <c r="J156" s="213">
        <f>ROUND(I156*H156,2)</f>
        <v>0</v>
      </c>
      <c r="K156" s="209" t="s">
        <v>144</v>
      </c>
      <c r="L156" s="47"/>
      <c r="M156" s="214" t="s">
        <v>32</v>
      </c>
      <c r="N156" s="215" t="s">
        <v>49</v>
      </c>
      <c r="O156" s="87"/>
      <c r="P156" s="216">
        <f>O156*H156</f>
        <v>0</v>
      </c>
      <c r="Q156" s="216">
        <v>0.050319999999999997</v>
      </c>
      <c r="R156" s="216">
        <f>Q156*H156</f>
        <v>0.30191999999999997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145</v>
      </c>
      <c r="AT156" s="218" t="s">
        <v>140</v>
      </c>
      <c r="AU156" s="218" t="s">
        <v>87</v>
      </c>
      <c r="AY156" s="19" t="s">
        <v>137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87</v>
      </c>
      <c r="BK156" s="219">
        <f>ROUND(I156*H156,2)</f>
        <v>0</v>
      </c>
      <c r="BL156" s="19" t="s">
        <v>145</v>
      </c>
      <c r="BM156" s="218" t="s">
        <v>3408</v>
      </c>
    </row>
    <row r="157" s="2" customFormat="1">
      <c r="A157" s="41"/>
      <c r="B157" s="42"/>
      <c r="C157" s="43"/>
      <c r="D157" s="220" t="s">
        <v>147</v>
      </c>
      <c r="E157" s="43"/>
      <c r="F157" s="221" t="s">
        <v>3409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147</v>
      </c>
      <c r="AU157" s="19" t="s">
        <v>87</v>
      </c>
    </row>
    <row r="158" s="2" customFormat="1">
      <c r="A158" s="41"/>
      <c r="B158" s="42"/>
      <c r="C158" s="43"/>
      <c r="D158" s="225" t="s">
        <v>149</v>
      </c>
      <c r="E158" s="43"/>
      <c r="F158" s="226" t="s">
        <v>3410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149</v>
      </c>
      <c r="AU158" s="19" t="s">
        <v>87</v>
      </c>
    </row>
    <row r="159" s="2" customFormat="1" ht="21.75" customHeight="1">
      <c r="A159" s="41"/>
      <c r="B159" s="42"/>
      <c r="C159" s="207" t="s">
        <v>249</v>
      </c>
      <c r="D159" s="207" t="s">
        <v>140</v>
      </c>
      <c r="E159" s="208" t="s">
        <v>3411</v>
      </c>
      <c r="F159" s="209" t="s">
        <v>3412</v>
      </c>
      <c r="G159" s="210" t="s">
        <v>160</v>
      </c>
      <c r="H159" s="211">
        <v>2</v>
      </c>
      <c r="I159" s="212"/>
      <c r="J159" s="213">
        <f>ROUND(I159*H159,2)</f>
        <v>0</v>
      </c>
      <c r="K159" s="209" t="s">
        <v>144</v>
      </c>
      <c r="L159" s="47"/>
      <c r="M159" s="214" t="s">
        <v>32</v>
      </c>
      <c r="N159" s="215" t="s">
        <v>49</v>
      </c>
      <c r="O159" s="87"/>
      <c r="P159" s="216">
        <f>O159*H159</f>
        <v>0</v>
      </c>
      <c r="Q159" s="216">
        <v>0.058340000000000003</v>
      </c>
      <c r="R159" s="216">
        <f>Q159*H159</f>
        <v>0.11668000000000001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145</v>
      </c>
      <c r="AT159" s="218" t="s">
        <v>140</v>
      </c>
      <c r="AU159" s="218" t="s">
        <v>87</v>
      </c>
      <c r="AY159" s="19" t="s">
        <v>137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87</v>
      </c>
      <c r="BK159" s="219">
        <f>ROUND(I159*H159,2)</f>
        <v>0</v>
      </c>
      <c r="BL159" s="19" t="s">
        <v>145</v>
      </c>
      <c r="BM159" s="218" t="s">
        <v>3413</v>
      </c>
    </row>
    <row r="160" s="2" customFormat="1">
      <c r="A160" s="41"/>
      <c r="B160" s="42"/>
      <c r="C160" s="43"/>
      <c r="D160" s="220" t="s">
        <v>147</v>
      </c>
      <c r="E160" s="43"/>
      <c r="F160" s="221" t="s">
        <v>3414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147</v>
      </c>
      <c r="AU160" s="19" t="s">
        <v>87</v>
      </c>
    </row>
    <row r="161" s="2" customFormat="1">
      <c r="A161" s="41"/>
      <c r="B161" s="42"/>
      <c r="C161" s="43"/>
      <c r="D161" s="225" t="s">
        <v>149</v>
      </c>
      <c r="E161" s="43"/>
      <c r="F161" s="226" t="s">
        <v>3415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149</v>
      </c>
      <c r="AU161" s="19" t="s">
        <v>87</v>
      </c>
    </row>
    <row r="162" s="2" customFormat="1" ht="21.75" customHeight="1">
      <c r="A162" s="41"/>
      <c r="B162" s="42"/>
      <c r="C162" s="207" t="s">
        <v>255</v>
      </c>
      <c r="D162" s="207" t="s">
        <v>140</v>
      </c>
      <c r="E162" s="208" t="s">
        <v>3416</v>
      </c>
      <c r="F162" s="209" t="s">
        <v>3417</v>
      </c>
      <c r="G162" s="210" t="s">
        <v>160</v>
      </c>
      <c r="H162" s="211">
        <v>1</v>
      </c>
      <c r="I162" s="212"/>
      <c r="J162" s="213">
        <f>ROUND(I162*H162,2)</f>
        <v>0</v>
      </c>
      <c r="K162" s="209" t="s">
        <v>144</v>
      </c>
      <c r="L162" s="47"/>
      <c r="M162" s="214" t="s">
        <v>32</v>
      </c>
      <c r="N162" s="215" t="s">
        <v>49</v>
      </c>
      <c r="O162" s="87"/>
      <c r="P162" s="216">
        <f>O162*H162</f>
        <v>0</v>
      </c>
      <c r="Q162" s="216">
        <v>0.041950000000000001</v>
      </c>
      <c r="R162" s="216">
        <f>Q162*H162</f>
        <v>0.041950000000000001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145</v>
      </c>
      <c r="AT162" s="218" t="s">
        <v>140</v>
      </c>
      <c r="AU162" s="218" t="s">
        <v>87</v>
      </c>
      <c r="AY162" s="19" t="s">
        <v>137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87</v>
      </c>
      <c r="BK162" s="219">
        <f>ROUND(I162*H162,2)</f>
        <v>0</v>
      </c>
      <c r="BL162" s="19" t="s">
        <v>145</v>
      </c>
      <c r="BM162" s="218" t="s">
        <v>3418</v>
      </c>
    </row>
    <row r="163" s="2" customFormat="1">
      <c r="A163" s="41"/>
      <c r="B163" s="42"/>
      <c r="C163" s="43"/>
      <c r="D163" s="220" t="s">
        <v>147</v>
      </c>
      <c r="E163" s="43"/>
      <c r="F163" s="221" t="s">
        <v>3419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147</v>
      </c>
      <c r="AU163" s="19" t="s">
        <v>87</v>
      </c>
    </row>
    <row r="164" s="2" customFormat="1">
      <c r="A164" s="41"/>
      <c r="B164" s="42"/>
      <c r="C164" s="43"/>
      <c r="D164" s="225" t="s">
        <v>149</v>
      </c>
      <c r="E164" s="43"/>
      <c r="F164" s="226" t="s">
        <v>3420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149</v>
      </c>
      <c r="AU164" s="19" t="s">
        <v>87</v>
      </c>
    </row>
    <row r="165" s="2" customFormat="1" ht="21.75" customHeight="1">
      <c r="A165" s="41"/>
      <c r="B165" s="42"/>
      <c r="C165" s="207" t="s">
        <v>264</v>
      </c>
      <c r="D165" s="207" t="s">
        <v>140</v>
      </c>
      <c r="E165" s="208" t="s">
        <v>3421</v>
      </c>
      <c r="F165" s="209" t="s">
        <v>3422</v>
      </c>
      <c r="G165" s="210" t="s">
        <v>160</v>
      </c>
      <c r="H165" s="211">
        <v>2</v>
      </c>
      <c r="I165" s="212"/>
      <c r="J165" s="213">
        <f>ROUND(I165*H165,2)</f>
        <v>0</v>
      </c>
      <c r="K165" s="209" t="s">
        <v>144</v>
      </c>
      <c r="L165" s="47"/>
      <c r="M165" s="214" t="s">
        <v>32</v>
      </c>
      <c r="N165" s="215" t="s">
        <v>49</v>
      </c>
      <c r="O165" s="87"/>
      <c r="P165" s="216">
        <f>O165*H165</f>
        <v>0</v>
      </c>
      <c r="Q165" s="216">
        <v>0.0499</v>
      </c>
      <c r="R165" s="216">
        <f>Q165*H165</f>
        <v>0.0998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145</v>
      </c>
      <c r="AT165" s="218" t="s">
        <v>140</v>
      </c>
      <c r="AU165" s="218" t="s">
        <v>87</v>
      </c>
      <c r="AY165" s="19" t="s">
        <v>137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87</v>
      </c>
      <c r="BK165" s="219">
        <f>ROUND(I165*H165,2)</f>
        <v>0</v>
      </c>
      <c r="BL165" s="19" t="s">
        <v>145</v>
      </c>
      <c r="BM165" s="218" t="s">
        <v>3423</v>
      </c>
    </row>
    <row r="166" s="2" customFormat="1">
      <c r="A166" s="41"/>
      <c r="B166" s="42"/>
      <c r="C166" s="43"/>
      <c r="D166" s="220" t="s">
        <v>147</v>
      </c>
      <c r="E166" s="43"/>
      <c r="F166" s="221" t="s">
        <v>3424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147</v>
      </c>
      <c r="AU166" s="19" t="s">
        <v>87</v>
      </c>
    </row>
    <row r="167" s="2" customFormat="1">
      <c r="A167" s="41"/>
      <c r="B167" s="42"/>
      <c r="C167" s="43"/>
      <c r="D167" s="225" t="s">
        <v>149</v>
      </c>
      <c r="E167" s="43"/>
      <c r="F167" s="226" t="s">
        <v>3425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149</v>
      </c>
      <c r="AU167" s="19" t="s">
        <v>87</v>
      </c>
    </row>
    <row r="168" s="2" customFormat="1" ht="16.5" customHeight="1">
      <c r="A168" s="41"/>
      <c r="B168" s="42"/>
      <c r="C168" s="207" t="s">
        <v>271</v>
      </c>
      <c r="D168" s="207" t="s">
        <v>140</v>
      </c>
      <c r="E168" s="208" t="s">
        <v>3426</v>
      </c>
      <c r="F168" s="209" t="s">
        <v>3427</v>
      </c>
      <c r="G168" s="210" t="s">
        <v>160</v>
      </c>
      <c r="H168" s="211">
        <v>22</v>
      </c>
      <c r="I168" s="212"/>
      <c r="J168" s="213">
        <f>ROUND(I168*H168,2)</f>
        <v>0</v>
      </c>
      <c r="K168" s="209" t="s">
        <v>144</v>
      </c>
      <c r="L168" s="47"/>
      <c r="M168" s="214" t="s">
        <v>32</v>
      </c>
      <c r="N168" s="215" t="s">
        <v>49</v>
      </c>
      <c r="O168" s="87"/>
      <c r="P168" s="216">
        <f>O168*H168</f>
        <v>0</v>
      </c>
      <c r="Q168" s="216">
        <v>7.6000000000000004E-05</v>
      </c>
      <c r="R168" s="216">
        <f>Q168*H168</f>
        <v>0.0016720000000000001</v>
      </c>
      <c r="S168" s="216">
        <v>0.024930000000000001</v>
      </c>
      <c r="T168" s="217">
        <f>S168*H168</f>
        <v>0.54846000000000006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145</v>
      </c>
      <c r="AT168" s="218" t="s">
        <v>140</v>
      </c>
      <c r="AU168" s="218" t="s">
        <v>87</v>
      </c>
      <c r="AY168" s="19" t="s">
        <v>137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87</v>
      </c>
      <c r="BK168" s="219">
        <f>ROUND(I168*H168,2)</f>
        <v>0</v>
      </c>
      <c r="BL168" s="19" t="s">
        <v>145</v>
      </c>
      <c r="BM168" s="218" t="s">
        <v>3428</v>
      </c>
    </row>
    <row r="169" s="2" customFormat="1">
      <c r="A169" s="41"/>
      <c r="B169" s="42"/>
      <c r="C169" s="43"/>
      <c r="D169" s="220" t="s">
        <v>147</v>
      </c>
      <c r="E169" s="43"/>
      <c r="F169" s="221" t="s">
        <v>3429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147</v>
      </c>
      <c r="AU169" s="19" t="s">
        <v>87</v>
      </c>
    </row>
    <row r="170" s="2" customFormat="1">
      <c r="A170" s="41"/>
      <c r="B170" s="42"/>
      <c r="C170" s="43"/>
      <c r="D170" s="225" t="s">
        <v>149</v>
      </c>
      <c r="E170" s="43"/>
      <c r="F170" s="226" t="s">
        <v>3430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149</v>
      </c>
      <c r="AU170" s="19" t="s">
        <v>87</v>
      </c>
    </row>
    <row r="171" s="2" customFormat="1" ht="16.5" customHeight="1">
      <c r="A171" s="41"/>
      <c r="B171" s="42"/>
      <c r="C171" s="207" t="s">
        <v>377</v>
      </c>
      <c r="D171" s="207" t="s">
        <v>140</v>
      </c>
      <c r="E171" s="208" t="s">
        <v>3431</v>
      </c>
      <c r="F171" s="209" t="s">
        <v>3432</v>
      </c>
      <c r="G171" s="210" t="s">
        <v>160</v>
      </c>
      <c r="H171" s="211">
        <v>1</v>
      </c>
      <c r="I171" s="212"/>
      <c r="J171" s="213">
        <f>ROUND(I171*H171,2)</f>
        <v>0</v>
      </c>
      <c r="K171" s="209" t="s">
        <v>144</v>
      </c>
      <c r="L171" s="47"/>
      <c r="M171" s="214" t="s">
        <v>32</v>
      </c>
      <c r="N171" s="215" t="s">
        <v>49</v>
      </c>
      <c r="O171" s="87"/>
      <c r="P171" s="216">
        <f>O171*H171</f>
        <v>0</v>
      </c>
      <c r="Q171" s="216">
        <v>7.6000000000000004E-05</v>
      </c>
      <c r="R171" s="216">
        <f>Q171*H171</f>
        <v>7.6000000000000004E-05</v>
      </c>
      <c r="S171" s="216">
        <v>0.04675</v>
      </c>
      <c r="T171" s="217">
        <f>S171*H171</f>
        <v>0.04675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145</v>
      </c>
      <c r="AT171" s="218" t="s">
        <v>140</v>
      </c>
      <c r="AU171" s="218" t="s">
        <v>87</v>
      </c>
      <c r="AY171" s="19" t="s">
        <v>137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87</v>
      </c>
      <c r="BK171" s="219">
        <f>ROUND(I171*H171,2)</f>
        <v>0</v>
      </c>
      <c r="BL171" s="19" t="s">
        <v>145</v>
      </c>
      <c r="BM171" s="218" t="s">
        <v>3433</v>
      </c>
    </row>
    <row r="172" s="2" customFormat="1">
      <c r="A172" s="41"/>
      <c r="B172" s="42"/>
      <c r="C172" s="43"/>
      <c r="D172" s="220" t="s">
        <v>147</v>
      </c>
      <c r="E172" s="43"/>
      <c r="F172" s="221" t="s">
        <v>3434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147</v>
      </c>
      <c r="AU172" s="19" t="s">
        <v>87</v>
      </c>
    </row>
    <row r="173" s="2" customFormat="1">
      <c r="A173" s="41"/>
      <c r="B173" s="42"/>
      <c r="C173" s="43"/>
      <c r="D173" s="225" t="s">
        <v>149</v>
      </c>
      <c r="E173" s="43"/>
      <c r="F173" s="226" t="s">
        <v>3435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149</v>
      </c>
      <c r="AU173" s="19" t="s">
        <v>87</v>
      </c>
    </row>
    <row r="174" s="2" customFormat="1" ht="16.5" customHeight="1">
      <c r="A174" s="41"/>
      <c r="B174" s="42"/>
      <c r="C174" s="207" t="s">
        <v>383</v>
      </c>
      <c r="D174" s="207" t="s">
        <v>140</v>
      </c>
      <c r="E174" s="208" t="s">
        <v>3436</v>
      </c>
      <c r="F174" s="209" t="s">
        <v>3437</v>
      </c>
      <c r="G174" s="210" t="s">
        <v>160</v>
      </c>
      <c r="H174" s="211">
        <v>19</v>
      </c>
      <c r="I174" s="212"/>
      <c r="J174" s="213">
        <f>ROUND(I174*H174,2)</f>
        <v>0</v>
      </c>
      <c r="K174" s="209" t="s">
        <v>144</v>
      </c>
      <c r="L174" s="47"/>
      <c r="M174" s="214" t="s">
        <v>32</v>
      </c>
      <c r="N174" s="215" t="s">
        <v>49</v>
      </c>
      <c r="O174" s="87"/>
      <c r="P174" s="216">
        <f>O174*H174</f>
        <v>0</v>
      </c>
      <c r="Q174" s="216">
        <v>0.00010000000000000001</v>
      </c>
      <c r="R174" s="216">
        <f>Q174*H174</f>
        <v>0.0019</v>
      </c>
      <c r="S174" s="216">
        <v>0.037490000000000002</v>
      </c>
      <c r="T174" s="217">
        <f>S174*H174</f>
        <v>0.71231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145</v>
      </c>
      <c r="AT174" s="218" t="s">
        <v>140</v>
      </c>
      <c r="AU174" s="218" t="s">
        <v>87</v>
      </c>
      <c r="AY174" s="19" t="s">
        <v>137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87</v>
      </c>
      <c r="BK174" s="219">
        <f>ROUND(I174*H174,2)</f>
        <v>0</v>
      </c>
      <c r="BL174" s="19" t="s">
        <v>145</v>
      </c>
      <c r="BM174" s="218" t="s">
        <v>3438</v>
      </c>
    </row>
    <row r="175" s="2" customFormat="1">
      <c r="A175" s="41"/>
      <c r="B175" s="42"/>
      <c r="C175" s="43"/>
      <c r="D175" s="220" t="s">
        <v>147</v>
      </c>
      <c r="E175" s="43"/>
      <c r="F175" s="221" t="s">
        <v>3439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147</v>
      </c>
      <c r="AU175" s="19" t="s">
        <v>87</v>
      </c>
    </row>
    <row r="176" s="2" customFormat="1">
      <c r="A176" s="41"/>
      <c r="B176" s="42"/>
      <c r="C176" s="43"/>
      <c r="D176" s="225" t="s">
        <v>149</v>
      </c>
      <c r="E176" s="43"/>
      <c r="F176" s="226" t="s">
        <v>3440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149</v>
      </c>
      <c r="AU176" s="19" t="s">
        <v>87</v>
      </c>
    </row>
    <row r="177" s="2" customFormat="1" ht="16.5" customHeight="1">
      <c r="A177" s="41"/>
      <c r="B177" s="42"/>
      <c r="C177" s="207" t="s">
        <v>389</v>
      </c>
      <c r="D177" s="207" t="s">
        <v>140</v>
      </c>
      <c r="E177" s="208" t="s">
        <v>3441</v>
      </c>
      <c r="F177" s="209" t="s">
        <v>3442</v>
      </c>
      <c r="G177" s="210" t="s">
        <v>2991</v>
      </c>
      <c r="H177" s="277"/>
      <c r="I177" s="212"/>
      <c r="J177" s="213">
        <f>ROUND(I177*H177,2)</f>
        <v>0</v>
      </c>
      <c r="K177" s="209" t="s">
        <v>144</v>
      </c>
      <c r="L177" s="47"/>
      <c r="M177" s="214" t="s">
        <v>32</v>
      </c>
      <c r="N177" s="215" t="s">
        <v>49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145</v>
      </c>
      <c r="AT177" s="218" t="s">
        <v>140</v>
      </c>
      <c r="AU177" s="218" t="s">
        <v>87</v>
      </c>
      <c r="AY177" s="19" t="s">
        <v>137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87</v>
      </c>
      <c r="BK177" s="219">
        <f>ROUND(I177*H177,2)</f>
        <v>0</v>
      </c>
      <c r="BL177" s="19" t="s">
        <v>145</v>
      </c>
      <c r="BM177" s="218" t="s">
        <v>3443</v>
      </c>
    </row>
    <row r="178" s="2" customFormat="1">
      <c r="A178" s="41"/>
      <c r="B178" s="42"/>
      <c r="C178" s="43"/>
      <c r="D178" s="220" t="s">
        <v>147</v>
      </c>
      <c r="E178" s="43"/>
      <c r="F178" s="221" t="s">
        <v>3444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147</v>
      </c>
      <c r="AU178" s="19" t="s">
        <v>87</v>
      </c>
    </row>
    <row r="179" s="2" customFormat="1">
      <c r="A179" s="41"/>
      <c r="B179" s="42"/>
      <c r="C179" s="43"/>
      <c r="D179" s="225" t="s">
        <v>149</v>
      </c>
      <c r="E179" s="43"/>
      <c r="F179" s="226" t="s">
        <v>3445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149</v>
      </c>
      <c r="AU179" s="19" t="s">
        <v>87</v>
      </c>
    </row>
    <row r="180" s="12" customFormat="1" ht="25.92" customHeight="1">
      <c r="A180" s="12"/>
      <c r="B180" s="191"/>
      <c r="C180" s="192"/>
      <c r="D180" s="193" t="s">
        <v>76</v>
      </c>
      <c r="E180" s="194" t="s">
        <v>515</v>
      </c>
      <c r="F180" s="194" t="s">
        <v>516</v>
      </c>
      <c r="G180" s="192"/>
      <c r="H180" s="192"/>
      <c r="I180" s="195"/>
      <c r="J180" s="196">
        <f>BK180</f>
        <v>0</v>
      </c>
      <c r="K180" s="192"/>
      <c r="L180" s="197"/>
      <c r="M180" s="198"/>
      <c r="N180" s="199"/>
      <c r="O180" s="199"/>
      <c r="P180" s="200">
        <f>SUM(P181:P191)</f>
        <v>0</v>
      </c>
      <c r="Q180" s="199"/>
      <c r="R180" s="200">
        <f>SUM(R181:R191)</f>
        <v>0</v>
      </c>
      <c r="S180" s="199"/>
      <c r="T180" s="201">
        <f>SUM(T181:T191)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164</v>
      </c>
      <c r="AT180" s="203" t="s">
        <v>76</v>
      </c>
      <c r="AU180" s="203" t="s">
        <v>77</v>
      </c>
      <c r="AY180" s="202" t="s">
        <v>137</v>
      </c>
      <c r="BK180" s="204">
        <f>SUM(BK181:BK191)</f>
        <v>0</v>
      </c>
    </row>
    <row r="181" s="2" customFormat="1" ht="16.5" customHeight="1">
      <c r="A181" s="41"/>
      <c r="B181" s="42"/>
      <c r="C181" s="207" t="s">
        <v>395</v>
      </c>
      <c r="D181" s="207" t="s">
        <v>140</v>
      </c>
      <c r="E181" s="208" t="s">
        <v>3305</v>
      </c>
      <c r="F181" s="209" t="s">
        <v>3306</v>
      </c>
      <c r="G181" s="210" t="s">
        <v>2929</v>
      </c>
      <c r="H181" s="211">
        <v>150</v>
      </c>
      <c r="I181" s="212"/>
      <c r="J181" s="213">
        <f>ROUND(I181*H181,2)</f>
        <v>0</v>
      </c>
      <c r="K181" s="209" t="s">
        <v>32</v>
      </c>
      <c r="L181" s="47"/>
      <c r="M181" s="214" t="s">
        <v>32</v>
      </c>
      <c r="N181" s="215" t="s">
        <v>49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521</v>
      </c>
      <c r="AT181" s="218" t="s">
        <v>140</v>
      </c>
      <c r="AU181" s="218" t="s">
        <v>85</v>
      </c>
      <c r="AY181" s="19" t="s">
        <v>137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87</v>
      </c>
      <c r="BK181" s="219">
        <f>ROUND(I181*H181,2)</f>
        <v>0</v>
      </c>
      <c r="BL181" s="19" t="s">
        <v>521</v>
      </c>
      <c r="BM181" s="218" t="s">
        <v>3446</v>
      </c>
    </row>
    <row r="182" s="2" customFormat="1">
      <c r="A182" s="41"/>
      <c r="B182" s="42"/>
      <c r="C182" s="43"/>
      <c r="D182" s="220" t="s">
        <v>147</v>
      </c>
      <c r="E182" s="43"/>
      <c r="F182" s="221" t="s">
        <v>3306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147</v>
      </c>
      <c r="AU182" s="19" t="s">
        <v>85</v>
      </c>
    </row>
    <row r="183" s="13" customFormat="1">
      <c r="A183" s="13"/>
      <c r="B183" s="241"/>
      <c r="C183" s="242"/>
      <c r="D183" s="220" t="s">
        <v>569</v>
      </c>
      <c r="E183" s="243" t="s">
        <v>32</v>
      </c>
      <c r="F183" s="244" t="s">
        <v>3447</v>
      </c>
      <c r="G183" s="242"/>
      <c r="H183" s="245">
        <v>84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569</v>
      </c>
      <c r="AU183" s="251" t="s">
        <v>85</v>
      </c>
      <c r="AV183" s="13" t="s">
        <v>87</v>
      </c>
      <c r="AW183" s="13" t="s">
        <v>39</v>
      </c>
      <c r="AX183" s="13" t="s">
        <v>77</v>
      </c>
      <c r="AY183" s="251" t="s">
        <v>137</v>
      </c>
    </row>
    <row r="184" s="13" customFormat="1">
      <c r="A184" s="13"/>
      <c r="B184" s="241"/>
      <c r="C184" s="242"/>
      <c r="D184" s="220" t="s">
        <v>569</v>
      </c>
      <c r="E184" s="243" t="s">
        <v>32</v>
      </c>
      <c r="F184" s="244" t="s">
        <v>3448</v>
      </c>
      <c r="G184" s="242"/>
      <c r="H184" s="245">
        <v>66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569</v>
      </c>
      <c r="AU184" s="251" t="s">
        <v>85</v>
      </c>
      <c r="AV184" s="13" t="s">
        <v>87</v>
      </c>
      <c r="AW184" s="13" t="s">
        <v>39</v>
      </c>
      <c r="AX184" s="13" t="s">
        <v>77</v>
      </c>
      <c r="AY184" s="251" t="s">
        <v>137</v>
      </c>
    </row>
    <row r="185" s="14" customFormat="1">
      <c r="A185" s="14"/>
      <c r="B185" s="252"/>
      <c r="C185" s="253"/>
      <c r="D185" s="220" t="s">
        <v>569</v>
      </c>
      <c r="E185" s="254" t="s">
        <v>32</v>
      </c>
      <c r="F185" s="255" t="s">
        <v>571</v>
      </c>
      <c r="G185" s="253"/>
      <c r="H185" s="256">
        <v>150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569</v>
      </c>
      <c r="AU185" s="262" t="s">
        <v>85</v>
      </c>
      <c r="AV185" s="14" t="s">
        <v>164</v>
      </c>
      <c r="AW185" s="14" t="s">
        <v>39</v>
      </c>
      <c r="AX185" s="14" t="s">
        <v>85</v>
      </c>
      <c r="AY185" s="262" t="s">
        <v>137</v>
      </c>
    </row>
    <row r="186" s="2" customFormat="1" ht="16.5" customHeight="1">
      <c r="A186" s="41"/>
      <c r="B186" s="42"/>
      <c r="C186" s="207" t="s">
        <v>401</v>
      </c>
      <c r="D186" s="207" t="s">
        <v>140</v>
      </c>
      <c r="E186" s="208" t="s">
        <v>3449</v>
      </c>
      <c r="F186" s="209" t="s">
        <v>3450</v>
      </c>
      <c r="G186" s="210" t="s">
        <v>520</v>
      </c>
      <c r="H186" s="211">
        <v>1</v>
      </c>
      <c r="I186" s="212"/>
      <c r="J186" s="213">
        <f>ROUND(I186*H186,2)</f>
        <v>0</v>
      </c>
      <c r="K186" s="209" t="s">
        <v>32</v>
      </c>
      <c r="L186" s="47"/>
      <c r="M186" s="214" t="s">
        <v>32</v>
      </c>
      <c r="N186" s="215" t="s">
        <v>49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521</v>
      </c>
      <c r="AT186" s="218" t="s">
        <v>140</v>
      </c>
      <c r="AU186" s="218" t="s">
        <v>85</v>
      </c>
      <c r="AY186" s="19" t="s">
        <v>137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87</v>
      </c>
      <c r="BK186" s="219">
        <f>ROUND(I186*H186,2)</f>
        <v>0</v>
      </c>
      <c r="BL186" s="19" t="s">
        <v>521</v>
      </c>
      <c r="BM186" s="218" t="s">
        <v>3451</v>
      </c>
    </row>
    <row r="187" s="2" customFormat="1">
      <c r="A187" s="41"/>
      <c r="B187" s="42"/>
      <c r="C187" s="43"/>
      <c r="D187" s="220" t="s">
        <v>147</v>
      </c>
      <c r="E187" s="43"/>
      <c r="F187" s="221" t="s">
        <v>3450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147</v>
      </c>
      <c r="AU187" s="19" t="s">
        <v>85</v>
      </c>
    </row>
    <row r="188" s="2" customFormat="1" ht="16.5" customHeight="1">
      <c r="A188" s="41"/>
      <c r="B188" s="42"/>
      <c r="C188" s="207" t="s">
        <v>405</v>
      </c>
      <c r="D188" s="207" t="s">
        <v>140</v>
      </c>
      <c r="E188" s="208" t="s">
        <v>3452</v>
      </c>
      <c r="F188" s="209" t="s">
        <v>3453</v>
      </c>
      <c r="G188" s="210" t="s">
        <v>520</v>
      </c>
      <c r="H188" s="211">
        <v>1</v>
      </c>
      <c r="I188" s="212"/>
      <c r="J188" s="213">
        <f>ROUND(I188*H188,2)</f>
        <v>0</v>
      </c>
      <c r="K188" s="209" t="s">
        <v>32</v>
      </c>
      <c r="L188" s="47"/>
      <c r="M188" s="214" t="s">
        <v>32</v>
      </c>
      <c r="N188" s="215" t="s">
        <v>49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521</v>
      </c>
      <c r="AT188" s="218" t="s">
        <v>140</v>
      </c>
      <c r="AU188" s="218" t="s">
        <v>85</v>
      </c>
      <c r="AY188" s="19" t="s">
        <v>137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87</v>
      </c>
      <c r="BK188" s="219">
        <f>ROUND(I188*H188,2)</f>
        <v>0</v>
      </c>
      <c r="BL188" s="19" t="s">
        <v>521</v>
      </c>
      <c r="BM188" s="218" t="s">
        <v>3454</v>
      </c>
    </row>
    <row r="189" s="2" customFormat="1">
      <c r="A189" s="41"/>
      <c r="B189" s="42"/>
      <c r="C189" s="43"/>
      <c r="D189" s="220" t="s">
        <v>147</v>
      </c>
      <c r="E189" s="43"/>
      <c r="F189" s="221" t="s">
        <v>3453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147</v>
      </c>
      <c r="AU189" s="19" t="s">
        <v>85</v>
      </c>
    </row>
    <row r="190" s="2" customFormat="1" ht="16.5" customHeight="1">
      <c r="A190" s="41"/>
      <c r="B190" s="42"/>
      <c r="C190" s="207" t="s">
        <v>155</v>
      </c>
      <c r="D190" s="207" t="s">
        <v>140</v>
      </c>
      <c r="E190" s="208" t="s">
        <v>3455</v>
      </c>
      <c r="F190" s="209" t="s">
        <v>3456</v>
      </c>
      <c r="G190" s="210" t="s">
        <v>520</v>
      </c>
      <c r="H190" s="211">
        <v>1</v>
      </c>
      <c r="I190" s="212"/>
      <c r="J190" s="213">
        <f>ROUND(I190*H190,2)</f>
        <v>0</v>
      </c>
      <c r="K190" s="209" t="s">
        <v>32</v>
      </c>
      <c r="L190" s="47"/>
      <c r="M190" s="214" t="s">
        <v>32</v>
      </c>
      <c r="N190" s="215" t="s">
        <v>49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521</v>
      </c>
      <c r="AT190" s="218" t="s">
        <v>140</v>
      </c>
      <c r="AU190" s="218" t="s">
        <v>85</v>
      </c>
      <c r="AY190" s="19" t="s">
        <v>137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87</v>
      </c>
      <c r="BK190" s="219">
        <f>ROUND(I190*H190,2)</f>
        <v>0</v>
      </c>
      <c r="BL190" s="19" t="s">
        <v>521</v>
      </c>
      <c r="BM190" s="218" t="s">
        <v>3457</v>
      </c>
    </row>
    <row r="191" s="2" customFormat="1">
      <c r="A191" s="41"/>
      <c r="B191" s="42"/>
      <c r="C191" s="43"/>
      <c r="D191" s="220" t="s">
        <v>147</v>
      </c>
      <c r="E191" s="43"/>
      <c r="F191" s="221" t="s">
        <v>3456</v>
      </c>
      <c r="G191" s="43"/>
      <c r="H191" s="43"/>
      <c r="I191" s="222"/>
      <c r="J191" s="43"/>
      <c r="K191" s="43"/>
      <c r="L191" s="47"/>
      <c r="M191" s="237"/>
      <c r="N191" s="238"/>
      <c r="O191" s="239"/>
      <c r="P191" s="239"/>
      <c r="Q191" s="239"/>
      <c r="R191" s="239"/>
      <c r="S191" s="239"/>
      <c r="T191" s="240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147</v>
      </c>
      <c r="AU191" s="19" t="s">
        <v>85</v>
      </c>
    </row>
    <row r="192" s="2" customFormat="1" ht="6.96" customHeight="1">
      <c r="A192" s="41"/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47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ysPqBAXHrSybGvrqy0KzG33aWUAv9lP4ditUwcO65tpVbC4Jezety2y/W7NW9zr/HnaKDDaqBMNYLa8nExx7vA==" hashValue="B7i7mxNw/kdT6x6P9zPMQHJFTzvEBJHqQgqXqhOqNHNh3viSd8HU2jBzDDwy7LTcDQJ8gcQN4mnHOmqDeMFgkg==" algorithmName="SHA-512" password="CC35"/>
  <autoFilter ref="C84:K19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2/997013214"/>
    <hyperlink ref="F93" r:id="rId2" display="https://podminky.urs.cz/item/CS_URS_2025_02/997013501"/>
    <hyperlink ref="F96" r:id="rId3" display="https://podminky.urs.cz/item/CS_URS_2025_02/997013509"/>
    <hyperlink ref="F103" r:id="rId4" display="https://podminky.urs.cz/item/CS_URS_2025_02/734200821"/>
    <hyperlink ref="F108" r:id="rId5" display="https://podminky.urs.cz/item/CS_URS_2025_02/734221545"/>
    <hyperlink ref="F114" r:id="rId6" display="https://podminky.urs.cz/item/CS_URS_2025_02/734221682"/>
    <hyperlink ref="F117" r:id="rId7" display="https://podminky.urs.cz/item/CS_URS_2025_02/734261712"/>
    <hyperlink ref="F120" r:id="rId8" display="https://podminky.urs.cz/item/CS_URS_2025_02/998734313"/>
    <hyperlink ref="F124" r:id="rId9" display="https://podminky.urs.cz/item/CS_URS_2025_02/735151553"/>
    <hyperlink ref="F127" r:id="rId10" display="https://podminky.urs.cz/item/CS_URS_2025_02/735151555"/>
    <hyperlink ref="F130" r:id="rId11" display="https://podminky.urs.cz/item/CS_URS_2025_02/735151557"/>
    <hyperlink ref="F133" r:id="rId12" display="https://podminky.urs.cz/item/CS_URS_2025_02/735151559"/>
    <hyperlink ref="F136" r:id="rId13" display="https://podminky.urs.cz/item/CS_URS_2025_02/735151560"/>
    <hyperlink ref="F139" r:id="rId14" display="https://podminky.urs.cz/item/CS_URS_2025_02/735151562"/>
    <hyperlink ref="F142" r:id="rId15" display="https://podminky.urs.cz/item/CS_URS_2025_02/735151593"/>
    <hyperlink ref="F149" r:id="rId16" display="https://podminky.urs.cz/item/CS_URS_2025_02/735151655"/>
    <hyperlink ref="F152" r:id="rId17" display="https://podminky.urs.cz/item/CS_URS_2025_02/735151656"/>
    <hyperlink ref="F155" r:id="rId18" display="https://podminky.urs.cz/item/CS_URS_2025_02/735151657"/>
    <hyperlink ref="F158" r:id="rId19" display="https://podminky.urs.cz/item/CS_URS_2025_02/735151659"/>
    <hyperlink ref="F161" r:id="rId20" display="https://podminky.urs.cz/item/CS_URS_2025_02/735151660"/>
    <hyperlink ref="F164" r:id="rId21" display="https://podminky.urs.cz/item/CS_URS_2025_02/735151692"/>
    <hyperlink ref="F167" r:id="rId22" display="https://podminky.urs.cz/item/CS_URS_2025_02/735151693"/>
    <hyperlink ref="F170" r:id="rId23" display="https://podminky.urs.cz/item/CS_URS_2025_02/735151821"/>
    <hyperlink ref="F173" r:id="rId24" display="https://podminky.urs.cz/item/CS_URS_2025_02/735151822"/>
    <hyperlink ref="F176" r:id="rId25" display="https://podminky.urs.cz/item/CS_URS_2025_02/735151831"/>
    <hyperlink ref="F179" r:id="rId26" display="https://podminky.urs.cz/item/CS_URS_2025_02/9987353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85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3458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ROUND((SUM(BE84:BE355)),  2)</f>
        <v>0</v>
      </c>
      <c r="G33" s="41"/>
      <c r="H33" s="41"/>
      <c r="I33" s="151">
        <v>0.20999999999999999</v>
      </c>
      <c r="J33" s="150">
        <f>ROUND(((SUM(BE84:BE355))*I33),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ROUND((SUM(BF84:BF355)),  2)</f>
        <v>0</v>
      </c>
      <c r="G34" s="41"/>
      <c r="H34" s="41"/>
      <c r="I34" s="151">
        <v>0.12</v>
      </c>
      <c r="J34" s="150">
        <f>ROUND(((SUM(BF84:BF355))*I34),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ROUND((SUM(BG84:BG355)),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ROUND((SUM(BH84:BH355)),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ROUND((SUM(BI84:BI355)),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D.1.4.02 - Silnoproudá el...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117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118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119</v>
      </c>
      <c r="E62" s="171"/>
      <c r="F62" s="171"/>
      <c r="G62" s="171"/>
      <c r="H62" s="171"/>
      <c r="I62" s="171"/>
      <c r="J62" s="172">
        <f>J296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120</v>
      </c>
      <c r="E63" s="177"/>
      <c r="F63" s="177"/>
      <c r="G63" s="177"/>
      <c r="H63" s="177"/>
      <c r="I63" s="177"/>
      <c r="J63" s="178">
        <f>J297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279</v>
      </c>
      <c r="E64" s="171"/>
      <c r="F64" s="171"/>
      <c r="G64" s="171"/>
      <c r="H64" s="171"/>
      <c r="I64" s="171"/>
      <c r="J64" s="172">
        <f>J349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122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2024059 - Snížení energetické náročnosti budovy DOZP Radošov č.p.137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111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D.1.4.02 - Silnoproudá el...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 xml:space="preserve"> </v>
      </c>
      <c r="G78" s="43"/>
      <c r="H78" s="43"/>
      <c r="I78" s="34" t="s">
        <v>24</v>
      </c>
      <c r="J78" s="75" t="str">
        <f>IF(J12="","",J12)</f>
        <v>6. 12. 2024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30</v>
      </c>
      <c r="D80" s="43"/>
      <c r="E80" s="43"/>
      <c r="F80" s="29" t="str">
        <f>E15</f>
        <v>Karlovarský kraj</v>
      </c>
      <c r="G80" s="43"/>
      <c r="H80" s="43"/>
      <c r="I80" s="34" t="s">
        <v>37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40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123</v>
      </c>
      <c r="D83" s="183" t="s">
        <v>62</v>
      </c>
      <c r="E83" s="183" t="s">
        <v>58</v>
      </c>
      <c r="F83" s="183" t="s">
        <v>59</v>
      </c>
      <c r="G83" s="183" t="s">
        <v>124</v>
      </c>
      <c r="H83" s="183" t="s">
        <v>125</v>
      </c>
      <c r="I83" s="183" t="s">
        <v>126</v>
      </c>
      <c r="J83" s="183" t="s">
        <v>115</v>
      </c>
      <c r="K83" s="184" t="s">
        <v>127</v>
      </c>
      <c r="L83" s="185"/>
      <c r="M83" s="95" t="s">
        <v>32</v>
      </c>
      <c r="N83" s="96" t="s">
        <v>47</v>
      </c>
      <c r="O83" s="96" t="s">
        <v>128</v>
      </c>
      <c r="P83" s="96" t="s">
        <v>129</v>
      </c>
      <c r="Q83" s="96" t="s">
        <v>130</v>
      </c>
      <c r="R83" s="96" t="s">
        <v>131</v>
      </c>
      <c r="S83" s="96" t="s">
        <v>132</v>
      </c>
      <c r="T83" s="97" t="s">
        <v>133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134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P85+P296+P349</f>
        <v>0</v>
      </c>
      <c r="Q84" s="99"/>
      <c r="R84" s="188">
        <f>R85+R296+R349</f>
        <v>6.8539637999999989</v>
      </c>
      <c r="S84" s="99"/>
      <c r="T84" s="189">
        <f>T85+T296+T349</f>
        <v>17.172840000000001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76</v>
      </c>
      <c r="AU84" s="19" t="s">
        <v>116</v>
      </c>
      <c r="BK84" s="190">
        <f>BK85+BK296+BK349</f>
        <v>0</v>
      </c>
    </row>
    <row r="85" s="12" customFormat="1" ht="25.92" customHeight="1">
      <c r="A85" s="12"/>
      <c r="B85" s="191"/>
      <c r="C85" s="192"/>
      <c r="D85" s="193" t="s">
        <v>76</v>
      </c>
      <c r="E85" s="194" t="s">
        <v>135</v>
      </c>
      <c r="F85" s="194" t="s">
        <v>136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2.0299484999999997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87</v>
      </c>
      <c r="AT85" s="203" t="s">
        <v>76</v>
      </c>
      <c r="AU85" s="203" t="s">
        <v>77</v>
      </c>
      <c r="AY85" s="202" t="s">
        <v>137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76</v>
      </c>
      <c r="E86" s="205" t="s">
        <v>138</v>
      </c>
      <c r="F86" s="205" t="s">
        <v>139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SUM(P87:P295)</f>
        <v>0</v>
      </c>
      <c r="Q86" s="199"/>
      <c r="R86" s="200">
        <f>SUM(R87:R295)</f>
        <v>2.0299484999999997</v>
      </c>
      <c r="S86" s="199"/>
      <c r="T86" s="201">
        <f>SUM(T87:T295)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87</v>
      </c>
      <c r="AT86" s="203" t="s">
        <v>76</v>
      </c>
      <c r="AU86" s="203" t="s">
        <v>85</v>
      </c>
      <c r="AY86" s="202" t="s">
        <v>137</v>
      </c>
      <c r="BK86" s="204">
        <f>SUM(BK87:BK295)</f>
        <v>0</v>
      </c>
    </row>
    <row r="87" s="2" customFormat="1" ht="16.5" customHeight="1">
      <c r="A87" s="41"/>
      <c r="B87" s="42"/>
      <c r="C87" s="227" t="s">
        <v>85</v>
      </c>
      <c r="D87" s="227" t="s">
        <v>151</v>
      </c>
      <c r="E87" s="228" t="s">
        <v>3459</v>
      </c>
      <c r="F87" s="229" t="s">
        <v>3460</v>
      </c>
      <c r="G87" s="230" t="s">
        <v>160</v>
      </c>
      <c r="H87" s="231">
        <v>1</v>
      </c>
      <c r="I87" s="232"/>
      <c r="J87" s="233">
        <f>ROUND(I87*H87,2)</f>
        <v>0</v>
      </c>
      <c r="K87" s="229" t="s">
        <v>32</v>
      </c>
      <c r="L87" s="234"/>
      <c r="M87" s="235" t="s">
        <v>32</v>
      </c>
      <c r="N87" s="236" t="s">
        <v>49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155</v>
      </c>
      <c r="AT87" s="218" t="s">
        <v>151</v>
      </c>
      <c r="AU87" s="218" t="s">
        <v>87</v>
      </c>
      <c r="AY87" s="19" t="s">
        <v>137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87</v>
      </c>
      <c r="BK87" s="219">
        <f>ROUND(I87*H87,2)</f>
        <v>0</v>
      </c>
      <c r="BL87" s="19" t="s">
        <v>145</v>
      </c>
      <c r="BM87" s="218" t="s">
        <v>3461</v>
      </c>
    </row>
    <row r="88" s="2" customFormat="1">
      <c r="A88" s="41"/>
      <c r="B88" s="42"/>
      <c r="C88" s="43"/>
      <c r="D88" s="220" t="s">
        <v>147</v>
      </c>
      <c r="E88" s="43"/>
      <c r="F88" s="221" t="s">
        <v>3460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147</v>
      </c>
      <c r="AU88" s="19" t="s">
        <v>87</v>
      </c>
    </row>
    <row r="89" s="2" customFormat="1" ht="16.5" customHeight="1">
      <c r="A89" s="41"/>
      <c r="B89" s="42"/>
      <c r="C89" s="227" t="s">
        <v>87</v>
      </c>
      <c r="D89" s="227" t="s">
        <v>151</v>
      </c>
      <c r="E89" s="228" t="s">
        <v>3462</v>
      </c>
      <c r="F89" s="229" t="s">
        <v>3463</v>
      </c>
      <c r="G89" s="230" t="s">
        <v>160</v>
      </c>
      <c r="H89" s="231">
        <v>1</v>
      </c>
      <c r="I89" s="232"/>
      <c r="J89" s="233">
        <f>ROUND(I89*H89,2)</f>
        <v>0</v>
      </c>
      <c r="K89" s="229" t="s">
        <v>32</v>
      </c>
      <c r="L89" s="234"/>
      <c r="M89" s="235" t="s">
        <v>32</v>
      </c>
      <c r="N89" s="236" t="s">
        <v>49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155</v>
      </c>
      <c r="AT89" s="218" t="s">
        <v>151</v>
      </c>
      <c r="AU89" s="218" t="s">
        <v>87</v>
      </c>
      <c r="AY89" s="19" t="s">
        <v>137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87</v>
      </c>
      <c r="BK89" s="219">
        <f>ROUND(I89*H89,2)</f>
        <v>0</v>
      </c>
      <c r="BL89" s="19" t="s">
        <v>145</v>
      </c>
      <c r="BM89" s="218" t="s">
        <v>3464</v>
      </c>
    </row>
    <row r="90" s="2" customFormat="1">
      <c r="A90" s="41"/>
      <c r="B90" s="42"/>
      <c r="C90" s="43"/>
      <c r="D90" s="220" t="s">
        <v>147</v>
      </c>
      <c r="E90" s="43"/>
      <c r="F90" s="221" t="s">
        <v>3463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147</v>
      </c>
      <c r="AU90" s="19" t="s">
        <v>87</v>
      </c>
    </row>
    <row r="91" s="2" customFormat="1" ht="16.5" customHeight="1">
      <c r="A91" s="41"/>
      <c r="B91" s="42"/>
      <c r="C91" s="227" t="s">
        <v>157</v>
      </c>
      <c r="D91" s="227" t="s">
        <v>151</v>
      </c>
      <c r="E91" s="228" t="s">
        <v>3465</v>
      </c>
      <c r="F91" s="229" t="s">
        <v>3466</v>
      </c>
      <c r="G91" s="230" t="s">
        <v>160</v>
      </c>
      <c r="H91" s="231">
        <v>1</v>
      </c>
      <c r="I91" s="232"/>
      <c r="J91" s="233">
        <f>ROUND(I91*H91,2)</f>
        <v>0</v>
      </c>
      <c r="K91" s="229" t="s">
        <v>32</v>
      </c>
      <c r="L91" s="234"/>
      <c r="M91" s="235" t="s">
        <v>32</v>
      </c>
      <c r="N91" s="236" t="s">
        <v>49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155</v>
      </c>
      <c r="AT91" s="218" t="s">
        <v>151</v>
      </c>
      <c r="AU91" s="218" t="s">
        <v>87</v>
      </c>
      <c r="AY91" s="19" t="s">
        <v>137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87</v>
      </c>
      <c r="BK91" s="219">
        <f>ROUND(I91*H91,2)</f>
        <v>0</v>
      </c>
      <c r="BL91" s="19" t="s">
        <v>145</v>
      </c>
      <c r="BM91" s="218" t="s">
        <v>3467</v>
      </c>
    </row>
    <row r="92" s="2" customFormat="1">
      <c r="A92" s="41"/>
      <c r="B92" s="42"/>
      <c r="C92" s="43"/>
      <c r="D92" s="220" t="s">
        <v>147</v>
      </c>
      <c r="E92" s="43"/>
      <c r="F92" s="221" t="s">
        <v>3466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147</v>
      </c>
      <c r="AU92" s="19" t="s">
        <v>87</v>
      </c>
    </row>
    <row r="93" s="2" customFormat="1" ht="16.5" customHeight="1">
      <c r="A93" s="41"/>
      <c r="B93" s="42"/>
      <c r="C93" s="227" t="s">
        <v>164</v>
      </c>
      <c r="D93" s="227" t="s">
        <v>151</v>
      </c>
      <c r="E93" s="228" t="s">
        <v>3468</v>
      </c>
      <c r="F93" s="229" t="s">
        <v>3469</v>
      </c>
      <c r="G93" s="230" t="s">
        <v>160</v>
      </c>
      <c r="H93" s="231">
        <v>1</v>
      </c>
      <c r="I93" s="232"/>
      <c r="J93" s="233">
        <f>ROUND(I93*H93,2)</f>
        <v>0</v>
      </c>
      <c r="K93" s="229" t="s">
        <v>32</v>
      </c>
      <c r="L93" s="234"/>
      <c r="M93" s="235" t="s">
        <v>32</v>
      </c>
      <c r="N93" s="236" t="s">
        <v>49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155</v>
      </c>
      <c r="AT93" s="218" t="s">
        <v>151</v>
      </c>
      <c r="AU93" s="218" t="s">
        <v>87</v>
      </c>
      <c r="AY93" s="19" t="s">
        <v>137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87</v>
      </c>
      <c r="BK93" s="219">
        <f>ROUND(I93*H93,2)</f>
        <v>0</v>
      </c>
      <c r="BL93" s="19" t="s">
        <v>145</v>
      </c>
      <c r="BM93" s="218" t="s">
        <v>3470</v>
      </c>
    </row>
    <row r="94" s="2" customFormat="1">
      <c r="A94" s="41"/>
      <c r="B94" s="42"/>
      <c r="C94" s="43"/>
      <c r="D94" s="220" t="s">
        <v>147</v>
      </c>
      <c r="E94" s="43"/>
      <c r="F94" s="221" t="s">
        <v>3469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147</v>
      </c>
      <c r="AU94" s="19" t="s">
        <v>87</v>
      </c>
    </row>
    <row r="95" s="2" customFormat="1" ht="16.5" customHeight="1">
      <c r="A95" s="41"/>
      <c r="B95" s="42"/>
      <c r="C95" s="227" t="s">
        <v>168</v>
      </c>
      <c r="D95" s="227" t="s">
        <v>151</v>
      </c>
      <c r="E95" s="228" t="s">
        <v>3471</v>
      </c>
      <c r="F95" s="229" t="s">
        <v>3472</v>
      </c>
      <c r="G95" s="230" t="s">
        <v>160</v>
      </c>
      <c r="H95" s="231">
        <v>1</v>
      </c>
      <c r="I95" s="232"/>
      <c r="J95" s="233">
        <f>ROUND(I95*H95,2)</f>
        <v>0</v>
      </c>
      <c r="K95" s="229" t="s">
        <v>32</v>
      </c>
      <c r="L95" s="234"/>
      <c r="M95" s="235" t="s">
        <v>32</v>
      </c>
      <c r="N95" s="236" t="s">
        <v>49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155</v>
      </c>
      <c r="AT95" s="218" t="s">
        <v>151</v>
      </c>
      <c r="AU95" s="218" t="s">
        <v>87</v>
      </c>
      <c r="AY95" s="19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87</v>
      </c>
      <c r="BK95" s="219">
        <f>ROUND(I95*H95,2)</f>
        <v>0</v>
      </c>
      <c r="BL95" s="19" t="s">
        <v>145</v>
      </c>
      <c r="BM95" s="218" t="s">
        <v>3473</v>
      </c>
    </row>
    <row r="96" s="2" customFormat="1">
      <c r="A96" s="41"/>
      <c r="B96" s="42"/>
      <c r="C96" s="43"/>
      <c r="D96" s="220" t="s">
        <v>147</v>
      </c>
      <c r="E96" s="43"/>
      <c r="F96" s="221" t="s">
        <v>3472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147</v>
      </c>
      <c r="AU96" s="19" t="s">
        <v>87</v>
      </c>
    </row>
    <row r="97" s="2" customFormat="1" ht="16.5" customHeight="1">
      <c r="A97" s="41"/>
      <c r="B97" s="42"/>
      <c r="C97" s="227" t="s">
        <v>174</v>
      </c>
      <c r="D97" s="227" t="s">
        <v>151</v>
      </c>
      <c r="E97" s="228" t="s">
        <v>3474</v>
      </c>
      <c r="F97" s="229" t="s">
        <v>3475</v>
      </c>
      <c r="G97" s="230" t="s">
        <v>160</v>
      </c>
      <c r="H97" s="231">
        <v>1</v>
      </c>
      <c r="I97" s="232"/>
      <c r="J97" s="233">
        <f>ROUND(I97*H97,2)</f>
        <v>0</v>
      </c>
      <c r="K97" s="229" t="s">
        <v>32</v>
      </c>
      <c r="L97" s="234"/>
      <c r="M97" s="235" t="s">
        <v>32</v>
      </c>
      <c r="N97" s="236" t="s">
        <v>49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155</v>
      </c>
      <c r="AT97" s="218" t="s">
        <v>151</v>
      </c>
      <c r="AU97" s="218" t="s">
        <v>87</v>
      </c>
      <c r="AY97" s="19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87</v>
      </c>
      <c r="BK97" s="219">
        <f>ROUND(I97*H97,2)</f>
        <v>0</v>
      </c>
      <c r="BL97" s="19" t="s">
        <v>145</v>
      </c>
      <c r="BM97" s="218" t="s">
        <v>3476</v>
      </c>
    </row>
    <row r="98" s="2" customFormat="1">
      <c r="A98" s="41"/>
      <c r="B98" s="42"/>
      <c r="C98" s="43"/>
      <c r="D98" s="220" t="s">
        <v>147</v>
      </c>
      <c r="E98" s="43"/>
      <c r="F98" s="221" t="s">
        <v>3475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147</v>
      </c>
      <c r="AU98" s="19" t="s">
        <v>87</v>
      </c>
    </row>
    <row r="99" s="2" customFormat="1" ht="16.5" customHeight="1">
      <c r="A99" s="41"/>
      <c r="B99" s="42"/>
      <c r="C99" s="227" t="s">
        <v>178</v>
      </c>
      <c r="D99" s="227" t="s">
        <v>151</v>
      </c>
      <c r="E99" s="228" t="s">
        <v>3477</v>
      </c>
      <c r="F99" s="229" t="s">
        <v>3478</v>
      </c>
      <c r="G99" s="230" t="s">
        <v>160</v>
      </c>
      <c r="H99" s="231">
        <v>1</v>
      </c>
      <c r="I99" s="232"/>
      <c r="J99" s="233">
        <f>ROUND(I99*H99,2)</f>
        <v>0</v>
      </c>
      <c r="K99" s="229" t="s">
        <v>32</v>
      </c>
      <c r="L99" s="234"/>
      <c r="M99" s="235" t="s">
        <v>32</v>
      </c>
      <c r="N99" s="236" t="s">
        <v>49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155</v>
      </c>
      <c r="AT99" s="218" t="s">
        <v>151</v>
      </c>
      <c r="AU99" s="218" t="s">
        <v>87</v>
      </c>
      <c r="AY99" s="19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87</v>
      </c>
      <c r="BK99" s="219">
        <f>ROUND(I99*H99,2)</f>
        <v>0</v>
      </c>
      <c r="BL99" s="19" t="s">
        <v>145</v>
      </c>
      <c r="BM99" s="218" t="s">
        <v>3479</v>
      </c>
    </row>
    <row r="100" s="2" customFormat="1">
      <c r="A100" s="41"/>
      <c r="B100" s="42"/>
      <c r="C100" s="43"/>
      <c r="D100" s="220" t="s">
        <v>147</v>
      </c>
      <c r="E100" s="43"/>
      <c r="F100" s="221" t="s">
        <v>3478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147</v>
      </c>
      <c r="AU100" s="19" t="s">
        <v>87</v>
      </c>
    </row>
    <row r="101" s="2" customFormat="1" ht="16.5" customHeight="1">
      <c r="A101" s="41"/>
      <c r="B101" s="42"/>
      <c r="C101" s="207" t="s">
        <v>182</v>
      </c>
      <c r="D101" s="207" t="s">
        <v>140</v>
      </c>
      <c r="E101" s="208" t="s">
        <v>3480</v>
      </c>
      <c r="F101" s="209" t="s">
        <v>3481</v>
      </c>
      <c r="G101" s="210" t="s">
        <v>143</v>
      </c>
      <c r="H101" s="211">
        <v>200</v>
      </c>
      <c r="I101" s="212"/>
      <c r="J101" s="213">
        <f>ROUND(I101*H101,2)</f>
        <v>0</v>
      </c>
      <c r="K101" s="209" t="s">
        <v>144</v>
      </c>
      <c r="L101" s="47"/>
      <c r="M101" s="214" t="s">
        <v>32</v>
      </c>
      <c r="N101" s="215" t="s">
        <v>49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145</v>
      </c>
      <c r="AT101" s="218" t="s">
        <v>140</v>
      </c>
      <c r="AU101" s="218" t="s">
        <v>87</v>
      </c>
      <c r="AY101" s="19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87</v>
      </c>
      <c r="BK101" s="219">
        <f>ROUND(I101*H101,2)</f>
        <v>0</v>
      </c>
      <c r="BL101" s="19" t="s">
        <v>145</v>
      </c>
      <c r="BM101" s="218" t="s">
        <v>3482</v>
      </c>
    </row>
    <row r="102" s="2" customFormat="1">
      <c r="A102" s="41"/>
      <c r="B102" s="42"/>
      <c r="C102" s="43"/>
      <c r="D102" s="220" t="s">
        <v>147</v>
      </c>
      <c r="E102" s="43"/>
      <c r="F102" s="221" t="s">
        <v>3483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147</v>
      </c>
      <c r="AU102" s="19" t="s">
        <v>87</v>
      </c>
    </row>
    <row r="103" s="2" customFormat="1">
      <c r="A103" s="41"/>
      <c r="B103" s="42"/>
      <c r="C103" s="43"/>
      <c r="D103" s="225" t="s">
        <v>149</v>
      </c>
      <c r="E103" s="43"/>
      <c r="F103" s="226" t="s">
        <v>3484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149</v>
      </c>
      <c r="AU103" s="19" t="s">
        <v>87</v>
      </c>
    </row>
    <row r="104" s="2" customFormat="1" ht="16.5" customHeight="1">
      <c r="A104" s="41"/>
      <c r="B104" s="42"/>
      <c r="C104" s="227" t="s">
        <v>188</v>
      </c>
      <c r="D104" s="227" t="s">
        <v>151</v>
      </c>
      <c r="E104" s="228" t="s">
        <v>3485</v>
      </c>
      <c r="F104" s="229" t="s">
        <v>3486</v>
      </c>
      <c r="G104" s="230" t="s">
        <v>143</v>
      </c>
      <c r="H104" s="231">
        <v>210</v>
      </c>
      <c r="I104" s="232"/>
      <c r="J104" s="233">
        <f>ROUND(I104*H104,2)</f>
        <v>0</v>
      </c>
      <c r="K104" s="229" t="s">
        <v>144</v>
      </c>
      <c r="L104" s="234"/>
      <c r="M104" s="235" t="s">
        <v>32</v>
      </c>
      <c r="N104" s="236" t="s">
        <v>49</v>
      </c>
      <c r="O104" s="87"/>
      <c r="P104" s="216">
        <f>O104*H104</f>
        <v>0</v>
      </c>
      <c r="Q104" s="216">
        <v>0.00010000000000000001</v>
      </c>
      <c r="R104" s="216">
        <f>Q104*H104</f>
        <v>0.021000000000000001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155</v>
      </c>
      <c r="AT104" s="218" t="s">
        <v>151</v>
      </c>
      <c r="AU104" s="218" t="s">
        <v>87</v>
      </c>
      <c r="AY104" s="19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87</v>
      </c>
      <c r="BK104" s="219">
        <f>ROUND(I104*H104,2)</f>
        <v>0</v>
      </c>
      <c r="BL104" s="19" t="s">
        <v>145</v>
      </c>
      <c r="BM104" s="218" t="s">
        <v>3487</v>
      </c>
    </row>
    <row r="105" s="2" customFormat="1">
      <c r="A105" s="41"/>
      <c r="B105" s="42"/>
      <c r="C105" s="43"/>
      <c r="D105" s="220" t="s">
        <v>147</v>
      </c>
      <c r="E105" s="43"/>
      <c r="F105" s="221" t="s">
        <v>3486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147</v>
      </c>
      <c r="AU105" s="19" t="s">
        <v>87</v>
      </c>
    </row>
    <row r="106" s="2" customFormat="1" ht="16.5" customHeight="1">
      <c r="A106" s="41"/>
      <c r="B106" s="42"/>
      <c r="C106" s="207" t="s">
        <v>94</v>
      </c>
      <c r="D106" s="207" t="s">
        <v>140</v>
      </c>
      <c r="E106" s="208" t="s">
        <v>3488</v>
      </c>
      <c r="F106" s="209" t="s">
        <v>3489</v>
      </c>
      <c r="G106" s="210" t="s">
        <v>143</v>
      </c>
      <c r="H106" s="211">
        <v>100</v>
      </c>
      <c r="I106" s="212"/>
      <c r="J106" s="213">
        <f>ROUND(I106*H106,2)</f>
        <v>0</v>
      </c>
      <c r="K106" s="209" t="s">
        <v>144</v>
      </c>
      <c r="L106" s="47"/>
      <c r="M106" s="214" t="s">
        <v>32</v>
      </c>
      <c r="N106" s="215" t="s">
        <v>49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145</v>
      </c>
      <c r="AT106" s="218" t="s">
        <v>140</v>
      </c>
      <c r="AU106" s="218" t="s">
        <v>87</v>
      </c>
      <c r="AY106" s="19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87</v>
      </c>
      <c r="BK106" s="219">
        <f>ROUND(I106*H106,2)</f>
        <v>0</v>
      </c>
      <c r="BL106" s="19" t="s">
        <v>145</v>
      </c>
      <c r="BM106" s="218" t="s">
        <v>3490</v>
      </c>
    </row>
    <row r="107" s="2" customFormat="1">
      <c r="A107" s="41"/>
      <c r="B107" s="42"/>
      <c r="C107" s="43"/>
      <c r="D107" s="220" t="s">
        <v>147</v>
      </c>
      <c r="E107" s="43"/>
      <c r="F107" s="221" t="s">
        <v>3491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147</v>
      </c>
      <c r="AU107" s="19" t="s">
        <v>87</v>
      </c>
    </row>
    <row r="108" s="2" customFormat="1">
      <c r="A108" s="41"/>
      <c r="B108" s="42"/>
      <c r="C108" s="43"/>
      <c r="D108" s="225" t="s">
        <v>149</v>
      </c>
      <c r="E108" s="43"/>
      <c r="F108" s="226" t="s">
        <v>3492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149</v>
      </c>
      <c r="AU108" s="19" t="s">
        <v>87</v>
      </c>
    </row>
    <row r="109" s="2" customFormat="1" ht="16.5" customHeight="1">
      <c r="A109" s="41"/>
      <c r="B109" s="42"/>
      <c r="C109" s="227" t="s">
        <v>195</v>
      </c>
      <c r="D109" s="227" t="s">
        <v>151</v>
      </c>
      <c r="E109" s="228" t="s">
        <v>3493</v>
      </c>
      <c r="F109" s="229" t="s">
        <v>3494</v>
      </c>
      <c r="G109" s="230" t="s">
        <v>143</v>
      </c>
      <c r="H109" s="231">
        <v>105</v>
      </c>
      <c r="I109" s="232"/>
      <c r="J109" s="233">
        <f>ROUND(I109*H109,2)</f>
        <v>0</v>
      </c>
      <c r="K109" s="229" t="s">
        <v>144</v>
      </c>
      <c r="L109" s="234"/>
      <c r="M109" s="235" t="s">
        <v>32</v>
      </c>
      <c r="N109" s="236" t="s">
        <v>49</v>
      </c>
      <c r="O109" s="87"/>
      <c r="P109" s="216">
        <f>O109*H109</f>
        <v>0</v>
      </c>
      <c r="Q109" s="216">
        <v>6.0000000000000002E-05</v>
      </c>
      <c r="R109" s="216">
        <f>Q109*H109</f>
        <v>0.0063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155</v>
      </c>
      <c r="AT109" s="218" t="s">
        <v>151</v>
      </c>
      <c r="AU109" s="218" t="s">
        <v>87</v>
      </c>
      <c r="AY109" s="19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87</v>
      </c>
      <c r="BK109" s="219">
        <f>ROUND(I109*H109,2)</f>
        <v>0</v>
      </c>
      <c r="BL109" s="19" t="s">
        <v>145</v>
      </c>
      <c r="BM109" s="218" t="s">
        <v>3495</v>
      </c>
    </row>
    <row r="110" s="2" customFormat="1">
      <c r="A110" s="41"/>
      <c r="B110" s="42"/>
      <c r="C110" s="43"/>
      <c r="D110" s="220" t="s">
        <v>147</v>
      </c>
      <c r="E110" s="43"/>
      <c r="F110" s="221" t="s">
        <v>3494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147</v>
      </c>
      <c r="AU110" s="19" t="s">
        <v>87</v>
      </c>
    </row>
    <row r="111" s="2" customFormat="1" ht="21.75" customHeight="1">
      <c r="A111" s="41"/>
      <c r="B111" s="42"/>
      <c r="C111" s="207" t="s">
        <v>8</v>
      </c>
      <c r="D111" s="207" t="s">
        <v>140</v>
      </c>
      <c r="E111" s="208" t="s">
        <v>332</v>
      </c>
      <c r="F111" s="209" t="s">
        <v>333</v>
      </c>
      <c r="G111" s="210" t="s">
        <v>143</v>
      </c>
      <c r="H111" s="211">
        <v>400</v>
      </c>
      <c r="I111" s="212"/>
      <c r="J111" s="213">
        <f>ROUND(I111*H111,2)</f>
        <v>0</v>
      </c>
      <c r="K111" s="209" t="s">
        <v>144</v>
      </c>
      <c r="L111" s="47"/>
      <c r="M111" s="214" t="s">
        <v>32</v>
      </c>
      <c r="N111" s="215" t="s">
        <v>49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145</v>
      </c>
      <c r="AT111" s="218" t="s">
        <v>140</v>
      </c>
      <c r="AU111" s="218" t="s">
        <v>87</v>
      </c>
      <c r="AY111" s="19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87</v>
      </c>
      <c r="BK111" s="219">
        <f>ROUND(I111*H111,2)</f>
        <v>0</v>
      </c>
      <c r="BL111" s="19" t="s">
        <v>145</v>
      </c>
      <c r="BM111" s="218" t="s">
        <v>3496</v>
      </c>
    </row>
    <row r="112" s="2" customFormat="1">
      <c r="A112" s="41"/>
      <c r="B112" s="42"/>
      <c r="C112" s="43"/>
      <c r="D112" s="220" t="s">
        <v>147</v>
      </c>
      <c r="E112" s="43"/>
      <c r="F112" s="221" t="s">
        <v>335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147</v>
      </c>
      <c r="AU112" s="19" t="s">
        <v>87</v>
      </c>
    </row>
    <row r="113" s="2" customFormat="1">
      <c r="A113" s="41"/>
      <c r="B113" s="42"/>
      <c r="C113" s="43"/>
      <c r="D113" s="225" t="s">
        <v>149</v>
      </c>
      <c r="E113" s="43"/>
      <c r="F113" s="226" t="s">
        <v>336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149</v>
      </c>
      <c r="AU113" s="19" t="s">
        <v>87</v>
      </c>
    </row>
    <row r="114" s="2" customFormat="1" ht="16.5" customHeight="1">
      <c r="A114" s="41"/>
      <c r="B114" s="42"/>
      <c r="C114" s="227" t="s">
        <v>204</v>
      </c>
      <c r="D114" s="227" t="s">
        <v>151</v>
      </c>
      <c r="E114" s="228" t="s">
        <v>3497</v>
      </c>
      <c r="F114" s="229" t="s">
        <v>3498</v>
      </c>
      <c r="G114" s="230" t="s">
        <v>143</v>
      </c>
      <c r="H114" s="231">
        <v>230</v>
      </c>
      <c r="I114" s="232"/>
      <c r="J114" s="233">
        <f>ROUND(I114*H114,2)</f>
        <v>0</v>
      </c>
      <c r="K114" s="229" t="s">
        <v>144</v>
      </c>
      <c r="L114" s="234"/>
      <c r="M114" s="235" t="s">
        <v>32</v>
      </c>
      <c r="N114" s="236" t="s">
        <v>49</v>
      </c>
      <c r="O114" s="87"/>
      <c r="P114" s="216">
        <f>O114*H114</f>
        <v>0</v>
      </c>
      <c r="Q114" s="216">
        <v>6.9999999999999994E-05</v>
      </c>
      <c r="R114" s="216">
        <f>Q114*H114</f>
        <v>0.0161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155</v>
      </c>
      <c r="AT114" s="218" t="s">
        <v>151</v>
      </c>
      <c r="AU114" s="218" t="s">
        <v>87</v>
      </c>
      <c r="AY114" s="19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87</v>
      </c>
      <c r="BK114" s="219">
        <f>ROUND(I114*H114,2)</f>
        <v>0</v>
      </c>
      <c r="BL114" s="19" t="s">
        <v>145</v>
      </c>
      <c r="BM114" s="218" t="s">
        <v>3499</v>
      </c>
    </row>
    <row r="115" s="2" customFormat="1">
      <c r="A115" s="41"/>
      <c r="B115" s="42"/>
      <c r="C115" s="43"/>
      <c r="D115" s="220" t="s">
        <v>147</v>
      </c>
      <c r="E115" s="43"/>
      <c r="F115" s="221" t="s">
        <v>3498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147</v>
      </c>
      <c r="AU115" s="19" t="s">
        <v>87</v>
      </c>
    </row>
    <row r="116" s="2" customFormat="1" ht="16.5" customHeight="1">
      <c r="A116" s="41"/>
      <c r="B116" s="42"/>
      <c r="C116" s="227" t="s">
        <v>208</v>
      </c>
      <c r="D116" s="227" t="s">
        <v>151</v>
      </c>
      <c r="E116" s="228" t="s">
        <v>337</v>
      </c>
      <c r="F116" s="229" t="s">
        <v>338</v>
      </c>
      <c r="G116" s="230" t="s">
        <v>143</v>
      </c>
      <c r="H116" s="231">
        <v>230</v>
      </c>
      <c r="I116" s="232"/>
      <c r="J116" s="233">
        <f>ROUND(I116*H116,2)</f>
        <v>0</v>
      </c>
      <c r="K116" s="229" t="s">
        <v>144</v>
      </c>
      <c r="L116" s="234"/>
      <c r="M116" s="235" t="s">
        <v>32</v>
      </c>
      <c r="N116" s="236" t="s">
        <v>49</v>
      </c>
      <c r="O116" s="87"/>
      <c r="P116" s="216">
        <f>O116*H116</f>
        <v>0</v>
      </c>
      <c r="Q116" s="216">
        <v>0.00017000000000000001</v>
      </c>
      <c r="R116" s="216">
        <f>Q116*H116</f>
        <v>0.039100000000000003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155</v>
      </c>
      <c r="AT116" s="218" t="s">
        <v>151</v>
      </c>
      <c r="AU116" s="218" t="s">
        <v>87</v>
      </c>
      <c r="AY116" s="19" t="s">
        <v>137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87</v>
      </c>
      <c r="BK116" s="219">
        <f>ROUND(I116*H116,2)</f>
        <v>0</v>
      </c>
      <c r="BL116" s="19" t="s">
        <v>145</v>
      </c>
      <c r="BM116" s="218" t="s">
        <v>3500</v>
      </c>
    </row>
    <row r="117" s="2" customFormat="1">
      <c r="A117" s="41"/>
      <c r="B117" s="42"/>
      <c r="C117" s="43"/>
      <c r="D117" s="220" t="s">
        <v>147</v>
      </c>
      <c r="E117" s="43"/>
      <c r="F117" s="221" t="s">
        <v>338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147</v>
      </c>
      <c r="AU117" s="19" t="s">
        <v>87</v>
      </c>
    </row>
    <row r="118" s="2" customFormat="1" ht="21.75" customHeight="1">
      <c r="A118" s="41"/>
      <c r="B118" s="42"/>
      <c r="C118" s="207" t="s">
        <v>214</v>
      </c>
      <c r="D118" s="207" t="s">
        <v>140</v>
      </c>
      <c r="E118" s="208" t="s">
        <v>340</v>
      </c>
      <c r="F118" s="209" t="s">
        <v>341</v>
      </c>
      <c r="G118" s="210" t="s">
        <v>143</v>
      </c>
      <c r="H118" s="211">
        <v>60</v>
      </c>
      <c r="I118" s="212"/>
      <c r="J118" s="213">
        <f>ROUND(I118*H118,2)</f>
        <v>0</v>
      </c>
      <c r="K118" s="209" t="s">
        <v>144</v>
      </c>
      <c r="L118" s="47"/>
      <c r="M118" s="214" t="s">
        <v>32</v>
      </c>
      <c r="N118" s="215" t="s">
        <v>49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145</v>
      </c>
      <c r="AT118" s="218" t="s">
        <v>140</v>
      </c>
      <c r="AU118" s="218" t="s">
        <v>87</v>
      </c>
      <c r="AY118" s="19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87</v>
      </c>
      <c r="BK118" s="219">
        <f>ROUND(I118*H118,2)</f>
        <v>0</v>
      </c>
      <c r="BL118" s="19" t="s">
        <v>145</v>
      </c>
      <c r="BM118" s="218" t="s">
        <v>3501</v>
      </c>
    </row>
    <row r="119" s="2" customFormat="1">
      <c r="A119" s="41"/>
      <c r="B119" s="42"/>
      <c r="C119" s="43"/>
      <c r="D119" s="220" t="s">
        <v>147</v>
      </c>
      <c r="E119" s="43"/>
      <c r="F119" s="221" t="s">
        <v>343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147</v>
      </c>
      <c r="AU119" s="19" t="s">
        <v>87</v>
      </c>
    </row>
    <row r="120" s="2" customFormat="1">
      <c r="A120" s="41"/>
      <c r="B120" s="42"/>
      <c r="C120" s="43"/>
      <c r="D120" s="225" t="s">
        <v>149</v>
      </c>
      <c r="E120" s="43"/>
      <c r="F120" s="226" t="s">
        <v>344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149</v>
      </c>
      <c r="AU120" s="19" t="s">
        <v>87</v>
      </c>
    </row>
    <row r="121" s="2" customFormat="1" ht="16.5" customHeight="1">
      <c r="A121" s="41"/>
      <c r="B121" s="42"/>
      <c r="C121" s="227" t="s">
        <v>145</v>
      </c>
      <c r="D121" s="227" t="s">
        <v>151</v>
      </c>
      <c r="E121" s="228" t="s">
        <v>345</v>
      </c>
      <c r="F121" s="229" t="s">
        <v>346</v>
      </c>
      <c r="G121" s="230" t="s">
        <v>143</v>
      </c>
      <c r="H121" s="231">
        <v>69</v>
      </c>
      <c r="I121" s="232"/>
      <c r="J121" s="233">
        <f>ROUND(I121*H121,2)</f>
        <v>0</v>
      </c>
      <c r="K121" s="229" t="s">
        <v>144</v>
      </c>
      <c r="L121" s="234"/>
      <c r="M121" s="235" t="s">
        <v>32</v>
      </c>
      <c r="N121" s="236" t="s">
        <v>49</v>
      </c>
      <c r="O121" s="87"/>
      <c r="P121" s="216">
        <f>O121*H121</f>
        <v>0</v>
      </c>
      <c r="Q121" s="216">
        <v>0.00025000000000000001</v>
      </c>
      <c r="R121" s="216">
        <f>Q121*H121</f>
        <v>0.017250000000000001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155</v>
      </c>
      <c r="AT121" s="218" t="s">
        <v>151</v>
      </c>
      <c r="AU121" s="218" t="s">
        <v>87</v>
      </c>
      <c r="AY121" s="19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87</v>
      </c>
      <c r="BK121" s="219">
        <f>ROUND(I121*H121,2)</f>
        <v>0</v>
      </c>
      <c r="BL121" s="19" t="s">
        <v>145</v>
      </c>
      <c r="BM121" s="218" t="s">
        <v>3502</v>
      </c>
    </row>
    <row r="122" s="2" customFormat="1">
      <c r="A122" s="41"/>
      <c r="B122" s="42"/>
      <c r="C122" s="43"/>
      <c r="D122" s="220" t="s">
        <v>147</v>
      </c>
      <c r="E122" s="43"/>
      <c r="F122" s="221" t="s">
        <v>346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147</v>
      </c>
      <c r="AU122" s="19" t="s">
        <v>87</v>
      </c>
    </row>
    <row r="123" s="2" customFormat="1" ht="16.5" customHeight="1">
      <c r="A123" s="41"/>
      <c r="B123" s="42"/>
      <c r="C123" s="207" t="s">
        <v>221</v>
      </c>
      <c r="D123" s="207" t="s">
        <v>140</v>
      </c>
      <c r="E123" s="208" t="s">
        <v>372</v>
      </c>
      <c r="F123" s="209" t="s">
        <v>373</v>
      </c>
      <c r="G123" s="210" t="s">
        <v>160</v>
      </c>
      <c r="H123" s="211">
        <v>40</v>
      </c>
      <c r="I123" s="212"/>
      <c r="J123" s="213">
        <f>ROUND(I123*H123,2)</f>
        <v>0</v>
      </c>
      <c r="K123" s="209" t="s">
        <v>144</v>
      </c>
      <c r="L123" s="47"/>
      <c r="M123" s="214" t="s">
        <v>32</v>
      </c>
      <c r="N123" s="215" t="s">
        <v>49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145</v>
      </c>
      <c r="AT123" s="218" t="s">
        <v>140</v>
      </c>
      <c r="AU123" s="218" t="s">
        <v>87</v>
      </c>
      <c r="AY123" s="19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87</v>
      </c>
      <c r="BK123" s="219">
        <f>ROUND(I123*H123,2)</f>
        <v>0</v>
      </c>
      <c r="BL123" s="19" t="s">
        <v>145</v>
      </c>
      <c r="BM123" s="218" t="s">
        <v>3503</v>
      </c>
    </row>
    <row r="124" s="2" customFormat="1">
      <c r="A124" s="41"/>
      <c r="B124" s="42"/>
      <c r="C124" s="43"/>
      <c r="D124" s="220" t="s">
        <v>147</v>
      </c>
      <c r="E124" s="43"/>
      <c r="F124" s="221" t="s">
        <v>375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147</v>
      </c>
      <c r="AU124" s="19" t="s">
        <v>87</v>
      </c>
    </row>
    <row r="125" s="2" customFormat="1">
      <c r="A125" s="41"/>
      <c r="B125" s="42"/>
      <c r="C125" s="43"/>
      <c r="D125" s="225" t="s">
        <v>149</v>
      </c>
      <c r="E125" s="43"/>
      <c r="F125" s="226" t="s">
        <v>376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149</v>
      </c>
      <c r="AU125" s="19" t="s">
        <v>87</v>
      </c>
    </row>
    <row r="126" s="2" customFormat="1" ht="16.5" customHeight="1">
      <c r="A126" s="41"/>
      <c r="B126" s="42"/>
      <c r="C126" s="207" t="s">
        <v>227</v>
      </c>
      <c r="D126" s="207" t="s">
        <v>140</v>
      </c>
      <c r="E126" s="208" t="s">
        <v>384</v>
      </c>
      <c r="F126" s="209" t="s">
        <v>385</v>
      </c>
      <c r="G126" s="210" t="s">
        <v>160</v>
      </c>
      <c r="H126" s="211">
        <v>40</v>
      </c>
      <c r="I126" s="212"/>
      <c r="J126" s="213">
        <f>ROUND(I126*H126,2)</f>
        <v>0</v>
      </c>
      <c r="K126" s="209" t="s">
        <v>144</v>
      </c>
      <c r="L126" s="47"/>
      <c r="M126" s="214" t="s">
        <v>32</v>
      </c>
      <c r="N126" s="215" t="s">
        <v>49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145</v>
      </c>
      <c r="AT126" s="218" t="s">
        <v>140</v>
      </c>
      <c r="AU126" s="218" t="s">
        <v>87</v>
      </c>
      <c r="AY126" s="19" t="s">
        <v>137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87</v>
      </c>
      <c r="BK126" s="219">
        <f>ROUND(I126*H126,2)</f>
        <v>0</v>
      </c>
      <c r="BL126" s="19" t="s">
        <v>145</v>
      </c>
      <c r="BM126" s="218" t="s">
        <v>3504</v>
      </c>
    </row>
    <row r="127" s="2" customFormat="1">
      <c r="A127" s="41"/>
      <c r="B127" s="42"/>
      <c r="C127" s="43"/>
      <c r="D127" s="220" t="s">
        <v>147</v>
      </c>
      <c r="E127" s="43"/>
      <c r="F127" s="221" t="s">
        <v>387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147</v>
      </c>
      <c r="AU127" s="19" t="s">
        <v>87</v>
      </c>
    </row>
    <row r="128" s="2" customFormat="1">
      <c r="A128" s="41"/>
      <c r="B128" s="42"/>
      <c r="C128" s="43"/>
      <c r="D128" s="225" t="s">
        <v>149</v>
      </c>
      <c r="E128" s="43"/>
      <c r="F128" s="226" t="s">
        <v>388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149</v>
      </c>
      <c r="AU128" s="19" t="s">
        <v>87</v>
      </c>
    </row>
    <row r="129" s="2" customFormat="1" ht="16.5" customHeight="1">
      <c r="A129" s="41"/>
      <c r="B129" s="42"/>
      <c r="C129" s="207" t="s">
        <v>231</v>
      </c>
      <c r="D129" s="207" t="s">
        <v>140</v>
      </c>
      <c r="E129" s="208" t="s">
        <v>390</v>
      </c>
      <c r="F129" s="209" t="s">
        <v>391</v>
      </c>
      <c r="G129" s="210" t="s">
        <v>160</v>
      </c>
      <c r="H129" s="211">
        <v>20</v>
      </c>
      <c r="I129" s="212"/>
      <c r="J129" s="213">
        <f>ROUND(I129*H129,2)</f>
        <v>0</v>
      </c>
      <c r="K129" s="209" t="s">
        <v>144</v>
      </c>
      <c r="L129" s="47"/>
      <c r="M129" s="214" t="s">
        <v>32</v>
      </c>
      <c r="N129" s="215" t="s">
        <v>49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145</v>
      </c>
      <c r="AT129" s="218" t="s">
        <v>140</v>
      </c>
      <c r="AU129" s="218" t="s">
        <v>87</v>
      </c>
      <c r="AY129" s="19" t="s">
        <v>137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87</v>
      </c>
      <c r="BK129" s="219">
        <f>ROUND(I129*H129,2)</f>
        <v>0</v>
      </c>
      <c r="BL129" s="19" t="s">
        <v>145</v>
      </c>
      <c r="BM129" s="218" t="s">
        <v>3505</v>
      </c>
    </row>
    <row r="130" s="2" customFormat="1">
      <c r="A130" s="41"/>
      <c r="B130" s="42"/>
      <c r="C130" s="43"/>
      <c r="D130" s="220" t="s">
        <v>147</v>
      </c>
      <c r="E130" s="43"/>
      <c r="F130" s="221" t="s">
        <v>393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147</v>
      </c>
      <c r="AU130" s="19" t="s">
        <v>87</v>
      </c>
    </row>
    <row r="131" s="2" customFormat="1">
      <c r="A131" s="41"/>
      <c r="B131" s="42"/>
      <c r="C131" s="43"/>
      <c r="D131" s="225" t="s">
        <v>149</v>
      </c>
      <c r="E131" s="43"/>
      <c r="F131" s="226" t="s">
        <v>394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149</v>
      </c>
      <c r="AU131" s="19" t="s">
        <v>87</v>
      </c>
    </row>
    <row r="132" s="2" customFormat="1" ht="16.5" customHeight="1">
      <c r="A132" s="41"/>
      <c r="B132" s="42"/>
      <c r="C132" s="207" t="s">
        <v>97</v>
      </c>
      <c r="D132" s="207" t="s">
        <v>140</v>
      </c>
      <c r="E132" s="208" t="s">
        <v>3506</v>
      </c>
      <c r="F132" s="209" t="s">
        <v>3507</v>
      </c>
      <c r="G132" s="210" t="s">
        <v>160</v>
      </c>
      <c r="H132" s="211">
        <v>2</v>
      </c>
      <c r="I132" s="212"/>
      <c r="J132" s="213">
        <f>ROUND(I132*H132,2)</f>
        <v>0</v>
      </c>
      <c r="K132" s="209" t="s">
        <v>144</v>
      </c>
      <c r="L132" s="47"/>
      <c r="M132" s="214" t="s">
        <v>32</v>
      </c>
      <c r="N132" s="215" t="s">
        <v>49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145</v>
      </c>
      <c r="AT132" s="218" t="s">
        <v>140</v>
      </c>
      <c r="AU132" s="218" t="s">
        <v>87</v>
      </c>
      <c r="AY132" s="19" t="s">
        <v>137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87</v>
      </c>
      <c r="BK132" s="219">
        <f>ROUND(I132*H132,2)</f>
        <v>0</v>
      </c>
      <c r="BL132" s="19" t="s">
        <v>145</v>
      </c>
      <c r="BM132" s="218" t="s">
        <v>3508</v>
      </c>
    </row>
    <row r="133" s="2" customFormat="1">
      <c r="A133" s="41"/>
      <c r="B133" s="42"/>
      <c r="C133" s="43"/>
      <c r="D133" s="220" t="s">
        <v>147</v>
      </c>
      <c r="E133" s="43"/>
      <c r="F133" s="221" t="s">
        <v>3509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147</v>
      </c>
      <c r="AU133" s="19" t="s">
        <v>87</v>
      </c>
    </row>
    <row r="134" s="2" customFormat="1">
      <c r="A134" s="41"/>
      <c r="B134" s="42"/>
      <c r="C134" s="43"/>
      <c r="D134" s="225" t="s">
        <v>149</v>
      </c>
      <c r="E134" s="43"/>
      <c r="F134" s="226" t="s">
        <v>3510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149</v>
      </c>
      <c r="AU134" s="19" t="s">
        <v>87</v>
      </c>
    </row>
    <row r="135" s="2" customFormat="1" ht="16.5" customHeight="1">
      <c r="A135" s="41"/>
      <c r="B135" s="42"/>
      <c r="C135" s="207" t="s">
        <v>7</v>
      </c>
      <c r="D135" s="207" t="s">
        <v>140</v>
      </c>
      <c r="E135" s="208" t="s">
        <v>3511</v>
      </c>
      <c r="F135" s="209" t="s">
        <v>3512</v>
      </c>
      <c r="G135" s="210" t="s">
        <v>143</v>
      </c>
      <c r="H135" s="211">
        <v>480</v>
      </c>
      <c r="I135" s="212"/>
      <c r="J135" s="213">
        <f>ROUND(I135*H135,2)</f>
        <v>0</v>
      </c>
      <c r="K135" s="209" t="s">
        <v>144</v>
      </c>
      <c r="L135" s="47"/>
      <c r="M135" s="214" t="s">
        <v>32</v>
      </c>
      <c r="N135" s="215" t="s">
        <v>49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145</v>
      </c>
      <c r="AT135" s="218" t="s">
        <v>140</v>
      </c>
      <c r="AU135" s="218" t="s">
        <v>87</v>
      </c>
      <c r="AY135" s="19" t="s">
        <v>137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87</v>
      </c>
      <c r="BK135" s="219">
        <f>ROUND(I135*H135,2)</f>
        <v>0</v>
      </c>
      <c r="BL135" s="19" t="s">
        <v>145</v>
      </c>
      <c r="BM135" s="218" t="s">
        <v>3513</v>
      </c>
    </row>
    <row r="136" s="2" customFormat="1">
      <c r="A136" s="41"/>
      <c r="B136" s="42"/>
      <c r="C136" s="43"/>
      <c r="D136" s="220" t="s">
        <v>147</v>
      </c>
      <c r="E136" s="43"/>
      <c r="F136" s="221" t="s">
        <v>3514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147</v>
      </c>
      <c r="AU136" s="19" t="s">
        <v>87</v>
      </c>
    </row>
    <row r="137" s="2" customFormat="1">
      <c r="A137" s="41"/>
      <c r="B137" s="42"/>
      <c r="C137" s="43"/>
      <c r="D137" s="225" t="s">
        <v>149</v>
      </c>
      <c r="E137" s="43"/>
      <c r="F137" s="226" t="s">
        <v>3515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149</v>
      </c>
      <c r="AU137" s="19" t="s">
        <v>87</v>
      </c>
    </row>
    <row r="138" s="2" customFormat="1" ht="16.5" customHeight="1">
      <c r="A138" s="41"/>
      <c r="B138" s="42"/>
      <c r="C138" s="227" t="s">
        <v>249</v>
      </c>
      <c r="D138" s="227" t="s">
        <v>151</v>
      </c>
      <c r="E138" s="228" t="s">
        <v>3516</v>
      </c>
      <c r="F138" s="229" t="s">
        <v>3517</v>
      </c>
      <c r="G138" s="230" t="s">
        <v>143</v>
      </c>
      <c r="H138" s="231">
        <v>504</v>
      </c>
      <c r="I138" s="232"/>
      <c r="J138" s="233">
        <f>ROUND(I138*H138,2)</f>
        <v>0</v>
      </c>
      <c r="K138" s="229" t="s">
        <v>144</v>
      </c>
      <c r="L138" s="234"/>
      <c r="M138" s="235" t="s">
        <v>32</v>
      </c>
      <c r="N138" s="236" t="s">
        <v>49</v>
      </c>
      <c r="O138" s="87"/>
      <c r="P138" s="216">
        <f>O138*H138</f>
        <v>0</v>
      </c>
      <c r="Q138" s="216">
        <v>0.00034000000000000002</v>
      </c>
      <c r="R138" s="216">
        <f>Q138*H138</f>
        <v>0.17136000000000001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155</v>
      </c>
      <c r="AT138" s="218" t="s">
        <v>151</v>
      </c>
      <c r="AU138" s="218" t="s">
        <v>87</v>
      </c>
      <c r="AY138" s="19" t="s">
        <v>137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87</v>
      </c>
      <c r="BK138" s="219">
        <f>ROUND(I138*H138,2)</f>
        <v>0</v>
      </c>
      <c r="BL138" s="19" t="s">
        <v>145</v>
      </c>
      <c r="BM138" s="218" t="s">
        <v>3518</v>
      </c>
    </row>
    <row r="139" s="2" customFormat="1">
      <c r="A139" s="41"/>
      <c r="B139" s="42"/>
      <c r="C139" s="43"/>
      <c r="D139" s="220" t="s">
        <v>147</v>
      </c>
      <c r="E139" s="43"/>
      <c r="F139" s="221" t="s">
        <v>3517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147</v>
      </c>
      <c r="AU139" s="19" t="s">
        <v>87</v>
      </c>
    </row>
    <row r="140" s="2" customFormat="1" ht="16.5" customHeight="1">
      <c r="A140" s="41"/>
      <c r="B140" s="42"/>
      <c r="C140" s="207" t="s">
        <v>255</v>
      </c>
      <c r="D140" s="207" t="s">
        <v>140</v>
      </c>
      <c r="E140" s="208" t="s">
        <v>3519</v>
      </c>
      <c r="F140" s="209" t="s">
        <v>3520</v>
      </c>
      <c r="G140" s="210" t="s">
        <v>143</v>
      </c>
      <c r="H140" s="211">
        <v>300</v>
      </c>
      <c r="I140" s="212"/>
      <c r="J140" s="213">
        <f>ROUND(I140*H140,2)</f>
        <v>0</v>
      </c>
      <c r="K140" s="209" t="s">
        <v>144</v>
      </c>
      <c r="L140" s="47"/>
      <c r="M140" s="214" t="s">
        <v>32</v>
      </c>
      <c r="N140" s="215" t="s">
        <v>49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145</v>
      </c>
      <c r="AT140" s="218" t="s">
        <v>140</v>
      </c>
      <c r="AU140" s="218" t="s">
        <v>87</v>
      </c>
      <c r="AY140" s="19" t="s">
        <v>137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87</v>
      </c>
      <c r="BK140" s="219">
        <f>ROUND(I140*H140,2)</f>
        <v>0</v>
      </c>
      <c r="BL140" s="19" t="s">
        <v>145</v>
      </c>
      <c r="BM140" s="218" t="s">
        <v>3521</v>
      </c>
    </row>
    <row r="141" s="2" customFormat="1">
      <c r="A141" s="41"/>
      <c r="B141" s="42"/>
      <c r="C141" s="43"/>
      <c r="D141" s="220" t="s">
        <v>147</v>
      </c>
      <c r="E141" s="43"/>
      <c r="F141" s="221" t="s">
        <v>3522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147</v>
      </c>
      <c r="AU141" s="19" t="s">
        <v>87</v>
      </c>
    </row>
    <row r="142" s="2" customFormat="1">
      <c r="A142" s="41"/>
      <c r="B142" s="42"/>
      <c r="C142" s="43"/>
      <c r="D142" s="225" t="s">
        <v>149</v>
      </c>
      <c r="E142" s="43"/>
      <c r="F142" s="226" t="s">
        <v>3523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149</v>
      </c>
      <c r="AU142" s="19" t="s">
        <v>87</v>
      </c>
    </row>
    <row r="143" s="2" customFormat="1" ht="16.5" customHeight="1">
      <c r="A143" s="41"/>
      <c r="B143" s="42"/>
      <c r="C143" s="227" t="s">
        <v>264</v>
      </c>
      <c r="D143" s="227" t="s">
        <v>151</v>
      </c>
      <c r="E143" s="228" t="s">
        <v>3524</v>
      </c>
      <c r="F143" s="229" t="s">
        <v>3525</v>
      </c>
      <c r="G143" s="230" t="s">
        <v>143</v>
      </c>
      <c r="H143" s="231">
        <v>315</v>
      </c>
      <c r="I143" s="232"/>
      <c r="J143" s="233">
        <f>ROUND(I143*H143,2)</f>
        <v>0</v>
      </c>
      <c r="K143" s="229" t="s">
        <v>144</v>
      </c>
      <c r="L143" s="234"/>
      <c r="M143" s="235" t="s">
        <v>32</v>
      </c>
      <c r="N143" s="236" t="s">
        <v>49</v>
      </c>
      <c r="O143" s="87"/>
      <c r="P143" s="216">
        <f>O143*H143</f>
        <v>0</v>
      </c>
      <c r="Q143" s="216">
        <v>0.00056999999999999998</v>
      </c>
      <c r="R143" s="216">
        <f>Q143*H143</f>
        <v>0.17954999999999999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155</v>
      </c>
      <c r="AT143" s="218" t="s">
        <v>151</v>
      </c>
      <c r="AU143" s="218" t="s">
        <v>87</v>
      </c>
      <c r="AY143" s="19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87</v>
      </c>
      <c r="BK143" s="219">
        <f>ROUND(I143*H143,2)</f>
        <v>0</v>
      </c>
      <c r="BL143" s="19" t="s">
        <v>145</v>
      </c>
      <c r="BM143" s="218" t="s">
        <v>3526</v>
      </c>
    </row>
    <row r="144" s="2" customFormat="1">
      <c r="A144" s="41"/>
      <c r="B144" s="42"/>
      <c r="C144" s="43"/>
      <c r="D144" s="220" t="s">
        <v>147</v>
      </c>
      <c r="E144" s="43"/>
      <c r="F144" s="221" t="s">
        <v>3525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147</v>
      </c>
      <c r="AU144" s="19" t="s">
        <v>87</v>
      </c>
    </row>
    <row r="145" s="2" customFormat="1" ht="16.5" customHeight="1">
      <c r="A145" s="41"/>
      <c r="B145" s="42"/>
      <c r="C145" s="207" t="s">
        <v>271</v>
      </c>
      <c r="D145" s="207" t="s">
        <v>140</v>
      </c>
      <c r="E145" s="208" t="s">
        <v>3527</v>
      </c>
      <c r="F145" s="209" t="s">
        <v>3528</v>
      </c>
      <c r="G145" s="210" t="s">
        <v>143</v>
      </c>
      <c r="H145" s="211">
        <v>50</v>
      </c>
      <c r="I145" s="212"/>
      <c r="J145" s="213">
        <f>ROUND(I145*H145,2)</f>
        <v>0</v>
      </c>
      <c r="K145" s="209" t="s">
        <v>144</v>
      </c>
      <c r="L145" s="47"/>
      <c r="M145" s="214" t="s">
        <v>32</v>
      </c>
      <c r="N145" s="215" t="s">
        <v>49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145</v>
      </c>
      <c r="AT145" s="218" t="s">
        <v>140</v>
      </c>
      <c r="AU145" s="218" t="s">
        <v>87</v>
      </c>
      <c r="AY145" s="19" t="s">
        <v>137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87</v>
      </c>
      <c r="BK145" s="219">
        <f>ROUND(I145*H145,2)</f>
        <v>0</v>
      </c>
      <c r="BL145" s="19" t="s">
        <v>145</v>
      </c>
      <c r="BM145" s="218" t="s">
        <v>3529</v>
      </c>
    </row>
    <row r="146" s="2" customFormat="1">
      <c r="A146" s="41"/>
      <c r="B146" s="42"/>
      <c r="C146" s="43"/>
      <c r="D146" s="220" t="s">
        <v>147</v>
      </c>
      <c r="E146" s="43"/>
      <c r="F146" s="221" t="s">
        <v>3530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147</v>
      </c>
      <c r="AU146" s="19" t="s">
        <v>87</v>
      </c>
    </row>
    <row r="147" s="2" customFormat="1">
      <c r="A147" s="41"/>
      <c r="B147" s="42"/>
      <c r="C147" s="43"/>
      <c r="D147" s="225" t="s">
        <v>149</v>
      </c>
      <c r="E147" s="43"/>
      <c r="F147" s="226" t="s">
        <v>3531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149</v>
      </c>
      <c r="AU147" s="19" t="s">
        <v>87</v>
      </c>
    </row>
    <row r="148" s="2" customFormat="1" ht="16.5" customHeight="1">
      <c r="A148" s="41"/>
      <c r="B148" s="42"/>
      <c r="C148" s="227" t="s">
        <v>377</v>
      </c>
      <c r="D148" s="227" t="s">
        <v>151</v>
      </c>
      <c r="E148" s="228" t="s">
        <v>3532</v>
      </c>
      <c r="F148" s="229" t="s">
        <v>3533</v>
      </c>
      <c r="G148" s="230" t="s">
        <v>143</v>
      </c>
      <c r="H148" s="231">
        <v>50</v>
      </c>
      <c r="I148" s="232"/>
      <c r="J148" s="233">
        <f>ROUND(I148*H148,2)</f>
        <v>0</v>
      </c>
      <c r="K148" s="229" t="s">
        <v>144</v>
      </c>
      <c r="L148" s="234"/>
      <c r="M148" s="235" t="s">
        <v>32</v>
      </c>
      <c r="N148" s="236" t="s">
        <v>49</v>
      </c>
      <c r="O148" s="87"/>
      <c r="P148" s="216">
        <f>O148*H148</f>
        <v>0</v>
      </c>
      <c r="Q148" s="216">
        <v>0.00050000000000000001</v>
      </c>
      <c r="R148" s="216">
        <f>Q148*H148</f>
        <v>0.025000000000000001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155</v>
      </c>
      <c r="AT148" s="218" t="s">
        <v>151</v>
      </c>
      <c r="AU148" s="218" t="s">
        <v>87</v>
      </c>
      <c r="AY148" s="19" t="s">
        <v>137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87</v>
      </c>
      <c r="BK148" s="219">
        <f>ROUND(I148*H148,2)</f>
        <v>0</v>
      </c>
      <c r="BL148" s="19" t="s">
        <v>145</v>
      </c>
      <c r="BM148" s="218" t="s">
        <v>3534</v>
      </c>
    </row>
    <row r="149" s="2" customFormat="1">
      <c r="A149" s="41"/>
      <c r="B149" s="42"/>
      <c r="C149" s="43"/>
      <c r="D149" s="220" t="s">
        <v>147</v>
      </c>
      <c r="E149" s="43"/>
      <c r="F149" s="221" t="s">
        <v>3533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147</v>
      </c>
      <c r="AU149" s="19" t="s">
        <v>87</v>
      </c>
    </row>
    <row r="150" s="2" customFormat="1" ht="16.5" customHeight="1">
      <c r="A150" s="41"/>
      <c r="B150" s="42"/>
      <c r="C150" s="207" t="s">
        <v>383</v>
      </c>
      <c r="D150" s="207" t="s">
        <v>140</v>
      </c>
      <c r="E150" s="208" t="s">
        <v>3535</v>
      </c>
      <c r="F150" s="209" t="s">
        <v>3536</v>
      </c>
      <c r="G150" s="210" t="s">
        <v>160</v>
      </c>
      <c r="H150" s="211">
        <v>94</v>
      </c>
      <c r="I150" s="212"/>
      <c r="J150" s="213">
        <f>ROUND(I150*H150,2)</f>
        <v>0</v>
      </c>
      <c r="K150" s="209" t="s">
        <v>144</v>
      </c>
      <c r="L150" s="47"/>
      <c r="M150" s="214" t="s">
        <v>32</v>
      </c>
      <c r="N150" s="215" t="s">
        <v>49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145</v>
      </c>
      <c r="AT150" s="218" t="s">
        <v>140</v>
      </c>
      <c r="AU150" s="218" t="s">
        <v>87</v>
      </c>
      <c r="AY150" s="19" t="s">
        <v>137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87</v>
      </c>
      <c r="BK150" s="219">
        <f>ROUND(I150*H150,2)</f>
        <v>0</v>
      </c>
      <c r="BL150" s="19" t="s">
        <v>145</v>
      </c>
      <c r="BM150" s="218" t="s">
        <v>3537</v>
      </c>
    </row>
    <row r="151" s="2" customFormat="1">
      <c r="A151" s="41"/>
      <c r="B151" s="42"/>
      <c r="C151" s="43"/>
      <c r="D151" s="220" t="s">
        <v>147</v>
      </c>
      <c r="E151" s="43"/>
      <c r="F151" s="221" t="s">
        <v>3538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147</v>
      </c>
      <c r="AU151" s="19" t="s">
        <v>87</v>
      </c>
    </row>
    <row r="152" s="2" customFormat="1">
      <c r="A152" s="41"/>
      <c r="B152" s="42"/>
      <c r="C152" s="43"/>
      <c r="D152" s="225" t="s">
        <v>149</v>
      </c>
      <c r="E152" s="43"/>
      <c r="F152" s="226" t="s">
        <v>3539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149</v>
      </c>
      <c r="AU152" s="19" t="s">
        <v>87</v>
      </c>
    </row>
    <row r="153" s="2" customFormat="1" ht="16.5" customHeight="1">
      <c r="A153" s="41"/>
      <c r="B153" s="42"/>
      <c r="C153" s="227" t="s">
        <v>389</v>
      </c>
      <c r="D153" s="227" t="s">
        <v>151</v>
      </c>
      <c r="E153" s="228" t="s">
        <v>3540</v>
      </c>
      <c r="F153" s="229" t="s">
        <v>3541</v>
      </c>
      <c r="G153" s="230" t="s">
        <v>160</v>
      </c>
      <c r="H153" s="231">
        <v>94</v>
      </c>
      <c r="I153" s="232"/>
      <c r="J153" s="233">
        <f>ROUND(I153*H153,2)</f>
        <v>0</v>
      </c>
      <c r="K153" s="229" t="s">
        <v>144</v>
      </c>
      <c r="L153" s="234"/>
      <c r="M153" s="235" t="s">
        <v>32</v>
      </c>
      <c r="N153" s="236" t="s">
        <v>49</v>
      </c>
      <c r="O153" s="87"/>
      <c r="P153" s="216">
        <f>O153*H153</f>
        <v>0</v>
      </c>
      <c r="Q153" s="216">
        <v>4.0000000000000003E-05</v>
      </c>
      <c r="R153" s="216">
        <f>Q153*H153</f>
        <v>0.0037600000000000003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155</v>
      </c>
      <c r="AT153" s="218" t="s">
        <v>151</v>
      </c>
      <c r="AU153" s="218" t="s">
        <v>87</v>
      </c>
      <c r="AY153" s="19" t="s">
        <v>137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87</v>
      </c>
      <c r="BK153" s="219">
        <f>ROUND(I153*H153,2)</f>
        <v>0</v>
      </c>
      <c r="BL153" s="19" t="s">
        <v>145</v>
      </c>
      <c r="BM153" s="218" t="s">
        <v>3542</v>
      </c>
    </row>
    <row r="154" s="2" customFormat="1">
      <c r="A154" s="41"/>
      <c r="B154" s="42"/>
      <c r="C154" s="43"/>
      <c r="D154" s="220" t="s">
        <v>147</v>
      </c>
      <c r="E154" s="43"/>
      <c r="F154" s="221" t="s">
        <v>3541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147</v>
      </c>
      <c r="AU154" s="19" t="s">
        <v>87</v>
      </c>
    </row>
    <row r="155" s="2" customFormat="1" ht="16.5" customHeight="1">
      <c r="A155" s="41"/>
      <c r="B155" s="42"/>
      <c r="C155" s="207" t="s">
        <v>395</v>
      </c>
      <c r="D155" s="207" t="s">
        <v>140</v>
      </c>
      <c r="E155" s="208" t="s">
        <v>3543</v>
      </c>
      <c r="F155" s="209" t="s">
        <v>3544</v>
      </c>
      <c r="G155" s="210" t="s">
        <v>143</v>
      </c>
      <c r="H155" s="211">
        <v>16</v>
      </c>
      <c r="I155" s="212"/>
      <c r="J155" s="213">
        <f>ROUND(I155*H155,2)</f>
        <v>0</v>
      </c>
      <c r="K155" s="209" t="s">
        <v>144</v>
      </c>
      <c r="L155" s="47"/>
      <c r="M155" s="214" t="s">
        <v>32</v>
      </c>
      <c r="N155" s="215" t="s">
        <v>49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145</v>
      </c>
      <c r="AT155" s="218" t="s">
        <v>140</v>
      </c>
      <c r="AU155" s="218" t="s">
        <v>87</v>
      </c>
      <c r="AY155" s="19" t="s">
        <v>137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87</v>
      </c>
      <c r="BK155" s="219">
        <f>ROUND(I155*H155,2)</f>
        <v>0</v>
      </c>
      <c r="BL155" s="19" t="s">
        <v>145</v>
      </c>
      <c r="BM155" s="218" t="s">
        <v>3545</v>
      </c>
    </row>
    <row r="156" s="2" customFormat="1">
      <c r="A156" s="41"/>
      <c r="B156" s="42"/>
      <c r="C156" s="43"/>
      <c r="D156" s="220" t="s">
        <v>147</v>
      </c>
      <c r="E156" s="43"/>
      <c r="F156" s="221" t="s">
        <v>3546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147</v>
      </c>
      <c r="AU156" s="19" t="s">
        <v>87</v>
      </c>
    </row>
    <row r="157" s="2" customFormat="1">
      <c r="A157" s="41"/>
      <c r="B157" s="42"/>
      <c r="C157" s="43"/>
      <c r="D157" s="225" t="s">
        <v>149</v>
      </c>
      <c r="E157" s="43"/>
      <c r="F157" s="226" t="s">
        <v>3547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149</v>
      </c>
      <c r="AU157" s="19" t="s">
        <v>87</v>
      </c>
    </row>
    <row r="158" s="2" customFormat="1" ht="21.75" customHeight="1">
      <c r="A158" s="41"/>
      <c r="B158" s="42"/>
      <c r="C158" s="227" t="s">
        <v>401</v>
      </c>
      <c r="D158" s="227" t="s">
        <v>151</v>
      </c>
      <c r="E158" s="228" t="s">
        <v>3548</v>
      </c>
      <c r="F158" s="229" t="s">
        <v>3549</v>
      </c>
      <c r="G158" s="230" t="s">
        <v>143</v>
      </c>
      <c r="H158" s="231">
        <v>18.399999999999999</v>
      </c>
      <c r="I158" s="232"/>
      <c r="J158" s="233">
        <f>ROUND(I158*H158,2)</f>
        <v>0</v>
      </c>
      <c r="K158" s="229" t="s">
        <v>144</v>
      </c>
      <c r="L158" s="234"/>
      <c r="M158" s="235" t="s">
        <v>32</v>
      </c>
      <c r="N158" s="236" t="s">
        <v>49</v>
      </c>
      <c r="O158" s="87"/>
      <c r="P158" s="216">
        <f>O158*H158</f>
        <v>0</v>
      </c>
      <c r="Q158" s="216">
        <v>3.0000000000000001E-05</v>
      </c>
      <c r="R158" s="216">
        <f>Q158*H158</f>
        <v>0.00055199999999999997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155</v>
      </c>
      <c r="AT158" s="218" t="s">
        <v>151</v>
      </c>
      <c r="AU158" s="218" t="s">
        <v>87</v>
      </c>
      <c r="AY158" s="19" t="s">
        <v>137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87</v>
      </c>
      <c r="BK158" s="219">
        <f>ROUND(I158*H158,2)</f>
        <v>0</v>
      </c>
      <c r="BL158" s="19" t="s">
        <v>145</v>
      </c>
      <c r="BM158" s="218" t="s">
        <v>3550</v>
      </c>
    </row>
    <row r="159" s="2" customFormat="1">
      <c r="A159" s="41"/>
      <c r="B159" s="42"/>
      <c r="C159" s="43"/>
      <c r="D159" s="220" t="s">
        <v>147</v>
      </c>
      <c r="E159" s="43"/>
      <c r="F159" s="221" t="s">
        <v>3549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147</v>
      </c>
      <c r="AU159" s="19" t="s">
        <v>87</v>
      </c>
    </row>
    <row r="160" s="2" customFormat="1" ht="16.5" customHeight="1">
      <c r="A160" s="41"/>
      <c r="B160" s="42"/>
      <c r="C160" s="207" t="s">
        <v>405</v>
      </c>
      <c r="D160" s="207" t="s">
        <v>140</v>
      </c>
      <c r="E160" s="208" t="s">
        <v>3543</v>
      </c>
      <c r="F160" s="209" t="s">
        <v>3544</v>
      </c>
      <c r="G160" s="210" t="s">
        <v>143</v>
      </c>
      <c r="H160" s="211">
        <v>42</v>
      </c>
      <c r="I160" s="212"/>
      <c r="J160" s="213">
        <f>ROUND(I160*H160,2)</f>
        <v>0</v>
      </c>
      <c r="K160" s="209" t="s">
        <v>144</v>
      </c>
      <c r="L160" s="47"/>
      <c r="M160" s="214" t="s">
        <v>32</v>
      </c>
      <c r="N160" s="215" t="s">
        <v>49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145</v>
      </c>
      <c r="AT160" s="218" t="s">
        <v>140</v>
      </c>
      <c r="AU160" s="218" t="s">
        <v>87</v>
      </c>
      <c r="AY160" s="19" t="s">
        <v>137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87</v>
      </c>
      <c r="BK160" s="219">
        <f>ROUND(I160*H160,2)</f>
        <v>0</v>
      </c>
      <c r="BL160" s="19" t="s">
        <v>145</v>
      </c>
      <c r="BM160" s="218" t="s">
        <v>3551</v>
      </c>
    </row>
    <row r="161" s="2" customFormat="1">
      <c r="A161" s="41"/>
      <c r="B161" s="42"/>
      <c r="C161" s="43"/>
      <c r="D161" s="220" t="s">
        <v>147</v>
      </c>
      <c r="E161" s="43"/>
      <c r="F161" s="221" t="s">
        <v>3546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147</v>
      </c>
      <c r="AU161" s="19" t="s">
        <v>87</v>
      </c>
    </row>
    <row r="162" s="2" customFormat="1">
      <c r="A162" s="41"/>
      <c r="B162" s="42"/>
      <c r="C162" s="43"/>
      <c r="D162" s="225" t="s">
        <v>149</v>
      </c>
      <c r="E162" s="43"/>
      <c r="F162" s="226" t="s">
        <v>3547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149</v>
      </c>
      <c r="AU162" s="19" t="s">
        <v>87</v>
      </c>
    </row>
    <row r="163" s="2" customFormat="1" ht="21.75" customHeight="1">
      <c r="A163" s="41"/>
      <c r="B163" s="42"/>
      <c r="C163" s="227" t="s">
        <v>155</v>
      </c>
      <c r="D163" s="227" t="s">
        <v>151</v>
      </c>
      <c r="E163" s="228" t="s">
        <v>3552</v>
      </c>
      <c r="F163" s="229" t="s">
        <v>3553</v>
      </c>
      <c r="G163" s="230" t="s">
        <v>143</v>
      </c>
      <c r="H163" s="231">
        <v>48.299999999999997</v>
      </c>
      <c r="I163" s="232"/>
      <c r="J163" s="233">
        <f>ROUND(I163*H163,2)</f>
        <v>0</v>
      </c>
      <c r="K163" s="229" t="s">
        <v>144</v>
      </c>
      <c r="L163" s="234"/>
      <c r="M163" s="235" t="s">
        <v>32</v>
      </c>
      <c r="N163" s="236" t="s">
        <v>49</v>
      </c>
      <c r="O163" s="87"/>
      <c r="P163" s="216">
        <f>O163*H163</f>
        <v>0</v>
      </c>
      <c r="Q163" s="216">
        <v>5.0000000000000002E-05</v>
      </c>
      <c r="R163" s="216">
        <f>Q163*H163</f>
        <v>0.002415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155</v>
      </c>
      <c r="AT163" s="218" t="s">
        <v>151</v>
      </c>
      <c r="AU163" s="218" t="s">
        <v>87</v>
      </c>
      <c r="AY163" s="19" t="s">
        <v>137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87</v>
      </c>
      <c r="BK163" s="219">
        <f>ROUND(I163*H163,2)</f>
        <v>0</v>
      </c>
      <c r="BL163" s="19" t="s">
        <v>145</v>
      </c>
      <c r="BM163" s="218" t="s">
        <v>3554</v>
      </c>
    </row>
    <row r="164" s="2" customFormat="1">
      <c r="A164" s="41"/>
      <c r="B164" s="42"/>
      <c r="C164" s="43"/>
      <c r="D164" s="220" t="s">
        <v>147</v>
      </c>
      <c r="E164" s="43"/>
      <c r="F164" s="221" t="s">
        <v>3553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147</v>
      </c>
      <c r="AU164" s="19" t="s">
        <v>87</v>
      </c>
    </row>
    <row r="165" s="2" customFormat="1" ht="16.5" customHeight="1">
      <c r="A165" s="41"/>
      <c r="B165" s="42"/>
      <c r="C165" s="207" t="s">
        <v>414</v>
      </c>
      <c r="D165" s="207" t="s">
        <v>140</v>
      </c>
      <c r="E165" s="208" t="s">
        <v>3555</v>
      </c>
      <c r="F165" s="209" t="s">
        <v>3556</v>
      </c>
      <c r="G165" s="210" t="s">
        <v>143</v>
      </c>
      <c r="H165" s="211">
        <v>3986</v>
      </c>
      <c r="I165" s="212"/>
      <c r="J165" s="213">
        <f>ROUND(I165*H165,2)</f>
        <v>0</v>
      </c>
      <c r="K165" s="209" t="s">
        <v>144</v>
      </c>
      <c r="L165" s="47"/>
      <c r="M165" s="214" t="s">
        <v>32</v>
      </c>
      <c r="N165" s="215" t="s">
        <v>49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145</v>
      </c>
      <c r="AT165" s="218" t="s">
        <v>140</v>
      </c>
      <c r="AU165" s="218" t="s">
        <v>87</v>
      </c>
      <c r="AY165" s="19" t="s">
        <v>137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87</v>
      </c>
      <c r="BK165" s="219">
        <f>ROUND(I165*H165,2)</f>
        <v>0</v>
      </c>
      <c r="BL165" s="19" t="s">
        <v>145</v>
      </c>
      <c r="BM165" s="218" t="s">
        <v>3557</v>
      </c>
    </row>
    <row r="166" s="2" customFormat="1">
      <c r="A166" s="41"/>
      <c r="B166" s="42"/>
      <c r="C166" s="43"/>
      <c r="D166" s="220" t="s">
        <v>147</v>
      </c>
      <c r="E166" s="43"/>
      <c r="F166" s="221" t="s">
        <v>3558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147</v>
      </c>
      <c r="AU166" s="19" t="s">
        <v>87</v>
      </c>
    </row>
    <row r="167" s="2" customFormat="1">
      <c r="A167" s="41"/>
      <c r="B167" s="42"/>
      <c r="C167" s="43"/>
      <c r="D167" s="225" t="s">
        <v>149</v>
      </c>
      <c r="E167" s="43"/>
      <c r="F167" s="226" t="s">
        <v>3559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149</v>
      </c>
      <c r="AU167" s="19" t="s">
        <v>87</v>
      </c>
    </row>
    <row r="168" s="2" customFormat="1" ht="24.15" customHeight="1">
      <c r="A168" s="41"/>
      <c r="B168" s="42"/>
      <c r="C168" s="227" t="s">
        <v>420</v>
      </c>
      <c r="D168" s="227" t="s">
        <v>151</v>
      </c>
      <c r="E168" s="228" t="s">
        <v>3560</v>
      </c>
      <c r="F168" s="229" t="s">
        <v>3561</v>
      </c>
      <c r="G168" s="230" t="s">
        <v>143</v>
      </c>
      <c r="H168" s="231">
        <v>4583.8999999999996</v>
      </c>
      <c r="I168" s="232"/>
      <c r="J168" s="233">
        <f>ROUND(I168*H168,2)</f>
        <v>0</v>
      </c>
      <c r="K168" s="229" t="s">
        <v>144</v>
      </c>
      <c r="L168" s="234"/>
      <c r="M168" s="235" t="s">
        <v>32</v>
      </c>
      <c r="N168" s="236" t="s">
        <v>49</v>
      </c>
      <c r="O168" s="87"/>
      <c r="P168" s="216">
        <f>O168*H168</f>
        <v>0</v>
      </c>
      <c r="Q168" s="216">
        <v>0.00012999999999999999</v>
      </c>
      <c r="R168" s="216">
        <f>Q168*H168</f>
        <v>0.59590699999999985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155</v>
      </c>
      <c r="AT168" s="218" t="s">
        <v>151</v>
      </c>
      <c r="AU168" s="218" t="s">
        <v>87</v>
      </c>
      <c r="AY168" s="19" t="s">
        <v>137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87</v>
      </c>
      <c r="BK168" s="219">
        <f>ROUND(I168*H168,2)</f>
        <v>0</v>
      </c>
      <c r="BL168" s="19" t="s">
        <v>145</v>
      </c>
      <c r="BM168" s="218" t="s">
        <v>3562</v>
      </c>
    </row>
    <row r="169" s="2" customFormat="1">
      <c r="A169" s="41"/>
      <c r="B169" s="42"/>
      <c r="C169" s="43"/>
      <c r="D169" s="220" t="s">
        <v>147</v>
      </c>
      <c r="E169" s="43"/>
      <c r="F169" s="221" t="s">
        <v>3561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147</v>
      </c>
      <c r="AU169" s="19" t="s">
        <v>87</v>
      </c>
    </row>
    <row r="170" s="2" customFormat="1" ht="21.75" customHeight="1">
      <c r="A170" s="41"/>
      <c r="B170" s="42"/>
      <c r="C170" s="207" t="s">
        <v>424</v>
      </c>
      <c r="D170" s="207" t="s">
        <v>140</v>
      </c>
      <c r="E170" s="208" t="s">
        <v>3563</v>
      </c>
      <c r="F170" s="209" t="s">
        <v>3564</v>
      </c>
      <c r="G170" s="210" t="s">
        <v>143</v>
      </c>
      <c r="H170" s="211">
        <v>280</v>
      </c>
      <c r="I170" s="212"/>
      <c r="J170" s="213">
        <f>ROUND(I170*H170,2)</f>
        <v>0</v>
      </c>
      <c r="K170" s="209" t="s">
        <v>144</v>
      </c>
      <c r="L170" s="47"/>
      <c r="M170" s="214" t="s">
        <v>32</v>
      </c>
      <c r="N170" s="215" t="s">
        <v>49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145</v>
      </c>
      <c r="AT170" s="218" t="s">
        <v>140</v>
      </c>
      <c r="AU170" s="218" t="s">
        <v>87</v>
      </c>
      <c r="AY170" s="19" t="s">
        <v>137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87</v>
      </c>
      <c r="BK170" s="219">
        <f>ROUND(I170*H170,2)</f>
        <v>0</v>
      </c>
      <c r="BL170" s="19" t="s">
        <v>145</v>
      </c>
      <c r="BM170" s="218" t="s">
        <v>3565</v>
      </c>
    </row>
    <row r="171" s="2" customFormat="1">
      <c r="A171" s="41"/>
      <c r="B171" s="42"/>
      <c r="C171" s="43"/>
      <c r="D171" s="220" t="s">
        <v>147</v>
      </c>
      <c r="E171" s="43"/>
      <c r="F171" s="221" t="s">
        <v>3566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147</v>
      </c>
      <c r="AU171" s="19" t="s">
        <v>87</v>
      </c>
    </row>
    <row r="172" s="2" customFormat="1">
      <c r="A172" s="41"/>
      <c r="B172" s="42"/>
      <c r="C172" s="43"/>
      <c r="D172" s="225" t="s">
        <v>149</v>
      </c>
      <c r="E172" s="43"/>
      <c r="F172" s="226" t="s">
        <v>3567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149</v>
      </c>
      <c r="AU172" s="19" t="s">
        <v>87</v>
      </c>
    </row>
    <row r="173" s="2" customFormat="1" ht="24.15" customHeight="1">
      <c r="A173" s="41"/>
      <c r="B173" s="42"/>
      <c r="C173" s="227" t="s">
        <v>430</v>
      </c>
      <c r="D173" s="227" t="s">
        <v>151</v>
      </c>
      <c r="E173" s="228" t="s">
        <v>3568</v>
      </c>
      <c r="F173" s="229" t="s">
        <v>3569</v>
      </c>
      <c r="G173" s="230" t="s">
        <v>143</v>
      </c>
      <c r="H173" s="231">
        <v>322</v>
      </c>
      <c r="I173" s="232"/>
      <c r="J173" s="233">
        <f>ROUND(I173*H173,2)</f>
        <v>0</v>
      </c>
      <c r="K173" s="229" t="s">
        <v>144</v>
      </c>
      <c r="L173" s="234"/>
      <c r="M173" s="235" t="s">
        <v>32</v>
      </c>
      <c r="N173" s="236" t="s">
        <v>49</v>
      </c>
      <c r="O173" s="87"/>
      <c r="P173" s="216">
        <f>O173*H173</f>
        <v>0</v>
      </c>
      <c r="Q173" s="216">
        <v>0.00017000000000000001</v>
      </c>
      <c r="R173" s="216">
        <f>Q173*H173</f>
        <v>0.054740000000000004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155</v>
      </c>
      <c r="AT173" s="218" t="s">
        <v>151</v>
      </c>
      <c r="AU173" s="218" t="s">
        <v>87</v>
      </c>
      <c r="AY173" s="19" t="s">
        <v>137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87</v>
      </c>
      <c r="BK173" s="219">
        <f>ROUND(I173*H173,2)</f>
        <v>0</v>
      </c>
      <c r="BL173" s="19" t="s">
        <v>145</v>
      </c>
      <c r="BM173" s="218" t="s">
        <v>3570</v>
      </c>
    </row>
    <row r="174" s="2" customFormat="1">
      <c r="A174" s="41"/>
      <c r="B174" s="42"/>
      <c r="C174" s="43"/>
      <c r="D174" s="220" t="s">
        <v>147</v>
      </c>
      <c r="E174" s="43"/>
      <c r="F174" s="221" t="s">
        <v>3569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147</v>
      </c>
      <c r="AU174" s="19" t="s">
        <v>87</v>
      </c>
    </row>
    <row r="175" s="2" customFormat="1" ht="21.75" customHeight="1">
      <c r="A175" s="41"/>
      <c r="B175" s="42"/>
      <c r="C175" s="207" t="s">
        <v>434</v>
      </c>
      <c r="D175" s="207" t="s">
        <v>140</v>
      </c>
      <c r="E175" s="208" t="s">
        <v>3571</v>
      </c>
      <c r="F175" s="209" t="s">
        <v>3572</v>
      </c>
      <c r="G175" s="210" t="s">
        <v>143</v>
      </c>
      <c r="H175" s="211">
        <v>50</v>
      </c>
      <c r="I175" s="212"/>
      <c r="J175" s="213">
        <f>ROUND(I175*H175,2)</f>
        <v>0</v>
      </c>
      <c r="K175" s="209" t="s">
        <v>144</v>
      </c>
      <c r="L175" s="47"/>
      <c r="M175" s="214" t="s">
        <v>32</v>
      </c>
      <c r="N175" s="215" t="s">
        <v>49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145</v>
      </c>
      <c r="AT175" s="218" t="s">
        <v>140</v>
      </c>
      <c r="AU175" s="218" t="s">
        <v>87</v>
      </c>
      <c r="AY175" s="19" t="s">
        <v>137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87</v>
      </c>
      <c r="BK175" s="219">
        <f>ROUND(I175*H175,2)</f>
        <v>0</v>
      </c>
      <c r="BL175" s="19" t="s">
        <v>145</v>
      </c>
      <c r="BM175" s="218" t="s">
        <v>3573</v>
      </c>
    </row>
    <row r="176" s="2" customFormat="1">
      <c r="A176" s="41"/>
      <c r="B176" s="42"/>
      <c r="C176" s="43"/>
      <c r="D176" s="220" t="s">
        <v>147</v>
      </c>
      <c r="E176" s="43"/>
      <c r="F176" s="221" t="s">
        <v>3574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147</v>
      </c>
      <c r="AU176" s="19" t="s">
        <v>87</v>
      </c>
    </row>
    <row r="177" s="2" customFormat="1">
      <c r="A177" s="41"/>
      <c r="B177" s="42"/>
      <c r="C177" s="43"/>
      <c r="D177" s="225" t="s">
        <v>149</v>
      </c>
      <c r="E177" s="43"/>
      <c r="F177" s="226" t="s">
        <v>3575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149</v>
      </c>
      <c r="AU177" s="19" t="s">
        <v>87</v>
      </c>
    </row>
    <row r="178" s="2" customFormat="1" ht="24.15" customHeight="1">
      <c r="A178" s="41"/>
      <c r="B178" s="42"/>
      <c r="C178" s="227" t="s">
        <v>440</v>
      </c>
      <c r="D178" s="227" t="s">
        <v>151</v>
      </c>
      <c r="E178" s="228" t="s">
        <v>3576</v>
      </c>
      <c r="F178" s="229" t="s">
        <v>3577</v>
      </c>
      <c r="G178" s="230" t="s">
        <v>143</v>
      </c>
      <c r="H178" s="231">
        <v>57.5</v>
      </c>
      <c r="I178" s="232"/>
      <c r="J178" s="233">
        <f>ROUND(I178*H178,2)</f>
        <v>0</v>
      </c>
      <c r="K178" s="229" t="s">
        <v>144</v>
      </c>
      <c r="L178" s="234"/>
      <c r="M178" s="235" t="s">
        <v>32</v>
      </c>
      <c r="N178" s="236" t="s">
        <v>49</v>
      </c>
      <c r="O178" s="87"/>
      <c r="P178" s="216">
        <f>O178*H178</f>
        <v>0</v>
      </c>
      <c r="Q178" s="216">
        <v>0.00024000000000000001</v>
      </c>
      <c r="R178" s="216">
        <f>Q178*H178</f>
        <v>0.0138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155</v>
      </c>
      <c r="AT178" s="218" t="s">
        <v>151</v>
      </c>
      <c r="AU178" s="218" t="s">
        <v>87</v>
      </c>
      <c r="AY178" s="19" t="s">
        <v>137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87</v>
      </c>
      <c r="BK178" s="219">
        <f>ROUND(I178*H178,2)</f>
        <v>0</v>
      </c>
      <c r="BL178" s="19" t="s">
        <v>145</v>
      </c>
      <c r="BM178" s="218" t="s">
        <v>3578</v>
      </c>
    </row>
    <row r="179" s="2" customFormat="1">
      <c r="A179" s="41"/>
      <c r="B179" s="42"/>
      <c r="C179" s="43"/>
      <c r="D179" s="220" t="s">
        <v>147</v>
      </c>
      <c r="E179" s="43"/>
      <c r="F179" s="221" t="s">
        <v>3577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147</v>
      </c>
      <c r="AU179" s="19" t="s">
        <v>87</v>
      </c>
    </row>
    <row r="180" s="2" customFormat="1" ht="21.75" customHeight="1">
      <c r="A180" s="41"/>
      <c r="B180" s="42"/>
      <c r="C180" s="207" t="s">
        <v>445</v>
      </c>
      <c r="D180" s="207" t="s">
        <v>140</v>
      </c>
      <c r="E180" s="208" t="s">
        <v>3579</v>
      </c>
      <c r="F180" s="209" t="s">
        <v>3580</v>
      </c>
      <c r="G180" s="210" t="s">
        <v>143</v>
      </c>
      <c r="H180" s="211">
        <v>92</v>
      </c>
      <c r="I180" s="212"/>
      <c r="J180" s="213">
        <f>ROUND(I180*H180,2)</f>
        <v>0</v>
      </c>
      <c r="K180" s="209" t="s">
        <v>144</v>
      </c>
      <c r="L180" s="47"/>
      <c r="M180" s="214" t="s">
        <v>32</v>
      </c>
      <c r="N180" s="215" t="s">
        <v>49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145</v>
      </c>
      <c r="AT180" s="218" t="s">
        <v>140</v>
      </c>
      <c r="AU180" s="218" t="s">
        <v>87</v>
      </c>
      <c r="AY180" s="19" t="s">
        <v>137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87</v>
      </c>
      <c r="BK180" s="219">
        <f>ROUND(I180*H180,2)</f>
        <v>0</v>
      </c>
      <c r="BL180" s="19" t="s">
        <v>145</v>
      </c>
      <c r="BM180" s="218" t="s">
        <v>3581</v>
      </c>
    </row>
    <row r="181" s="2" customFormat="1">
      <c r="A181" s="41"/>
      <c r="B181" s="42"/>
      <c r="C181" s="43"/>
      <c r="D181" s="220" t="s">
        <v>147</v>
      </c>
      <c r="E181" s="43"/>
      <c r="F181" s="221" t="s">
        <v>3582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147</v>
      </c>
      <c r="AU181" s="19" t="s">
        <v>87</v>
      </c>
    </row>
    <row r="182" s="2" customFormat="1">
      <c r="A182" s="41"/>
      <c r="B182" s="42"/>
      <c r="C182" s="43"/>
      <c r="D182" s="225" t="s">
        <v>149</v>
      </c>
      <c r="E182" s="43"/>
      <c r="F182" s="226" t="s">
        <v>3583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149</v>
      </c>
      <c r="AU182" s="19" t="s">
        <v>87</v>
      </c>
    </row>
    <row r="183" s="2" customFormat="1" ht="16.5" customHeight="1">
      <c r="A183" s="41"/>
      <c r="B183" s="42"/>
      <c r="C183" s="227" t="s">
        <v>451</v>
      </c>
      <c r="D183" s="227" t="s">
        <v>151</v>
      </c>
      <c r="E183" s="228" t="s">
        <v>3584</v>
      </c>
      <c r="F183" s="229" t="s">
        <v>3585</v>
      </c>
      <c r="G183" s="230" t="s">
        <v>143</v>
      </c>
      <c r="H183" s="231">
        <v>105.8</v>
      </c>
      <c r="I183" s="232"/>
      <c r="J183" s="233">
        <f>ROUND(I183*H183,2)</f>
        <v>0</v>
      </c>
      <c r="K183" s="229" t="s">
        <v>144</v>
      </c>
      <c r="L183" s="234"/>
      <c r="M183" s="235" t="s">
        <v>32</v>
      </c>
      <c r="N183" s="236" t="s">
        <v>49</v>
      </c>
      <c r="O183" s="87"/>
      <c r="P183" s="216">
        <f>O183*H183</f>
        <v>0</v>
      </c>
      <c r="Q183" s="216">
        <v>0.00034000000000000002</v>
      </c>
      <c r="R183" s="216">
        <f>Q183*H183</f>
        <v>0.035972000000000004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155</v>
      </c>
      <c r="AT183" s="218" t="s">
        <v>151</v>
      </c>
      <c r="AU183" s="218" t="s">
        <v>87</v>
      </c>
      <c r="AY183" s="19" t="s">
        <v>137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87</v>
      </c>
      <c r="BK183" s="219">
        <f>ROUND(I183*H183,2)</f>
        <v>0</v>
      </c>
      <c r="BL183" s="19" t="s">
        <v>145</v>
      </c>
      <c r="BM183" s="218" t="s">
        <v>3586</v>
      </c>
    </row>
    <row r="184" s="2" customFormat="1">
      <c r="A184" s="41"/>
      <c r="B184" s="42"/>
      <c r="C184" s="43"/>
      <c r="D184" s="220" t="s">
        <v>147</v>
      </c>
      <c r="E184" s="43"/>
      <c r="F184" s="221" t="s">
        <v>3585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147</v>
      </c>
      <c r="AU184" s="19" t="s">
        <v>87</v>
      </c>
    </row>
    <row r="185" s="2" customFormat="1" ht="21.75" customHeight="1">
      <c r="A185" s="41"/>
      <c r="B185" s="42"/>
      <c r="C185" s="207" t="s">
        <v>455</v>
      </c>
      <c r="D185" s="207" t="s">
        <v>140</v>
      </c>
      <c r="E185" s="208" t="s">
        <v>3579</v>
      </c>
      <c r="F185" s="209" t="s">
        <v>3580</v>
      </c>
      <c r="G185" s="210" t="s">
        <v>143</v>
      </c>
      <c r="H185" s="211">
        <v>50</v>
      </c>
      <c r="I185" s="212"/>
      <c r="J185" s="213">
        <f>ROUND(I185*H185,2)</f>
        <v>0</v>
      </c>
      <c r="K185" s="209" t="s">
        <v>144</v>
      </c>
      <c r="L185" s="47"/>
      <c r="M185" s="214" t="s">
        <v>32</v>
      </c>
      <c r="N185" s="215" t="s">
        <v>49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145</v>
      </c>
      <c r="AT185" s="218" t="s">
        <v>140</v>
      </c>
      <c r="AU185" s="218" t="s">
        <v>87</v>
      </c>
      <c r="AY185" s="19" t="s">
        <v>137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87</v>
      </c>
      <c r="BK185" s="219">
        <f>ROUND(I185*H185,2)</f>
        <v>0</v>
      </c>
      <c r="BL185" s="19" t="s">
        <v>145</v>
      </c>
      <c r="BM185" s="218" t="s">
        <v>3587</v>
      </c>
    </row>
    <row r="186" s="2" customFormat="1">
      <c r="A186" s="41"/>
      <c r="B186" s="42"/>
      <c r="C186" s="43"/>
      <c r="D186" s="220" t="s">
        <v>147</v>
      </c>
      <c r="E186" s="43"/>
      <c r="F186" s="221" t="s">
        <v>3582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147</v>
      </c>
      <c r="AU186" s="19" t="s">
        <v>87</v>
      </c>
    </row>
    <row r="187" s="2" customFormat="1">
      <c r="A187" s="41"/>
      <c r="B187" s="42"/>
      <c r="C187" s="43"/>
      <c r="D187" s="225" t="s">
        <v>149</v>
      </c>
      <c r="E187" s="43"/>
      <c r="F187" s="226" t="s">
        <v>3583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149</v>
      </c>
      <c r="AU187" s="19" t="s">
        <v>87</v>
      </c>
    </row>
    <row r="188" s="2" customFormat="1" ht="16.5" customHeight="1">
      <c r="A188" s="41"/>
      <c r="B188" s="42"/>
      <c r="C188" s="227" t="s">
        <v>461</v>
      </c>
      <c r="D188" s="227" t="s">
        <v>151</v>
      </c>
      <c r="E188" s="228" t="s">
        <v>3588</v>
      </c>
      <c r="F188" s="229" t="s">
        <v>3589</v>
      </c>
      <c r="G188" s="230" t="s">
        <v>143</v>
      </c>
      <c r="H188" s="231">
        <v>57.5</v>
      </c>
      <c r="I188" s="232"/>
      <c r="J188" s="233">
        <f>ROUND(I188*H188,2)</f>
        <v>0</v>
      </c>
      <c r="K188" s="229" t="s">
        <v>144</v>
      </c>
      <c r="L188" s="234"/>
      <c r="M188" s="235" t="s">
        <v>32</v>
      </c>
      <c r="N188" s="236" t="s">
        <v>49</v>
      </c>
      <c r="O188" s="87"/>
      <c r="P188" s="216">
        <f>O188*H188</f>
        <v>0</v>
      </c>
      <c r="Q188" s="216">
        <v>0.00052999999999999998</v>
      </c>
      <c r="R188" s="216">
        <f>Q188*H188</f>
        <v>0.030474999999999999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155</v>
      </c>
      <c r="AT188" s="218" t="s">
        <v>151</v>
      </c>
      <c r="AU188" s="218" t="s">
        <v>87</v>
      </c>
      <c r="AY188" s="19" t="s">
        <v>137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87</v>
      </c>
      <c r="BK188" s="219">
        <f>ROUND(I188*H188,2)</f>
        <v>0</v>
      </c>
      <c r="BL188" s="19" t="s">
        <v>145</v>
      </c>
      <c r="BM188" s="218" t="s">
        <v>3590</v>
      </c>
    </row>
    <row r="189" s="2" customFormat="1">
      <c r="A189" s="41"/>
      <c r="B189" s="42"/>
      <c r="C189" s="43"/>
      <c r="D189" s="220" t="s">
        <v>147</v>
      </c>
      <c r="E189" s="43"/>
      <c r="F189" s="221" t="s">
        <v>3589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147</v>
      </c>
      <c r="AU189" s="19" t="s">
        <v>87</v>
      </c>
    </row>
    <row r="190" s="2" customFormat="1" ht="16.5" customHeight="1">
      <c r="A190" s="41"/>
      <c r="B190" s="42"/>
      <c r="C190" s="207" t="s">
        <v>465</v>
      </c>
      <c r="D190" s="207" t="s">
        <v>140</v>
      </c>
      <c r="E190" s="208" t="s">
        <v>3591</v>
      </c>
      <c r="F190" s="209" t="s">
        <v>3592</v>
      </c>
      <c r="G190" s="210" t="s">
        <v>143</v>
      </c>
      <c r="H190" s="211">
        <v>277</v>
      </c>
      <c r="I190" s="212"/>
      <c r="J190" s="213">
        <f>ROUND(I190*H190,2)</f>
        <v>0</v>
      </c>
      <c r="K190" s="209" t="s">
        <v>144</v>
      </c>
      <c r="L190" s="47"/>
      <c r="M190" s="214" t="s">
        <v>32</v>
      </c>
      <c r="N190" s="215" t="s">
        <v>49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145</v>
      </c>
      <c r="AT190" s="218" t="s">
        <v>140</v>
      </c>
      <c r="AU190" s="218" t="s">
        <v>87</v>
      </c>
      <c r="AY190" s="19" t="s">
        <v>137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87</v>
      </c>
      <c r="BK190" s="219">
        <f>ROUND(I190*H190,2)</f>
        <v>0</v>
      </c>
      <c r="BL190" s="19" t="s">
        <v>145</v>
      </c>
      <c r="BM190" s="218" t="s">
        <v>3593</v>
      </c>
    </row>
    <row r="191" s="2" customFormat="1">
      <c r="A191" s="41"/>
      <c r="B191" s="42"/>
      <c r="C191" s="43"/>
      <c r="D191" s="220" t="s">
        <v>147</v>
      </c>
      <c r="E191" s="43"/>
      <c r="F191" s="221" t="s">
        <v>3594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147</v>
      </c>
      <c r="AU191" s="19" t="s">
        <v>87</v>
      </c>
    </row>
    <row r="192" s="2" customFormat="1">
      <c r="A192" s="41"/>
      <c r="B192" s="42"/>
      <c r="C192" s="43"/>
      <c r="D192" s="225" t="s">
        <v>149</v>
      </c>
      <c r="E192" s="43"/>
      <c r="F192" s="226" t="s">
        <v>3595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149</v>
      </c>
      <c r="AU192" s="19" t="s">
        <v>87</v>
      </c>
    </row>
    <row r="193" s="2" customFormat="1" ht="24.15" customHeight="1">
      <c r="A193" s="41"/>
      <c r="B193" s="42"/>
      <c r="C193" s="227" t="s">
        <v>471</v>
      </c>
      <c r="D193" s="227" t="s">
        <v>151</v>
      </c>
      <c r="E193" s="228" t="s">
        <v>3596</v>
      </c>
      <c r="F193" s="229" t="s">
        <v>3597</v>
      </c>
      <c r="G193" s="230" t="s">
        <v>143</v>
      </c>
      <c r="H193" s="231">
        <v>318.55000000000001</v>
      </c>
      <c r="I193" s="232"/>
      <c r="J193" s="233">
        <f>ROUND(I193*H193,2)</f>
        <v>0</v>
      </c>
      <c r="K193" s="229" t="s">
        <v>144</v>
      </c>
      <c r="L193" s="234"/>
      <c r="M193" s="235" t="s">
        <v>32</v>
      </c>
      <c r="N193" s="236" t="s">
        <v>49</v>
      </c>
      <c r="O193" s="87"/>
      <c r="P193" s="216">
        <f>O193*H193</f>
        <v>0</v>
      </c>
      <c r="Q193" s="216">
        <v>5.0000000000000002E-05</v>
      </c>
      <c r="R193" s="216">
        <f>Q193*H193</f>
        <v>0.015927500000000001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155</v>
      </c>
      <c r="AT193" s="218" t="s">
        <v>151</v>
      </c>
      <c r="AU193" s="218" t="s">
        <v>87</v>
      </c>
      <c r="AY193" s="19" t="s">
        <v>137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87</v>
      </c>
      <c r="BK193" s="219">
        <f>ROUND(I193*H193,2)</f>
        <v>0</v>
      </c>
      <c r="BL193" s="19" t="s">
        <v>145</v>
      </c>
      <c r="BM193" s="218" t="s">
        <v>3598</v>
      </c>
    </row>
    <row r="194" s="2" customFormat="1">
      <c r="A194" s="41"/>
      <c r="B194" s="42"/>
      <c r="C194" s="43"/>
      <c r="D194" s="220" t="s">
        <v>147</v>
      </c>
      <c r="E194" s="43"/>
      <c r="F194" s="221" t="s">
        <v>3597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147</v>
      </c>
      <c r="AU194" s="19" t="s">
        <v>87</v>
      </c>
    </row>
    <row r="195" s="2" customFormat="1" ht="16.5" customHeight="1">
      <c r="A195" s="41"/>
      <c r="B195" s="42"/>
      <c r="C195" s="207" t="s">
        <v>475</v>
      </c>
      <c r="D195" s="207" t="s">
        <v>140</v>
      </c>
      <c r="E195" s="208" t="s">
        <v>3599</v>
      </c>
      <c r="F195" s="209" t="s">
        <v>3600</v>
      </c>
      <c r="G195" s="210" t="s">
        <v>143</v>
      </c>
      <c r="H195" s="211">
        <v>25</v>
      </c>
      <c r="I195" s="212"/>
      <c r="J195" s="213">
        <f>ROUND(I195*H195,2)</f>
        <v>0</v>
      </c>
      <c r="K195" s="209" t="s">
        <v>144</v>
      </c>
      <c r="L195" s="47"/>
      <c r="M195" s="214" t="s">
        <v>32</v>
      </c>
      <c r="N195" s="215" t="s">
        <v>49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145</v>
      </c>
      <c r="AT195" s="218" t="s">
        <v>140</v>
      </c>
      <c r="AU195" s="218" t="s">
        <v>87</v>
      </c>
      <c r="AY195" s="19" t="s">
        <v>137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87</v>
      </c>
      <c r="BK195" s="219">
        <f>ROUND(I195*H195,2)</f>
        <v>0</v>
      </c>
      <c r="BL195" s="19" t="s">
        <v>145</v>
      </c>
      <c r="BM195" s="218" t="s">
        <v>3601</v>
      </c>
    </row>
    <row r="196" s="2" customFormat="1">
      <c r="A196" s="41"/>
      <c r="B196" s="42"/>
      <c r="C196" s="43"/>
      <c r="D196" s="220" t="s">
        <v>147</v>
      </c>
      <c r="E196" s="43"/>
      <c r="F196" s="221" t="s">
        <v>3602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147</v>
      </c>
      <c r="AU196" s="19" t="s">
        <v>87</v>
      </c>
    </row>
    <row r="197" s="2" customFormat="1">
      <c r="A197" s="41"/>
      <c r="B197" s="42"/>
      <c r="C197" s="43"/>
      <c r="D197" s="225" t="s">
        <v>149</v>
      </c>
      <c r="E197" s="43"/>
      <c r="F197" s="226" t="s">
        <v>3603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149</v>
      </c>
      <c r="AU197" s="19" t="s">
        <v>87</v>
      </c>
    </row>
    <row r="198" s="2" customFormat="1" ht="16.5" customHeight="1">
      <c r="A198" s="41"/>
      <c r="B198" s="42"/>
      <c r="C198" s="227" t="s">
        <v>481</v>
      </c>
      <c r="D198" s="227" t="s">
        <v>151</v>
      </c>
      <c r="E198" s="228" t="s">
        <v>3604</v>
      </c>
      <c r="F198" s="229" t="s">
        <v>3605</v>
      </c>
      <c r="G198" s="230" t="s">
        <v>143</v>
      </c>
      <c r="H198" s="231">
        <v>28.75</v>
      </c>
      <c r="I198" s="232"/>
      <c r="J198" s="233">
        <f>ROUND(I198*H198,2)</f>
        <v>0</v>
      </c>
      <c r="K198" s="229" t="s">
        <v>144</v>
      </c>
      <c r="L198" s="234"/>
      <c r="M198" s="235" t="s">
        <v>32</v>
      </c>
      <c r="N198" s="236" t="s">
        <v>49</v>
      </c>
      <c r="O198" s="87"/>
      <c r="P198" s="216">
        <f>O198*H198</f>
        <v>0</v>
      </c>
      <c r="Q198" s="216">
        <v>0.0030000000000000001</v>
      </c>
      <c r="R198" s="216">
        <f>Q198*H198</f>
        <v>0.086250000000000007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155</v>
      </c>
      <c r="AT198" s="218" t="s">
        <v>151</v>
      </c>
      <c r="AU198" s="218" t="s">
        <v>87</v>
      </c>
      <c r="AY198" s="19" t="s">
        <v>137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87</v>
      </c>
      <c r="BK198" s="219">
        <f>ROUND(I198*H198,2)</f>
        <v>0</v>
      </c>
      <c r="BL198" s="19" t="s">
        <v>145</v>
      </c>
      <c r="BM198" s="218" t="s">
        <v>3606</v>
      </c>
    </row>
    <row r="199" s="2" customFormat="1">
      <c r="A199" s="41"/>
      <c r="B199" s="42"/>
      <c r="C199" s="43"/>
      <c r="D199" s="220" t="s">
        <v>147</v>
      </c>
      <c r="E199" s="43"/>
      <c r="F199" s="221" t="s">
        <v>3605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147</v>
      </c>
      <c r="AU199" s="19" t="s">
        <v>87</v>
      </c>
    </row>
    <row r="200" s="2" customFormat="1" ht="16.5" customHeight="1">
      <c r="A200" s="41"/>
      <c r="B200" s="42"/>
      <c r="C200" s="207" t="s">
        <v>485</v>
      </c>
      <c r="D200" s="207" t="s">
        <v>140</v>
      </c>
      <c r="E200" s="208" t="s">
        <v>3607</v>
      </c>
      <c r="F200" s="209" t="s">
        <v>3608</v>
      </c>
      <c r="G200" s="210" t="s">
        <v>160</v>
      </c>
      <c r="H200" s="211">
        <v>48</v>
      </c>
      <c r="I200" s="212"/>
      <c r="J200" s="213">
        <f>ROUND(I200*H200,2)</f>
        <v>0</v>
      </c>
      <c r="K200" s="209" t="s">
        <v>144</v>
      </c>
      <c r="L200" s="47"/>
      <c r="M200" s="214" t="s">
        <v>32</v>
      </c>
      <c r="N200" s="215" t="s">
        <v>49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145</v>
      </c>
      <c r="AT200" s="218" t="s">
        <v>140</v>
      </c>
      <c r="AU200" s="218" t="s">
        <v>87</v>
      </c>
      <c r="AY200" s="19" t="s">
        <v>137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87</v>
      </c>
      <c r="BK200" s="219">
        <f>ROUND(I200*H200,2)</f>
        <v>0</v>
      </c>
      <c r="BL200" s="19" t="s">
        <v>145</v>
      </c>
      <c r="BM200" s="218" t="s">
        <v>3609</v>
      </c>
    </row>
    <row r="201" s="2" customFormat="1">
      <c r="A201" s="41"/>
      <c r="B201" s="42"/>
      <c r="C201" s="43"/>
      <c r="D201" s="220" t="s">
        <v>147</v>
      </c>
      <c r="E201" s="43"/>
      <c r="F201" s="221" t="s">
        <v>3610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147</v>
      </c>
      <c r="AU201" s="19" t="s">
        <v>87</v>
      </c>
    </row>
    <row r="202" s="2" customFormat="1">
      <c r="A202" s="41"/>
      <c r="B202" s="42"/>
      <c r="C202" s="43"/>
      <c r="D202" s="225" t="s">
        <v>149</v>
      </c>
      <c r="E202" s="43"/>
      <c r="F202" s="226" t="s">
        <v>3611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149</v>
      </c>
      <c r="AU202" s="19" t="s">
        <v>87</v>
      </c>
    </row>
    <row r="203" s="2" customFormat="1" ht="16.5" customHeight="1">
      <c r="A203" s="41"/>
      <c r="B203" s="42"/>
      <c r="C203" s="227" t="s">
        <v>491</v>
      </c>
      <c r="D203" s="227" t="s">
        <v>151</v>
      </c>
      <c r="E203" s="228" t="s">
        <v>3612</v>
      </c>
      <c r="F203" s="229" t="s">
        <v>3613</v>
      </c>
      <c r="G203" s="230" t="s">
        <v>160</v>
      </c>
      <c r="H203" s="231">
        <v>29</v>
      </c>
      <c r="I203" s="232"/>
      <c r="J203" s="233">
        <f>ROUND(I203*H203,2)</f>
        <v>0</v>
      </c>
      <c r="K203" s="229" t="s">
        <v>144</v>
      </c>
      <c r="L203" s="234"/>
      <c r="M203" s="235" t="s">
        <v>32</v>
      </c>
      <c r="N203" s="236" t="s">
        <v>49</v>
      </c>
      <c r="O203" s="87"/>
      <c r="P203" s="216">
        <f>O203*H203</f>
        <v>0</v>
      </c>
      <c r="Q203" s="216">
        <v>4.0000000000000003E-05</v>
      </c>
      <c r="R203" s="216">
        <f>Q203*H203</f>
        <v>0.00116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155</v>
      </c>
      <c r="AT203" s="218" t="s">
        <v>151</v>
      </c>
      <c r="AU203" s="218" t="s">
        <v>87</v>
      </c>
      <c r="AY203" s="19" t="s">
        <v>137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87</v>
      </c>
      <c r="BK203" s="219">
        <f>ROUND(I203*H203,2)</f>
        <v>0</v>
      </c>
      <c r="BL203" s="19" t="s">
        <v>145</v>
      </c>
      <c r="BM203" s="218" t="s">
        <v>3614</v>
      </c>
    </row>
    <row r="204" s="2" customFormat="1">
      <c r="A204" s="41"/>
      <c r="B204" s="42"/>
      <c r="C204" s="43"/>
      <c r="D204" s="220" t="s">
        <v>147</v>
      </c>
      <c r="E204" s="43"/>
      <c r="F204" s="221" t="s">
        <v>3613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147</v>
      </c>
      <c r="AU204" s="19" t="s">
        <v>87</v>
      </c>
    </row>
    <row r="205" s="2" customFormat="1" ht="16.5" customHeight="1">
      <c r="A205" s="41"/>
      <c r="B205" s="42"/>
      <c r="C205" s="227" t="s">
        <v>495</v>
      </c>
      <c r="D205" s="227" t="s">
        <v>151</v>
      </c>
      <c r="E205" s="228" t="s">
        <v>3615</v>
      </c>
      <c r="F205" s="229" t="s">
        <v>3616</v>
      </c>
      <c r="G205" s="230" t="s">
        <v>160</v>
      </c>
      <c r="H205" s="231">
        <v>19</v>
      </c>
      <c r="I205" s="232"/>
      <c r="J205" s="233">
        <f>ROUND(I205*H205,2)</f>
        <v>0</v>
      </c>
      <c r="K205" s="229" t="s">
        <v>144</v>
      </c>
      <c r="L205" s="234"/>
      <c r="M205" s="235" t="s">
        <v>32</v>
      </c>
      <c r="N205" s="236" t="s">
        <v>49</v>
      </c>
      <c r="O205" s="87"/>
      <c r="P205" s="216">
        <f>O205*H205</f>
        <v>0</v>
      </c>
      <c r="Q205" s="216">
        <v>8.0000000000000007E-05</v>
      </c>
      <c r="R205" s="216">
        <f>Q205*H205</f>
        <v>0.0015200000000000001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155</v>
      </c>
      <c r="AT205" s="218" t="s">
        <v>151</v>
      </c>
      <c r="AU205" s="218" t="s">
        <v>87</v>
      </c>
      <c r="AY205" s="19" t="s">
        <v>137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87</v>
      </c>
      <c r="BK205" s="219">
        <f>ROUND(I205*H205,2)</f>
        <v>0</v>
      </c>
      <c r="BL205" s="19" t="s">
        <v>145</v>
      </c>
      <c r="BM205" s="218" t="s">
        <v>3617</v>
      </c>
    </row>
    <row r="206" s="2" customFormat="1">
      <c r="A206" s="41"/>
      <c r="B206" s="42"/>
      <c r="C206" s="43"/>
      <c r="D206" s="220" t="s">
        <v>147</v>
      </c>
      <c r="E206" s="43"/>
      <c r="F206" s="221" t="s">
        <v>3616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147</v>
      </c>
      <c r="AU206" s="19" t="s">
        <v>87</v>
      </c>
    </row>
    <row r="207" s="2" customFormat="1" ht="16.5" customHeight="1">
      <c r="A207" s="41"/>
      <c r="B207" s="42"/>
      <c r="C207" s="227" t="s">
        <v>501</v>
      </c>
      <c r="D207" s="227" t="s">
        <v>151</v>
      </c>
      <c r="E207" s="228" t="s">
        <v>3618</v>
      </c>
      <c r="F207" s="229" t="s">
        <v>3619</v>
      </c>
      <c r="G207" s="230" t="s">
        <v>160</v>
      </c>
      <c r="H207" s="231">
        <v>19</v>
      </c>
      <c r="I207" s="232"/>
      <c r="J207" s="233">
        <f>ROUND(I207*H207,2)</f>
        <v>0</v>
      </c>
      <c r="K207" s="229" t="s">
        <v>144</v>
      </c>
      <c r="L207" s="234"/>
      <c r="M207" s="235" t="s">
        <v>32</v>
      </c>
      <c r="N207" s="236" t="s">
        <v>49</v>
      </c>
      <c r="O207" s="87"/>
      <c r="P207" s="216">
        <f>O207*H207</f>
        <v>0</v>
      </c>
      <c r="Q207" s="216">
        <v>5.0000000000000002E-05</v>
      </c>
      <c r="R207" s="216">
        <f>Q207*H207</f>
        <v>0.00095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155</v>
      </c>
      <c r="AT207" s="218" t="s">
        <v>151</v>
      </c>
      <c r="AU207" s="218" t="s">
        <v>87</v>
      </c>
      <c r="AY207" s="19" t="s">
        <v>137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87</v>
      </c>
      <c r="BK207" s="219">
        <f>ROUND(I207*H207,2)</f>
        <v>0</v>
      </c>
      <c r="BL207" s="19" t="s">
        <v>145</v>
      </c>
      <c r="BM207" s="218" t="s">
        <v>3620</v>
      </c>
    </row>
    <row r="208" s="2" customFormat="1">
      <c r="A208" s="41"/>
      <c r="B208" s="42"/>
      <c r="C208" s="43"/>
      <c r="D208" s="220" t="s">
        <v>147</v>
      </c>
      <c r="E208" s="43"/>
      <c r="F208" s="221" t="s">
        <v>3619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147</v>
      </c>
      <c r="AU208" s="19" t="s">
        <v>87</v>
      </c>
    </row>
    <row r="209" s="2" customFormat="1" ht="16.5" customHeight="1">
      <c r="A209" s="41"/>
      <c r="B209" s="42"/>
      <c r="C209" s="227" t="s">
        <v>505</v>
      </c>
      <c r="D209" s="227" t="s">
        <v>151</v>
      </c>
      <c r="E209" s="228" t="s">
        <v>3621</v>
      </c>
      <c r="F209" s="229" t="s">
        <v>3622</v>
      </c>
      <c r="G209" s="230" t="s">
        <v>160</v>
      </c>
      <c r="H209" s="231">
        <v>29</v>
      </c>
      <c r="I209" s="232"/>
      <c r="J209" s="233">
        <f>ROUND(I209*H209,2)</f>
        <v>0</v>
      </c>
      <c r="K209" s="229" t="s">
        <v>144</v>
      </c>
      <c r="L209" s="234"/>
      <c r="M209" s="235" t="s">
        <v>32</v>
      </c>
      <c r="N209" s="236" t="s">
        <v>49</v>
      </c>
      <c r="O209" s="87"/>
      <c r="P209" s="216">
        <f>O209*H209</f>
        <v>0</v>
      </c>
      <c r="Q209" s="216">
        <v>1.0000000000000001E-05</v>
      </c>
      <c r="R209" s="216">
        <f>Q209*H209</f>
        <v>0.00029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155</v>
      </c>
      <c r="AT209" s="218" t="s">
        <v>151</v>
      </c>
      <c r="AU209" s="218" t="s">
        <v>87</v>
      </c>
      <c r="AY209" s="19" t="s">
        <v>137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87</v>
      </c>
      <c r="BK209" s="219">
        <f>ROUND(I209*H209,2)</f>
        <v>0</v>
      </c>
      <c r="BL209" s="19" t="s">
        <v>145</v>
      </c>
      <c r="BM209" s="218" t="s">
        <v>3623</v>
      </c>
    </row>
    <row r="210" s="2" customFormat="1">
      <c r="A210" s="41"/>
      <c r="B210" s="42"/>
      <c r="C210" s="43"/>
      <c r="D210" s="220" t="s">
        <v>147</v>
      </c>
      <c r="E210" s="43"/>
      <c r="F210" s="221" t="s">
        <v>3622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147</v>
      </c>
      <c r="AU210" s="19" t="s">
        <v>87</v>
      </c>
    </row>
    <row r="211" s="2" customFormat="1" ht="16.5" customHeight="1">
      <c r="A211" s="41"/>
      <c r="B211" s="42"/>
      <c r="C211" s="207" t="s">
        <v>511</v>
      </c>
      <c r="D211" s="207" t="s">
        <v>140</v>
      </c>
      <c r="E211" s="208" t="s">
        <v>3624</v>
      </c>
      <c r="F211" s="209" t="s">
        <v>3625</v>
      </c>
      <c r="G211" s="210" t="s">
        <v>160</v>
      </c>
      <c r="H211" s="211">
        <v>50</v>
      </c>
      <c r="I211" s="212"/>
      <c r="J211" s="213">
        <f>ROUND(I211*H211,2)</f>
        <v>0</v>
      </c>
      <c r="K211" s="209" t="s">
        <v>144</v>
      </c>
      <c r="L211" s="47"/>
      <c r="M211" s="214" t="s">
        <v>32</v>
      </c>
      <c r="N211" s="215" t="s">
        <v>49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145</v>
      </c>
      <c r="AT211" s="218" t="s">
        <v>140</v>
      </c>
      <c r="AU211" s="218" t="s">
        <v>87</v>
      </c>
      <c r="AY211" s="19" t="s">
        <v>137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87</v>
      </c>
      <c r="BK211" s="219">
        <f>ROUND(I211*H211,2)</f>
        <v>0</v>
      </c>
      <c r="BL211" s="19" t="s">
        <v>145</v>
      </c>
      <c r="BM211" s="218" t="s">
        <v>3626</v>
      </c>
    </row>
    <row r="212" s="2" customFormat="1">
      <c r="A212" s="41"/>
      <c r="B212" s="42"/>
      <c r="C212" s="43"/>
      <c r="D212" s="220" t="s">
        <v>147</v>
      </c>
      <c r="E212" s="43"/>
      <c r="F212" s="221" t="s">
        <v>3627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147</v>
      </c>
      <c r="AU212" s="19" t="s">
        <v>87</v>
      </c>
    </row>
    <row r="213" s="2" customFormat="1">
      <c r="A213" s="41"/>
      <c r="B213" s="42"/>
      <c r="C213" s="43"/>
      <c r="D213" s="225" t="s">
        <v>149</v>
      </c>
      <c r="E213" s="43"/>
      <c r="F213" s="226" t="s">
        <v>3628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149</v>
      </c>
      <c r="AU213" s="19" t="s">
        <v>87</v>
      </c>
    </row>
    <row r="214" s="2" customFormat="1" ht="16.5" customHeight="1">
      <c r="A214" s="41"/>
      <c r="B214" s="42"/>
      <c r="C214" s="227" t="s">
        <v>517</v>
      </c>
      <c r="D214" s="227" t="s">
        <v>151</v>
      </c>
      <c r="E214" s="228" t="s">
        <v>3621</v>
      </c>
      <c r="F214" s="229" t="s">
        <v>3622</v>
      </c>
      <c r="G214" s="230" t="s">
        <v>160</v>
      </c>
      <c r="H214" s="231">
        <v>49</v>
      </c>
      <c r="I214" s="232"/>
      <c r="J214" s="233">
        <f>ROUND(I214*H214,2)</f>
        <v>0</v>
      </c>
      <c r="K214" s="229" t="s">
        <v>144</v>
      </c>
      <c r="L214" s="234"/>
      <c r="M214" s="235" t="s">
        <v>32</v>
      </c>
      <c r="N214" s="236" t="s">
        <v>49</v>
      </c>
      <c r="O214" s="87"/>
      <c r="P214" s="216">
        <f>O214*H214</f>
        <v>0</v>
      </c>
      <c r="Q214" s="216">
        <v>1.0000000000000001E-05</v>
      </c>
      <c r="R214" s="216">
        <f>Q214*H214</f>
        <v>0.00049000000000000009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155</v>
      </c>
      <c r="AT214" s="218" t="s">
        <v>151</v>
      </c>
      <c r="AU214" s="218" t="s">
        <v>87</v>
      </c>
      <c r="AY214" s="19" t="s">
        <v>137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87</v>
      </c>
      <c r="BK214" s="219">
        <f>ROUND(I214*H214,2)</f>
        <v>0</v>
      </c>
      <c r="BL214" s="19" t="s">
        <v>145</v>
      </c>
      <c r="BM214" s="218" t="s">
        <v>3629</v>
      </c>
    </row>
    <row r="215" s="2" customFormat="1">
      <c r="A215" s="41"/>
      <c r="B215" s="42"/>
      <c r="C215" s="43"/>
      <c r="D215" s="220" t="s">
        <v>147</v>
      </c>
      <c r="E215" s="43"/>
      <c r="F215" s="221" t="s">
        <v>3622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147</v>
      </c>
      <c r="AU215" s="19" t="s">
        <v>87</v>
      </c>
    </row>
    <row r="216" s="2" customFormat="1" ht="16.5" customHeight="1">
      <c r="A216" s="41"/>
      <c r="B216" s="42"/>
      <c r="C216" s="227" t="s">
        <v>524</v>
      </c>
      <c r="D216" s="227" t="s">
        <v>151</v>
      </c>
      <c r="E216" s="228" t="s">
        <v>3630</v>
      </c>
      <c r="F216" s="229" t="s">
        <v>3631</v>
      </c>
      <c r="G216" s="230" t="s">
        <v>160</v>
      </c>
      <c r="H216" s="231">
        <v>1</v>
      </c>
      <c r="I216" s="232"/>
      <c r="J216" s="233">
        <f>ROUND(I216*H216,2)</f>
        <v>0</v>
      </c>
      <c r="K216" s="229" t="s">
        <v>144</v>
      </c>
      <c r="L216" s="234"/>
      <c r="M216" s="235" t="s">
        <v>32</v>
      </c>
      <c r="N216" s="236" t="s">
        <v>49</v>
      </c>
      <c r="O216" s="87"/>
      <c r="P216" s="216">
        <f>O216*H216</f>
        <v>0</v>
      </c>
      <c r="Q216" s="216">
        <v>2.0000000000000002E-05</v>
      </c>
      <c r="R216" s="216">
        <f>Q216*H216</f>
        <v>2.0000000000000002E-05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155</v>
      </c>
      <c r="AT216" s="218" t="s">
        <v>151</v>
      </c>
      <c r="AU216" s="218" t="s">
        <v>87</v>
      </c>
      <c r="AY216" s="19" t="s">
        <v>137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87</v>
      </c>
      <c r="BK216" s="219">
        <f>ROUND(I216*H216,2)</f>
        <v>0</v>
      </c>
      <c r="BL216" s="19" t="s">
        <v>145</v>
      </c>
      <c r="BM216" s="218" t="s">
        <v>3632</v>
      </c>
    </row>
    <row r="217" s="2" customFormat="1">
      <c r="A217" s="41"/>
      <c r="B217" s="42"/>
      <c r="C217" s="43"/>
      <c r="D217" s="220" t="s">
        <v>147</v>
      </c>
      <c r="E217" s="43"/>
      <c r="F217" s="221" t="s">
        <v>3631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147</v>
      </c>
      <c r="AU217" s="19" t="s">
        <v>87</v>
      </c>
    </row>
    <row r="218" s="2" customFormat="1" ht="16.5" customHeight="1">
      <c r="A218" s="41"/>
      <c r="B218" s="42"/>
      <c r="C218" s="227" t="s">
        <v>1100</v>
      </c>
      <c r="D218" s="227" t="s">
        <v>151</v>
      </c>
      <c r="E218" s="228" t="s">
        <v>3633</v>
      </c>
      <c r="F218" s="229" t="s">
        <v>3634</v>
      </c>
      <c r="G218" s="230" t="s">
        <v>160</v>
      </c>
      <c r="H218" s="231">
        <v>47</v>
      </c>
      <c r="I218" s="232"/>
      <c r="J218" s="233">
        <f>ROUND(I218*H218,2)</f>
        <v>0</v>
      </c>
      <c r="K218" s="229" t="s">
        <v>144</v>
      </c>
      <c r="L218" s="234"/>
      <c r="M218" s="235" t="s">
        <v>32</v>
      </c>
      <c r="N218" s="236" t="s">
        <v>49</v>
      </c>
      <c r="O218" s="87"/>
      <c r="P218" s="216">
        <f>O218*H218</f>
        <v>0</v>
      </c>
      <c r="Q218" s="216">
        <v>4.0000000000000003E-05</v>
      </c>
      <c r="R218" s="216">
        <f>Q218*H218</f>
        <v>0.0018800000000000002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155</v>
      </c>
      <c r="AT218" s="218" t="s">
        <v>151</v>
      </c>
      <c r="AU218" s="218" t="s">
        <v>87</v>
      </c>
      <c r="AY218" s="19" t="s">
        <v>137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87</v>
      </c>
      <c r="BK218" s="219">
        <f>ROUND(I218*H218,2)</f>
        <v>0</v>
      </c>
      <c r="BL218" s="19" t="s">
        <v>145</v>
      </c>
      <c r="BM218" s="218" t="s">
        <v>3635</v>
      </c>
    </row>
    <row r="219" s="2" customFormat="1">
      <c r="A219" s="41"/>
      <c r="B219" s="42"/>
      <c r="C219" s="43"/>
      <c r="D219" s="220" t="s">
        <v>147</v>
      </c>
      <c r="E219" s="43"/>
      <c r="F219" s="221" t="s">
        <v>3634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147</v>
      </c>
      <c r="AU219" s="19" t="s">
        <v>87</v>
      </c>
    </row>
    <row r="220" s="2" customFormat="1" ht="16.5" customHeight="1">
      <c r="A220" s="41"/>
      <c r="B220" s="42"/>
      <c r="C220" s="227" t="s">
        <v>1113</v>
      </c>
      <c r="D220" s="227" t="s">
        <v>151</v>
      </c>
      <c r="E220" s="228" t="s">
        <v>3636</v>
      </c>
      <c r="F220" s="229" t="s">
        <v>3637</v>
      </c>
      <c r="G220" s="230" t="s">
        <v>160</v>
      </c>
      <c r="H220" s="231">
        <v>2</v>
      </c>
      <c r="I220" s="232"/>
      <c r="J220" s="233">
        <f>ROUND(I220*H220,2)</f>
        <v>0</v>
      </c>
      <c r="K220" s="229" t="s">
        <v>144</v>
      </c>
      <c r="L220" s="234"/>
      <c r="M220" s="235" t="s">
        <v>32</v>
      </c>
      <c r="N220" s="236" t="s">
        <v>49</v>
      </c>
      <c r="O220" s="87"/>
      <c r="P220" s="216">
        <f>O220*H220</f>
        <v>0</v>
      </c>
      <c r="Q220" s="216">
        <v>5.0000000000000002E-05</v>
      </c>
      <c r="R220" s="216">
        <f>Q220*H220</f>
        <v>0.00010000000000000001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155</v>
      </c>
      <c r="AT220" s="218" t="s">
        <v>151</v>
      </c>
      <c r="AU220" s="218" t="s">
        <v>87</v>
      </c>
      <c r="AY220" s="19" t="s">
        <v>137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87</v>
      </c>
      <c r="BK220" s="219">
        <f>ROUND(I220*H220,2)</f>
        <v>0</v>
      </c>
      <c r="BL220" s="19" t="s">
        <v>145</v>
      </c>
      <c r="BM220" s="218" t="s">
        <v>3638</v>
      </c>
    </row>
    <row r="221" s="2" customFormat="1">
      <c r="A221" s="41"/>
      <c r="B221" s="42"/>
      <c r="C221" s="43"/>
      <c r="D221" s="220" t="s">
        <v>147</v>
      </c>
      <c r="E221" s="43"/>
      <c r="F221" s="221" t="s">
        <v>3637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147</v>
      </c>
      <c r="AU221" s="19" t="s">
        <v>87</v>
      </c>
    </row>
    <row r="222" s="2" customFormat="1" ht="16.5" customHeight="1">
      <c r="A222" s="41"/>
      <c r="B222" s="42"/>
      <c r="C222" s="227" t="s">
        <v>1118</v>
      </c>
      <c r="D222" s="227" t="s">
        <v>151</v>
      </c>
      <c r="E222" s="228" t="s">
        <v>3639</v>
      </c>
      <c r="F222" s="229" t="s">
        <v>3640</v>
      </c>
      <c r="G222" s="230" t="s">
        <v>160</v>
      </c>
      <c r="H222" s="231">
        <v>1</v>
      </c>
      <c r="I222" s="232"/>
      <c r="J222" s="233">
        <f>ROUND(I222*H222,2)</f>
        <v>0</v>
      </c>
      <c r="K222" s="229" t="s">
        <v>3641</v>
      </c>
      <c r="L222" s="234"/>
      <c r="M222" s="235" t="s">
        <v>32</v>
      </c>
      <c r="N222" s="236" t="s">
        <v>49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155</v>
      </c>
      <c r="AT222" s="218" t="s">
        <v>151</v>
      </c>
      <c r="AU222" s="218" t="s">
        <v>87</v>
      </c>
      <c r="AY222" s="19" t="s">
        <v>137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87</v>
      </c>
      <c r="BK222" s="219">
        <f>ROUND(I222*H222,2)</f>
        <v>0</v>
      </c>
      <c r="BL222" s="19" t="s">
        <v>145</v>
      </c>
      <c r="BM222" s="218" t="s">
        <v>3642</v>
      </c>
    </row>
    <row r="223" s="2" customFormat="1">
      <c r="A223" s="41"/>
      <c r="B223" s="42"/>
      <c r="C223" s="43"/>
      <c r="D223" s="220" t="s">
        <v>147</v>
      </c>
      <c r="E223" s="43"/>
      <c r="F223" s="221" t="s">
        <v>3640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147</v>
      </c>
      <c r="AU223" s="19" t="s">
        <v>87</v>
      </c>
    </row>
    <row r="224" s="2" customFormat="1" ht="16.5" customHeight="1">
      <c r="A224" s="41"/>
      <c r="B224" s="42"/>
      <c r="C224" s="207" t="s">
        <v>1128</v>
      </c>
      <c r="D224" s="207" t="s">
        <v>140</v>
      </c>
      <c r="E224" s="208" t="s">
        <v>3643</v>
      </c>
      <c r="F224" s="209" t="s">
        <v>3644</v>
      </c>
      <c r="G224" s="210" t="s">
        <v>160</v>
      </c>
      <c r="H224" s="211">
        <v>42</v>
      </c>
      <c r="I224" s="212"/>
      <c r="J224" s="213">
        <f>ROUND(I224*H224,2)</f>
        <v>0</v>
      </c>
      <c r="K224" s="209" t="s">
        <v>144</v>
      </c>
      <c r="L224" s="47"/>
      <c r="M224" s="214" t="s">
        <v>32</v>
      </c>
      <c r="N224" s="215" t="s">
        <v>49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145</v>
      </c>
      <c r="AT224" s="218" t="s">
        <v>140</v>
      </c>
      <c r="AU224" s="218" t="s">
        <v>87</v>
      </c>
      <c r="AY224" s="19" t="s">
        <v>137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87</v>
      </c>
      <c r="BK224" s="219">
        <f>ROUND(I224*H224,2)</f>
        <v>0</v>
      </c>
      <c r="BL224" s="19" t="s">
        <v>145</v>
      </c>
      <c r="BM224" s="218" t="s">
        <v>3645</v>
      </c>
    </row>
    <row r="225" s="2" customFormat="1">
      <c r="A225" s="41"/>
      <c r="B225" s="42"/>
      <c r="C225" s="43"/>
      <c r="D225" s="220" t="s">
        <v>147</v>
      </c>
      <c r="E225" s="43"/>
      <c r="F225" s="221" t="s">
        <v>3646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147</v>
      </c>
      <c r="AU225" s="19" t="s">
        <v>87</v>
      </c>
    </row>
    <row r="226" s="2" customFormat="1">
      <c r="A226" s="41"/>
      <c r="B226" s="42"/>
      <c r="C226" s="43"/>
      <c r="D226" s="225" t="s">
        <v>149</v>
      </c>
      <c r="E226" s="43"/>
      <c r="F226" s="226" t="s">
        <v>3647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149</v>
      </c>
      <c r="AU226" s="19" t="s">
        <v>87</v>
      </c>
    </row>
    <row r="227" s="2" customFormat="1" ht="16.5" customHeight="1">
      <c r="A227" s="41"/>
      <c r="B227" s="42"/>
      <c r="C227" s="227" t="s">
        <v>1134</v>
      </c>
      <c r="D227" s="227" t="s">
        <v>151</v>
      </c>
      <c r="E227" s="228" t="s">
        <v>3648</v>
      </c>
      <c r="F227" s="229" t="s">
        <v>3649</v>
      </c>
      <c r="G227" s="230" t="s">
        <v>160</v>
      </c>
      <c r="H227" s="231">
        <v>42</v>
      </c>
      <c r="I227" s="232"/>
      <c r="J227" s="233">
        <f>ROUND(I227*H227,2)</f>
        <v>0</v>
      </c>
      <c r="K227" s="229" t="s">
        <v>144</v>
      </c>
      <c r="L227" s="234"/>
      <c r="M227" s="235" t="s">
        <v>32</v>
      </c>
      <c r="N227" s="236" t="s">
        <v>49</v>
      </c>
      <c r="O227" s="87"/>
      <c r="P227" s="216">
        <f>O227*H227</f>
        <v>0</v>
      </c>
      <c r="Q227" s="216">
        <v>0.00011</v>
      </c>
      <c r="R227" s="216">
        <f>Q227*H227</f>
        <v>0.00462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155</v>
      </c>
      <c r="AT227" s="218" t="s">
        <v>151</v>
      </c>
      <c r="AU227" s="218" t="s">
        <v>87</v>
      </c>
      <c r="AY227" s="19" t="s">
        <v>137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87</v>
      </c>
      <c r="BK227" s="219">
        <f>ROUND(I227*H227,2)</f>
        <v>0</v>
      </c>
      <c r="BL227" s="19" t="s">
        <v>145</v>
      </c>
      <c r="BM227" s="218" t="s">
        <v>3650</v>
      </c>
    </row>
    <row r="228" s="2" customFormat="1">
      <c r="A228" s="41"/>
      <c r="B228" s="42"/>
      <c r="C228" s="43"/>
      <c r="D228" s="220" t="s">
        <v>147</v>
      </c>
      <c r="E228" s="43"/>
      <c r="F228" s="221" t="s">
        <v>3649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147</v>
      </c>
      <c r="AU228" s="19" t="s">
        <v>87</v>
      </c>
    </row>
    <row r="229" s="2" customFormat="1" ht="21.75" customHeight="1">
      <c r="A229" s="41"/>
      <c r="B229" s="42"/>
      <c r="C229" s="207" t="s">
        <v>1147</v>
      </c>
      <c r="D229" s="207" t="s">
        <v>140</v>
      </c>
      <c r="E229" s="208" t="s">
        <v>3651</v>
      </c>
      <c r="F229" s="209" t="s">
        <v>3652</v>
      </c>
      <c r="G229" s="210" t="s">
        <v>160</v>
      </c>
      <c r="H229" s="211">
        <v>29</v>
      </c>
      <c r="I229" s="212"/>
      <c r="J229" s="213">
        <f>ROUND(I229*H229,2)</f>
        <v>0</v>
      </c>
      <c r="K229" s="209" t="s">
        <v>144</v>
      </c>
      <c r="L229" s="47"/>
      <c r="M229" s="214" t="s">
        <v>32</v>
      </c>
      <c r="N229" s="215" t="s">
        <v>49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145</v>
      </c>
      <c r="AT229" s="218" t="s">
        <v>140</v>
      </c>
      <c r="AU229" s="218" t="s">
        <v>87</v>
      </c>
      <c r="AY229" s="19" t="s">
        <v>137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87</v>
      </c>
      <c r="BK229" s="219">
        <f>ROUND(I229*H229,2)</f>
        <v>0</v>
      </c>
      <c r="BL229" s="19" t="s">
        <v>145</v>
      </c>
      <c r="BM229" s="218" t="s">
        <v>3653</v>
      </c>
    </row>
    <row r="230" s="2" customFormat="1">
      <c r="A230" s="41"/>
      <c r="B230" s="42"/>
      <c r="C230" s="43"/>
      <c r="D230" s="220" t="s">
        <v>147</v>
      </c>
      <c r="E230" s="43"/>
      <c r="F230" s="221" t="s">
        <v>3654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147</v>
      </c>
      <c r="AU230" s="19" t="s">
        <v>87</v>
      </c>
    </row>
    <row r="231" s="2" customFormat="1">
      <c r="A231" s="41"/>
      <c r="B231" s="42"/>
      <c r="C231" s="43"/>
      <c r="D231" s="225" t="s">
        <v>149</v>
      </c>
      <c r="E231" s="43"/>
      <c r="F231" s="226" t="s">
        <v>3655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149</v>
      </c>
      <c r="AU231" s="19" t="s">
        <v>87</v>
      </c>
    </row>
    <row r="232" s="2" customFormat="1" ht="16.5" customHeight="1">
      <c r="A232" s="41"/>
      <c r="B232" s="42"/>
      <c r="C232" s="227" t="s">
        <v>860</v>
      </c>
      <c r="D232" s="227" t="s">
        <v>151</v>
      </c>
      <c r="E232" s="228" t="s">
        <v>3656</v>
      </c>
      <c r="F232" s="229" t="s">
        <v>3657</v>
      </c>
      <c r="G232" s="230" t="s">
        <v>160</v>
      </c>
      <c r="H232" s="231">
        <v>29</v>
      </c>
      <c r="I232" s="232"/>
      <c r="J232" s="233">
        <f>ROUND(I232*H232,2)</f>
        <v>0</v>
      </c>
      <c r="K232" s="229" t="s">
        <v>144</v>
      </c>
      <c r="L232" s="234"/>
      <c r="M232" s="235" t="s">
        <v>32</v>
      </c>
      <c r="N232" s="236" t="s">
        <v>49</v>
      </c>
      <c r="O232" s="87"/>
      <c r="P232" s="216">
        <f>O232*H232</f>
        <v>0</v>
      </c>
      <c r="Q232" s="216">
        <v>0.0015</v>
      </c>
      <c r="R232" s="216">
        <f>Q232*H232</f>
        <v>0.043500000000000004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155</v>
      </c>
      <c r="AT232" s="218" t="s">
        <v>151</v>
      </c>
      <c r="AU232" s="218" t="s">
        <v>87</v>
      </c>
      <c r="AY232" s="19" t="s">
        <v>137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87</v>
      </c>
      <c r="BK232" s="219">
        <f>ROUND(I232*H232,2)</f>
        <v>0</v>
      </c>
      <c r="BL232" s="19" t="s">
        <v>145</v>
      </c>
      <c r="BM232" s="218" t="s">
        <v>3658</v>
      </c>
    </row>
    <row r="233" s="2" customFormat="1">
      <c r="A233" s="41"/>
      <c r="B233" s="42"/>
      <c r="C233" s="43"/>
      <c r="D233" s="220" t="s">
        <v>147</v>
      </c>
      <c r="E233" s="43"/>
      <c r="F233" s="221" t="s">
        <v>3657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147</v>
      </c>
      <c r="AU233" s="19" t="s">
        <v>87</v>
      </c>
    </row>
    <row r="234" s="2" customFormat="1" ht="24.15" customHeight="1">
      <c r="A234" s="41"/>
      <c r="B234" s="42"/>
      <c r="C234" s="207" t="s">
        <v>1014</v>
      </c>
      <c r="D234" s="207" t="s">
        <v>140</v>
      </c>
      <c r="E234" s="208" t="s">
        <v>3659</v>
      </c>
      <c r="F234" s="209" t="s">
        <v>3660</v>
      </c>
      <c r="G234" s="210" t="s">
        <v>160</v>
      </c>
      <c r="H234" s="211">
        <v>29</v>
      </c>
      <c r="I234" s="212"/>
      <c r="J234" s="213">
        <f>ROUND(I234*H234,2)</f>
        <v>0</v>
      </c>
      <c r="K234" s="209" t="s">
        <v>144</v>
      </c>
      <c r="L234" s="47"/>
      <c r="M234" s="214" t="s">
        <v>32</v>
      </c>
      <c r="N234" s="215" t="s">
        <v>49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145</v>
      </c>
      <c r="AT234" s="218" t="s">
        <v>140</v>
      </c>
      <c r="AU234" s="218" t="s">
        <v>87</v>
      </c>
      <c r="AY234" s="19" t="s">
        <v>137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87</v>
      </c>
      <c r="BK234" s="219">
        <f>ROUND(I234*H234,2)</f>
        <v>0</v>
      </c>
      <c r="BL234" s="19" t="s">
        <v>145</v>
      </c>
      <c r="BM234" s="218" t="s">
        <v>3661</v>
      </c>
    </row>
    <row r="235" s="2" customFormat="1">
      <c r="A235" s="41"/>
      <c r="B235" s="42"/>
      <c r="C235" s="43"/>
      <c r="D235" s="220" t="s">
        <v>147</v>
      </c>
      <c r="E235" s="43"/>
      <c r="F235" s="221" t="s">
        <v>3662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147</v>
      </c>
      <c r="AU235" s="19" t="s">
        <v>87</v>
      </c>
    </row>
    <row r="236" s="2" customFormat="1">
      <c r="A236" s="41"/>
      <c r="B236" s="42"/>
      <c r="C236" s="43"/>
      <c r="D236" s="225" t="s">
        <v>149</v>
      </c>
      <c r="E236" s="43"/>
      <c r="F236" s="226" t="s">
        <v>3663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149</v>
      </c>
      <c r="AU236" s="19" t="s">
        <v>87</v>
      </c>
    </row>
    <row r="237" s="2" customFormat="1" ht="21.75" customHeight="1">
      <c r="A237" s="41"/>
      <c r="B237" s="42"/>
      <c r="C237" s="207" t="s">
        <v>1168</v>
      </c>
      <c r="D237" s="207" t="s">
        <v>140</v>
      </c>
      <c r="E237" s="208" t="s">
        <v>3664</v>
      </c>
      <c r="F237" s="209" t="s">
        <v>3665</v>
      </c>
      <c r="G237" s="210" t="s">
        <v>160</v>
      </c>
      <c r="H237" s="211">
        <v>39</v>
      </c>
      <c r="I237" s="212"/>
      <c r="J237" s="213">
        <f>ROUND(I237*H237,2)</f>
        <v>0</v>
      </c>
      <c r="K237" s="209" t="s">
        <v>144</v>
      </c>
      <c r="L237" s="47"/>
      <c r="M237" s="214" t="s">
        <v>32</v>
      </c>
      <c r="N237" s="215" t="s">
        <v>49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145</v>
      </c>
      <c r="AT237" s="218" t="s">
        <v>140</v>
      </c>
      <c r="AU237" s="218" t="s">
        <v>87</v>
      </c>
      <c r="AY237" s="19" t="s">
        <v>137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87</v>
      </c>
      <c r="BK237" s="219">
        <f>ROUND(I237*H237,2)</f>
        <v>0</v>
      </c>
      <c r="BL237" s="19" t="s">
        <v>145</v>
      </c>
      <c r="BM237" s="218" t="s">
        <v>3666</v>
      </c>
    </row>
    <row r="238" s="2" customFormat="1">
      <c r="A238" s="41"/>
      <c r="B238" s="42"/>
      <c r="C238" s="43"/>
      <c r="D238" s="220" t="s">
        <v>147</v>
      </c>
      <c r="E238" s="43"/>
      <c r="F238" s="221" t="s">
        <v>3667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147</v>
      </c>
      <c r="AU238" s="19" t="s">
        <v>87</v>
      </c>
    </row>
    <row r="239" s="2" customFormat="1">
      <c r="A239" s="41"/>
      <c r="B239" s="42"/>
      <c r="C239" s="43"/>
      <c r="D239" s="225" t="s">
        <v>149</v>
      </c>
      <c r="E239" s="43"/>
      <c r="F239" s="226" t="s">
        <v>3668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149</v>
      </c>
      <c r="AU239" s="19" t="s">
        <v>87</v>
      </c>
    </row>
    <row r="240" s="2" customFormat="1" ht="16.5" customHeight="1">
      <c r="A240" s="41"/>
      <c r="B240" s="42"/>
      <c r="C240" s="227" t="s">
        <v>245</v>
      </c>
      <c r="D240" s="227" t="s">
        <v>151</v>
      </c>
      <c r="E240" s="228" t="s">
        <v>3669</v>
      </c>
      <c r="F240" s="229" t="s">
        <v>3670</v>
      </c>
      <c r="G240" s="230" t="s">
        <v>160</v>
      </c>
      <c r="H240" s="231">
        <v>39</v>
      </c>
      <c r="I240" s="232"/>
      <c r="J240" s="233">
        <f>ROUND(I240*H240,2)</f>
        <v>0</v>
      </c>
      <c r="K240" s="229" t="s">
        <v>144</v>
      </c>
      <c r="L240" s="234"/>
      <c r="M240" s="235" t="s">
        <v>32</v>
      </c>
      <c r="N240" s="236" t="s">
        <v>49</v>
      </c>
      <c r="O240" s="87"/>
      <c r="P240" s="216">
        <f>O240*H240</f>
        <v>0</v>
      </c>
      <c r="Q240" s="216">
        <v>0.00027</v>
      </c>
      <c r="R240" s="216">
        <f>Q240*H240</f>
        <v>0.010529999999999999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155</v>
      </c>
      <c r="AT240" s="218" t="s">
        <v>151</v>
      </c>
      <c r="AU240" s="218" t="s">
        <v>87</v>
      </c>
      <c r="AY240" s="19" t="s">
        <v>137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87</v>
      </c>
      <c r="BK240" s="219">
        <f>ROUND(I240*H240,2)</f>
        <v>0</v>
      </c>
      <c r="BL240" s="19" t="s">
        <v>145</v>
      </c>
      <c r="BM240" s="218" t="s">
        <v>3671</v>
      </c>
    </row>
    <row r="241" s="2" customFormat="1">
      <c r="A241" s="41"/>
      <c r="B241" s="42"/>
      <c r="C241" s="43"/>
      <c r="D241" s="220" t="s">
        <v>147</v>
      </c>
      <c r="E241" s="43"/>
      <c r="F241" s="221" t="s">
        <v>3670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147</v>
      </c>
      <c r="AU241" s="19" t="s">
        <v>87</v>
      </c>
    </row>
    <row r="242" s="2" customFormat="1" ht="24.15" customHeight="1">
      <c r="A242" s="41"/>
      <c r="B242" s="42"/>
      <c r="C242" s="207" t="s">
        <v>1187</v>
      </c>
      <c r="D242" s="207" t="s">
        <v>140</v>
      </c>
      <c r="E242" s="208" t="s">
        <v>3672</v>
      </c>
      <c r="F242" s="209" t="s">
        <v>3673</v>
      </c>
      <c r="G242" s="210" t="s">
        <v>160</v>
      </c>
      <c r="H242" s="211">
        <v>161</v>
      </c>
      <c r="I242" s="212"/>
      <c r="J242" s="213">
        <f>ROUND(I242*H242,2)</f>
        <v>0</v>
      </c>
      <c r="K242" s="209" t="s">
        <v>144</v>
      </c>
      <c r="L242" s="47"/>
      <c r="M242" s="214" t="s">
        <v>32</v>
      </c>
      <c r="N242" s="215" t="s">
        <v>49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145</v>
      </c>
      <c r="AT242" s="218" t="s">
        <v>140</v>
      </c>
      <c r="AU242" s="218" t="s">
        <v>87</v>
      </c>
      <c r="AY242" s="19" t="s">
        <v>137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87</v>
      </c>
      <c r="BK242" s="219">
        <f>ROUND(I242*H242,2)</f>
        <v>0</v>
      </c>
      <c r="BL242" s="19" t="s">
        <v>145</v>
      </c>
      <c r="BM242" s="218" t="s">
        <v>3674</v>
      </c>
    </row>
    <row r="243" s="2" customFormat="1">
      <c r="A243" s="41"/>
      <c r="B243" s="42"/>
      <c r="C243" s="43"/>
      <c r="D243" s="220" t="s">
        <v>147</v>
      </c>
      <c r="E243" s="43"/>
      <c r="F243" s="221" t="s">
        <v>3675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147</v>
      </c>
      <c r="AU243" s="19" t="s">
        <v>87</v>
      </c>
    </row>
    <row r="244" s="2" customFormat="1">
      <c r="A244" s="41"/>
      <c r="B244" s="42"/>
      <c r="C244" s="43"/>
      <c r="D244" s="225" t="s">
        <v>149</v>
      </c>
      <c r="E244" s="43"/>
      <c r="F244" s="226" t="s">
        <v>3676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149</v>
      </c>
      <c r="AU244" s="19" t="s">
        <v>87</v>
      </c>
    </row>
    <row r="245" s="2" customFormat="1" ht="16.5" customHeight="1">
      <c r="A245" s="41"/>
      <c r="B245" s="42"/>
      <c r="C245" s="227" t="s">
        <v>1196</v>
      </c>
      <c r="D245" s="227" t="s">
        <v>151</v>
      </c>
      <c r="E245" s="228" t="s">
        <v>3656</v>
      </c>
      <c r="F245" s="229" t="s">
        <v>3657</v>
      </c>
      <c r="G245" s="230" t="s">
        <v>160</v>
      </c>
      <c r="H245" s="231">
        <v>161</v>
      </c>
      <c r="I245" s="232"/>
      <c r="J245" s="233">
        <f>ROUND(I245*H245,2)</f>
        <v>0</v>
      </c>
      <c r="K245" s="229" t="s">
        <v>144</v>
      </c>
      <c r="L245" s="234"/>
      <c r="M245" s="235" t="s">
        <v>32</v>
      </c>
      <c r="N245" s="236" t="s">
        <v>49</v>
      </c>
      <c r="O245" s="87"/>
      <c r="P245" s="216">
        <f>O245*H245</f>
        <v>0</v>
      </c>
      <c r="Q245" s="216">
        <v>0.0015</v>
      </c>
      <c r="R245" s="216">
        <f>Q245*H245</f>
        <v>0.24149999999999999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155</v>
      </c>
      <c r="AT245" s="218" t="s">
        <v>151</v>
      </c>
      <c r="AU245" s="218" t="s">
        <v>87</v>
      </c>
      <c r="AY245" s="19" t="s">
        <v>137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87</v>
      </c>
      <c r="BK245" s="219">
        <f>ROUND(I245*H245,2)</f>
        <v>0</v>
      </c>
      <c r="BL245" s="19" t="s">
        <v>145</v>
      </c>
      <c r="BM245" s="218" t="s">
        <v>3677</v>
      </c>
    </row>
    <row r="246" s="2" customFormat="1">
      <c r="A246" s="41"/>
      <c r="B246" s="42"/>
      <c r="C246" s="43"/>
      <c r="D246" s="220" t="s">
        <v>147</v>
      </c>
      <c r="E246" s="43"/>
      <c r="F246" s="221" t="s">
        <v>3657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147</v>
      </c>
      <c r="AU246" s="19" t="s">
        <v>87</v>
      </c>
    </row>
    <row r="247" s="2" customFormat="1" ht="24.15" customHeight="1">
      <c r="A247" s="41"/>
      <c r="B247" s="42"/>
      <c r="C247" s="207" t="s">
        <v>1201</v>
      </c>
      <c r="D247" s="207" t="s">
        <v>140</v>
      </c>
      <c r="E247" s="208" t="s">
        <v>3672</v>
      </c>
      <c r="F247" s="209" t="s">
        <v>3673</v>
      </c>
      <c r="G247" s="210" t="s">
        <v>160</v>
      </c>
      <c r="H247" s="211">
        <v>26</v>
      </c>
      <c r="I247" s="212"/>
      <c r="J247" s="213">
        <f>ROUND(I247*H247,2)</f>
        <v>0</v>
      </c>
      <c r="K247" s="209" t="s">
        <v>144</v>
      </c>
      <c r="L247" s="47"/>
      <c r="M247" s="214" t="s">
        <v>32</v>
      </c>
      <c r="N247" s="215" t="s">
        <v>49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145</v>
      </c>
      <c r="AT247" s="218" t="s">
        <v>140</v>
      </c>
      <c r="AU247" s="218" t="s">
        <v>87</v>
      </c>
      <c r="AY247" s="19" t="s">
        <v>137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87</v>
      </c>
      <c r="BK247" s="219">
        <f>ROUND(I247*H247,2)</f>
        <v>0</v>
      </c>
      <c r="BL247" s="19" t="s">
        <v>145</v>
      </c>
      <c r="BM247" s="218" t="s">
        <v>3678</v>
      </c>
    </row>
    <row r="248" s="2" customFormat="1">
      <c r="A248" s="41"/>
      <c r="B248" s="42"/>
      <c r="C248" s="43"/>
      <c r="D248" s="220" t="s">
        <v>147</v>
      </c>
      <c r="E248" s="43"/>
      <c r="F248" s="221" t="s">
        <v>3675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147</v>
      </c>
      <c r="AU248" s="19" t="s">
        <v>87</v>
      </c>
    </row>
    <row r="249" s="2" customFormat="1">
      <c r="A249" s="41"/>
      <c r="B249" s="42"/>
      <c r="C249" s="43"/>
      <c r="D249" s="225" t="s">
        <v>149</v>
      </c>
      <c r="E249" s="43"/>
      <c r="F249" s="226" t="s">
        <v>3676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149</v>
      </c>
      <c r="AU249" s="19" t="s">
        <v>87</v>
      </c>
    </row>
    <row r="250" s="2" customFormat="1" ht="16.5" customHeight="1">
      <c r="A250" s="41"/>
      <c r="B250" s="42"/>
      <c r="C250" s="227" t="s">
        <v>1231</v>
      </c>
      <c r="D250" s="227" t="s">
        <v>151</v>
      </c>
      <c r="E250" s="228" t="s">
        <v>3656</v>
      </c>
      <c r="F250" s="229" t="s">
        <v>3657</v>
      </c>
      <c r="G250" s="230" t="s">
        <v>160</v>
      </c>
      <c r="H250" s="231">
        <v>26</v>
      </c>
      <c r="I250" s="232"/>
      <c r="J250" s="233">
        <f>ROUND(I250*H250,2)</f>
        <v>0</v>
      </c>
      <c r="K250" s="229" t="s">
        <v>144</v>
      </c>
      <c r="L250" s="234"/>
      <c r="M250" s="235" t="s">
        <v>32</v>
      </c>
      <c r="N250" s="236" t="s">
        <v>49</v>
      </c>
      <c r="O250" s="87"/>
      <c r="P250" s="216">
        <f>O250*H250</f>
        <v>0</v>
      </c>
      <c r="Q250" s="216">
        <v>0.0015</v>
      </c>
      <c r="R250" s="216">
        <f>Q250*H250</f>
        <v>0.039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155</v>
      </c>
      <c r="AT250" s="218" t="s">
        <v>151</v>
      </c>
      <c r="AU250" s="218" t="s">
        <v>87</v>
      </c>
      <c r="AY250" s="19" t="s">
        <v>137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87</v>
      </c>
      <c r="BK250" s="219">
        <f>ROUND(I250*H250,2)</f>
        <v>0</v>
      </c>
      <c r="BL250" s="19" t="s">
        <v>145</v>
      </c>
      <c r="BM250" s="218" t="s">
        <v>3679</v>
      </c>
    </row>
    <row r="251" s="2" customFormat="1">
      <c r="A251" s="41"/>
      <c r="B251" s="42"/>
      <c r="C251" s="43"/>
      <c r="D251" s="220" t="s">
        <v>147</v>
      </c>
      <c r="E251" s="43"/>
      <c r="F251" s="221" t="s">
        <v>3657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147</v>
      </c>
      <c r="AU251" s="19" t="s">
        <v>87</v>
      </c>
    </row>
    <row r="252" s="2" customFormat="1" ht="24.15" customHeight="1">
      <c r="A252" s="41"/>
      <c r="B252" s="42"/>
      <c r="C252" s="207" t="s">
        <v>1238</v>
      </c>
      <c r="D252" s="207" t="s">
        <v>140</v>
      </c>
      <c r="E252" s="208" t="s">
        <v>3672</v>
      </c>
      <c r="F252" s="209" t="s">
        <v>3673</v>
      </c>
      <c r="G252" s="210" t="s">
        <v>160</v>
      </c>
      <c r="H252" s="211">
        <v>53</v>
      </c>
      <c r="I252" s="212"/>
      <c r="J252" s="213">
        <f>ROUND(I252*H252,2)</f>
        <v>0</v>
      </c>
      <c r="K252" s="209" t="s">
        <v>144</v>
      </c>
      <c r="L252" s="47"/>
      <c r="M252" s="214" t="s">
        <v>32</v>
      </c>
      <c r="N252" s="215" t="s">
        <v>49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145</v>
      </c>
      <c r="AT252" s="218" t="s">
        <v>140</v>
      </c>
      <c r="AU252" s="218" t="s">
        <v>87</v>
      </c>
      <c r="AY252" s="19" t="s">
        <v>137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87</v>
      </c>
      <c r="BK252" s="219">
        <f>ROUND(I252*H252,2)</f>
        <v>0</v>
      </c>
      <c r="BL252" s="19" t="s">
        <v>145</v>
      </c>
      <c r="BM252" s="218" t="s">
        <v>3680</v>
      </c>
    </row>
    <row r="253" s="2" customFormat="1">
      <c r="A253" s="41"/>
      <c r="B253" s="42"/>
      <c r="C253" s="43"/>
      <c r="D253" s="220" t="s">
        <v>147</v>
      </c>
      <c r="E253" s="43"/>
      <c r="F253" s="221" t="s">
        <v>3675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147</v>
      </c>
      <c r="AU253" s="19" t="s">
        <v>87</v>
      </c>
    </row>
    <row r="254" s="2" customFormat="1">
      <c r="A254" s="41"/>
      <c r="B254" s="42"/>
      <c r="C254" s="43"/>
      <c r="D254" s="225" t="s">
        <v>149</v>
      </c>
      <c r="E254" s="43"/>
      <c r="F254" s="226" t="s">
        <v>3676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149</v>
      </c>
      <c r="AU254" s="19" t="s">
        <v>87</v>
      </c>
    </row>
    <row r="255" s="2" customFormat="1" ht="16.5" customHeight="1">
      <c r="A255" s="41"/>
      <c r="B255" s="42"/>
      <c r="C255" s="227" t="s">
        <v>1245</v>
      </c>
      <c r="D255" s="227" t="s">
        <v>151</v>
      </c>
      <c r="E255" s="228" t="s">
        <v>3681</v>
      </c>
      <c r="F255" s="229" t="s">
        <v>3682</v>
      </c>
      <c r="G255" s="230" t="s">
        <v>160</v>
      </c>
      <c r="H255" s="231">
        <v>53</v>
      </c>
      <c r="I255" s="232"/>
      <c r="J255" s="233">
        <f>ROUND(I255*H255,2)</f>
        <v>0</v>
      </c>
      <c r="K255" s="229" t="s">
        <v>144</v>
      </c>
      <c r="L255" s="234"/>
      <c r="M255" s="235" t="s">
        <v>32</v>
      </c>
      <c r="N255" s="236" t="s">
        <v>49</v>
      </c>
      <c r="O255" s="87"/>
      <c r="P255" s="216">
        <f>O255*H255</f>
        <v>0</v>
      </c>
      <c r="Q255" s="216">
        <v>0.00033</v>
      </c>
      <c r="R255" s="216">
        <f>Q255*H255</f>
        <v>0.017489999999999999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155</v>
      </c>
      <c r="AT255" s="218" t="s">
        <v>151</v>
      </c>
      <c r="AU255" s="218" t="s">
        <v>87</v>
      </c>
      <c r="AY255" s="19" t="s">
        <v>137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87</v>
      </c>
      <c r="BK255" s="219">
        <f>ROUND(I255*H255,2)</f>
        <v>0</v>
      </c>
      <c r="BL255" s="19" t="s">
        <v>145</v>
      </c>
      <c r="BM255" s="218" t="s">
        <v>3683</v>
      </c>
    </row>
    <row r="256" s="2" customFormat="1">
      <c r="A256" s="41"/>
      <c r="B256" s="42"/>
      <c r="C256" s="43"/>
      <c r="D256" s="220" t="s">
        <v>147</v>
      </c>
      <c r="E256" s="43"/>
      <c r="F256" s="221" t="s">
        <v>3682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147</v>
      </c>
      <c r="AU256" s="19" t="s">
        <v>87</v>
      </c>
    </row>
    <row r="257" s="2" customFormat="1" ht="24.15" customHeight="1">
      <c r="A257" s="41"/>
      <c r="B257" s="42"/>
      <c r="C257" s="207" t="s">
        <v>1250</v>
      </c>
      <c r="D257" s="207" t="s">
        <v>140</v>
      </c>
      <c r="E257" s="208" t="s">
        <v>3672</v>
      </c>
      <c r="F257" s="209" t="s">
        <v>3673</v>
      </c>
      <c r="G257" s="210" t="s">
        <v>160</v>
      </c>
      <c r="H257" s="211">
        <v>10</v>
      </c>
      <c r="I257" s="212"/>
      <c r="J257" s="213">
        <f>ROUND(I257*H257,2)</f>
        <v>0</v>
      </c>
      <c r="K257" s="209" t="s">
        <v>144</v>
      </c>
      <c r="L257" s="47"/>
      <c r="M257" s="214" t="s">
        <v>32</v>
      </c>
      <c r="N257" s="215" t="s">
        <v>49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145</v>
      </c>
      <c r="AT257" s="218" t="s">
        <v>140</v>
      </c>
      <c r="AU257" s="218" t="s">
        <v>87</v>
      </c>
      <c r="AY257" s="19" t="s">
        <v>137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87</v>
      </c>
      <c r="BK257" s="219">
        <f>ROUND(I257*H257,2)</f>
        <v>0</v>
      </c>
      <c r="BL257" s="19" t="s">
        <v>145</v>
      </c>
      <c r="BM257" s="218" t="s">
        <v>3684</v>
      </c>
    </row>
    <row r="258" s="2" customFormat="1">
      <c r="A258" s="41"/>
      <c r="B258" s="42"/>
      <c r="C258" s="43"/>
      <c r="D258" s="220" t="s">
        <v>147</v>
      </c>
      <c r="E258" s="43"/>
      <c r="F258" s="221" t="s">
        <v>3675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147</v>
      </c>
      <c r="AU258" s="19" t="s">
        <v>87</v>
      </c>
    </row>
    <row r="259" s="2" customFormat="1">
      <c r="A259" s="41"/>
      <c r="B259" s="42"/>
      <c r="C259" s="43"/>
      <c r="D259" s="225" t="s">
        <v>149</v>
      </c>
      <c r="E259" s="43"/>
      <c r="F259" s="226" t="s">
        <v>3676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149</v>
      </c>
      <c r="AU259" s="19" t="s">
        <v>87</v>
      </c>
    </row>
    <row r="260" s="2" customFormat="1" ht="16.5" customHeight="1">
      <c r="A260" s="41"/>
      <c r="B260" s="42"/>
      <c r="C260" s="227" t="s">
        <v>1276</v>
      </c>
      <c r="D260" s="227" t="s">
        <v>151</v>
      </c>
      <c r="E260" s="228" t="s">
        <v>3685</v>
      </c>
      <c r="F260" s="229" t="s">
        <v>3686</v>
      </c>
      <c r="G260" s="230" t="s">
        <v>160</v>
      </c>
      <c r="H260" s="231">
        <v>10</v>
      </c>
      <c r="I260" s="232"/>
      <c r="J260" s="233">
        <f>ROUND(I260*H260,2)</f>
        <v>0</v>
      </c>
      <c r="K260" s="229" t="s">
        <v>144</v>
      </c>
      <c r="L260" s="234"/>
      <c r="M260" s="235" t="s">
        <v>32</v>
      </c>
      <c r="N260" s="236" t="s">
        <v>49</v>
      </c>
      <c r="O260" s="87"/>
      <c r="P260" s="216">
        <f>O260*H260</f>
        <v>0</v>
      </c>
      <c r="Q260" s="216">
        <v>0.00027</v>
      </c>
      <c r="R260" s="216">
        <f>Q260*H260</f>
        <v>0.0027000000000000001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155</v>
      </c>
      <c r="AT260" s="218" t="s">
        <v>151</v>
      </c>
      <c r="AU260" s="218" t="s">
        <v>87</v>
      </c>
      <c r="AY260" s="19" t="s">
        <v>137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87</v>
      </c>
      <c r="BK260" s="219">
        <f>ROUND(I260*H260,2)</f>
        <v>0</v>
      </c>
      <c r="BL260" s="19" t="s">
        <v>145</v>
      </c>
      <c r="BM260" s="218" t="s">
        <v>3687</v>
      </c>
    </row>
    <row r="261" s="2" customFormat="1">
      <c r="A261" s="41"/>
      <c r="B261" s="42"/>
      <c r="C261" s="43"/>
      <c r="D261" s="220" t="s">
        <v>147</v>
      </c>
      <c r="E261" s="43"/>
      <c r="F261" s="221" t="s">
        <v>3686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147</v>
      </c>
      <c r="AU261" s="19" t="s">
        <v>87</v>
      </c>
    </row>
    <row r="262" s="2" customFormat="1" ht="24.15" customHeight="1">
      <c r="A262" s="41"/>
      <c r="B262" s="42"/>
      <c r="C262" s="207" t="s">
        <v>1280</v>
      </c>
      <c r="D262" s="207" t="s">
        <v>140</v>
      </c>
      <c r="E262" s="208" t="s">
        <v>3672</v>
      </c>
      <c r="F262" s="209" t="s">
        <v>3673</v>
      </c>
      <c r="G262" s="210" t="s">
        <v>160</v>
      </c>
      <c r="H262" s="211">
        <v>2</v>
      </c>
      <c r="I262" s="212"/>
      <c r="J262" s="213">
        <f>ROUND(I262*H262,2)</f>
        <v>0</v>
      </c>
      <c r="K262" s="209" t="s">
        <v>144</v>
      </c>
      <c r="L262" s="47"/>
      <c r="M262" s="214" t="s">
        <v>32</v>
      </c>
      <c r="N262" s="215" t="s">
        <v>49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145</v>
      </c>
      <c r="AT262" s="218" t="s">
        <v>140</v>
      </c>
      <c r="AU262" s="218" t="s">
        <v>87</v>
      </c>
      <c r="AY262" s="19" t="s">
        <v>137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87</v>
      </c>
      <c r="BK262" s="219">
        <f>ROUND(I262*H262,2)</f>
        <v>0</v>
      </c>
      <c r="BL262" s="19" t="s">
        <v>145</v>
      </c>
      <c r="BM262" s="218" t="s">
        <v>3688</v>
      </c>
    </row>
    <row r="263" s="2" customFormat="1">
      <c r="A263" s="41"/>
      <c r="B263" s="42"/>
      <c r="C263" s="43"/>
      <c r="D263" s="220" t="s">
        <v>147</v>
      </c>
      <c r="E263" s="43"/>
      <c r="F263" s="221" t="s">
        <v>3675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147</v>
      </c>
      <c r="AU263" s="19" t="s">
        <v>87</v>
      </c>
    </row>
    <row r="264" s="2" customFormat="1">
      <c r="A264" s="41"/>
      <c r="B264" s="42"/>
      <c r="C264" s="43"/>
      <c r="D264" s="225" t="s">
        <v>149</v>
      </c>
      <c r="E264" s="43"/>
      <c r="F264" s="226" t="s">
        <v>3676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149</v>
      </c>
      <c r="AU264" s="19" t="s">
        <v>87</v>
      </c>
    </row>
    <row r="265" s="2" customFormat="1" ht="16.5" customHeight="1">
      <c r="A265" s="41"/>
      <c r="B265" s="42"/>
      <c r="C265" s="227" t="s">
        <v>1284</v>
      </c>
      <c r="D265" s="227" t="s">
        <v>151</v>
      </c>
      <c r="E265" s="228" t="s">
        <v>3685</v>
      </c>
      <c r="F265" s="229" t="s">
        <v>3686</v>
      </c>
      <c r="G265" s="230" t="s">
        <v>160</v>
      </c>
      <c r="H265" s="231">
        <v>2</v>
      </c>
      <c r="I265" s="232"/>
      <c r="J265" s="233">
        <f>ROUND(I265*H265,2)</f>
        <v>0</v>
      </c>
      <c r="K265" s="229" t="s">
        <v>144</v>
      </c>
      <c r="L265" s="234"/>
      <c r="M265" s="235" t="s">
        <v>32</v>
      </c>
      <c r="N265" s="236" t="s">
        <v>49</v>
      </c>
      <c r="O265" s="87"/>
      <c r="P265" s="216">
        <f>O265*H265</f>
        <v>0</v>
      </c>
      <c r="Q265" s="216">
        <v>0.00027</v>
      </c>
      <c r="R265" s="216">
        <f>Q265*H265</f>
        <v>0.00054000000000000001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155</v>
      </c>
      <c r="AT265" s="218" t="s">
        <v>151</v>
      </c>
      <c r="AU265" s="218" t="s">
        <v>87</v>
      </c>
      <c r="AY265" s="19" t="s">
        <v>137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87</v>
      </c>
      <c r="BK265" s="219">
        <f>ROUND(I265*H265,2)</f>
        <v>0</v>
      </c>
      <c r="BL265" s="19" t="s">
        <v>145</v>
      </c>
      <c r="BM265" s="218" t="s">
        <v>3689</v>
      </c>
    </row>
    <row r="266" s="2" customFormat="1">
      <c r="A266" s="41"/>
      <c r="B266" s="42"/>
      <c r="C266" s="43"/>
      <c r="D266" s="220" t="s">
        <v>147</v>
      </c>
      <c r="E266" s="43"/>
      <c r="F266" s="221" t="s">
        <v>3686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147</v>
      </c>
      <c r="AU266" s="19" t="s">
        <v>87</v>
      </c>
    </row>
    <row r="267" s="2" customFormat="1" ht="24.15" customHeight="1">
      <c r="A267" s="41"/>
      <c r="B267" s="42"/>
      <c r="C267" s="207" t="s">
        <v>1288</v>
      </c>
      <c r="D267" s="207" t="s">
        <v>140</v>
      </c>
      <c r="E267" s="208" t="s">
        <v>3672</v>
      </c>
      <c r="F267" s="209" t="s">
        <v>3673</v>
      </c>
      <c r="G267" s="210" t="s">
        <v>160</v>
      </c>
      <c r="H267" s="211">
        <v>13</v>
      </c>
      <c r="I267" s="212"/>
      <c r="J267" s="213">
        <f>ROUND(I267*H267,2)</f>
        <v>0</v>
      </c>
      <c r="K267" s="209" t="s">
        <v>144</v>
      </c>
      <c r="L267" s="47"/>
      <c r="M267" s="214" t="s">
        <v>32</v>
      </c>
      <c r="N267" s="215" t="s">
        <v>49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145</v>
      </c>
      <c r="AT267" s="218" t="s">
        <v>140</v>
      </c>
      <c r="AU267" s="218" t="s">
        <v>87</v>
      </c>
      <c r="AY267" s="19" t="s">
        <v>137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87</v>
      </c>
      <c r="BK267" s="219">
        <f>ROUND(I267*H267,2)</f>
        <v>0</v>
      </c>
      <c r="BL267" s="19" t="s">
        <v>145</v>
      </c>
      <c r="BM267" s="218" t="s">
        <v>3690</v>
      </c>
    </row>
    <row r="268" s="2" customFormat="1">
      <c r="A268" s="41"/>
      <c r="B268" s="42"/>
      <c r="C268" s="43"/>
      <c r="D268" s="220" t="s">
        <v>147</v>
      </c>
      <c r="E268" s="43"/>
      <c r="F268" s="221" t="s">
        <v>3675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147</v>
      </c>
      <c r="AU268" s="19" t="s">
        <v>87</v>
      </c>
    </row>
    <row r="269" s="2" customFormat="1">
      <c r="A269" s="41"/>
      <c r="B269" s="42"/>
      <c r="C269" s="43"/>
      <c r="D269" s="225" t="s">
        <v>149</v>
      </c>
      <c r="E269" s="43"/>
      <c r="F269" s="226" t="s">
        <v>3676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149</v>
      </c>
      <c r="AU269" s="19" t="s">
        <v>87</v>
      </c>
    </row>
    <row r="270" s="2" customFormat="1" ht="16.5" customHeight="1">
      <c r="A270" s="41"/>
      <c r="B270" s="42"/>
      <c r="C270" s="227" t="s">
        <v>1304</v>
      </c>
      <c r="D270" s="227" t="s">
        <v>151</v>
      </c>
      <c r="E270" s="228" t="s">
        <v>3691</v>
      </c>
      <c r="F270" s="229" t="s">
        <v>3692</v>
      </c>
      <c r="G270" s="230" t="s">
        <v>160</v>
      </c>
      <c r="H270" s="231">
        <v>13</v>
      </c>
      <c r="I270" s="232"/>
      <c r="J270" s="233">
        <f>ROUND(I270*H270,2)</f>
        <v>0</v>
      </c>
      <c r="K270" s="229" t="s">
        <v>144</v>
      </c>
      <c r="L270" s="234"/>
      <c r="M270" s="235" t="s">
        <v>32</v>
      </c>
      <c r="N270" s="236" t="s">
        <v>49</v>
      </c>
      <c r="O270" s="87"/>
      <c r="P270" s="216">
        <f>O270*H270</f>
        <v>0</v>
      </c>
      <c r="Q270" s="216">
        <v>0.00038000000000000002</v>
      </c>
      <c r="R270" s="216">
        <f>Q270*H270</f>
        <v>0.0049399999999999999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155</v>
      </c>
      <c r="AT270" s="218" t="s">
        <v>151</v>
      </c>
      <c r="AU270" s="218" t="s">
        <v>87</v>
      </c>
      <c r="AY270" s="19" t="s">
        <v>137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87</v>
      </c>
      <c r="BK270" s="219">
        <f>ROUND(I270*H270,2)</f>
        <v>0</v>
      </c>
      <c r="BL270" s="19" t="s">
        <v>145</v>
      </c>
      <c r="BM270" s="218" t="s">
        <v>3693</v>
      </c>
    </row>
    <row r="271" s="2" customFormat="1">
      <c r="A271" s="41"/>
      <c r="B271" s="42"/>
      <c r="C271" s="43"/>
      <c r="D271" s="220" t="s">
        <v>147</v>
      </c>
      <c r="E271" s="43"/>
      <c r="F271" s="221" t="s">
        <v>3692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147</v>
      </c>
      <c r="AU271" s="19" t="s">
        <v>87</v>
      </c>
    </row>
    <row r="272" s="2" customFormat="1" ht="24.15" customHeight="1">
      <c r="A272" s="41"/>
      <c r="B272" s="42"/>
      <c r="C272" s="207" t="s">
        <v>1309</v>
      </c>
      <c r="D272" s="207" t="s">
        <v>140</v>
      </c>
      <c r="E272" s="208" t="s">
        <v>3672</v>
      </c>
      <c r="F272" s="209" t="s">
        <v>3673</v>
      </c>
      <c r="G272" s="210" t="s">
        <v>160</v>
      </c>
      <c r="H272" s="211">
        <v>27</v>
      </c>
      <c r="I272" s="212"/>
      <c r="J272" s="213">
        <f>ROUND(I272*H272,2)</f>
        <v>0</v>
      </c>
      <c r="K272" s="209" t="s">
        <v>144</v>
      </c>
      <c r="L272" s="47"/>
      <c r="M272" s="214" t="s">
        <v>32</v>
      </c>
      <c r="N272" s="215" t="s">
        <v>49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145</v>
      </c>
      <c r="AT272" s="218" t="s">
        <v>140</v>
      </c>
      <c r="AU272" s="218" t="s">
        <v>87</v>
      </c>
      <c r="AY272" s="19" t="s">
        <v>137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87</v>
      </c>
      <c r="BK272" s="219">
        <f>ROUND(I272*H272,2)</f>
        <v>0</v>
      </c>
      <c r="BL272" s="19" t="s">
        <v>145</v>
      </c>
      <c r="BM272" s="218" t="s">
        <v>3694</v>
      </c>
    </row>
    <row r="273" s="2" customFormat="1">
      <c r="A273" s="41"/>
      <c r="B273" s="42"/>
      <c r="C273" s="43"/>
      <c r="D273" s="220" t="s">
        <v>147</v>
      </c>
      <c r="E273" s="43"/>
      <c r="F273" s="221" t="s">
        <v>3675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147</v>
      </c>
      <c r="AU273" s="19" t="s">
        <v>87</v>
      </c>
    </row>
    <row r="274" s="2" customFormat="1">
      <c r="A274" s="41"/>
      <c r="B274" s="42"/>
      <c r="C274" s="43"/>
      <c r="D274" s="225" t="s">
        <v>149</v>
      </c>
      <c r="E274" s="43"/>
      <c r="F274" s="226" t="s">
        <v>3676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149</v>
      </c>
      <c r="AU274" s="19" t="s">
        <v>87</v>
      </c>
    </row>
    <row r="275" s="2" customFormat="1" ht="16.5" customHeight="1">
      <c r="A275" s="41"/>
      <c r="B275" s="42"/>
      <c r="C275" s="227" t="s">
        <v>1336</v>
      </c>
      <c r="D275" s="227" t="s">
        <v>151</v>
      </c>
      <c r="E275" s="228" t="s">
        <v>3695</v>
      </c>
      <c r="F275" s="229" t="s">
        <v>3696</v>
      </c>
      <c r="G275" s="230" t="s">
        <v>160</v>
      </c>
      <c r="H275" s="231">
        <v>27</v>
      </c>
      <c r="I275" s="232"/>
      <c r="J275" s="233">
        <f>ROUND(I275*H275,2)</f>
        <v>0</v>
      </c>
      <c r="K275" s="229" t="s">
        <v>144</v>
      </c>
      <c r="L275" s="234"/>
      <c r="M275" s="235" t="s">
        <v>32</v>
      </c>
      <c r="N275" s="236" t="s">
        <v>49</v>
      </c>
      <c r="O275" s="87"/>
      <c r="P275" s="216">
        <f>O275*H275</f>
        <v>0</v>
      </c>
      <c r="Q275" s="216">
        <v>0.00054000000000000001</v>
      </c>
      <c r="R275" s="216">
        <f>Q275*H275</f>
        <v>0.014580000000000001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155</v>
      </c>
      <c r="AT275" s="218" t="s">
        <v>151</v>
      </c>
      <c r="AU275" s="218" t="s">
        <v>87</v>
      </c>
      <c r="AY275" s="19" t="s">
        <v>137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87</v>
      </c>
      <c r="BK275" s="219">
        <f>ROUND(I275*H275,2)</f>
        <v>0</v>
      </c>
      <c r="BL275" s="19" t="s">
        <v>145</v>
      </c>
      <c r="BM275" s="218" t="s">
        <v>3697</v>
      </c>
    </row>
    <row r="276" s="2" customFormat="1">
      <c r="A276" s="41"/>
      <c r="B276" s="42"/>
      <c r="C276" s="43"/>
      <c r="D276" s="220" t="s">
        <v>147</v>
      </c>
      <c r="E276" s="43"/>
      <c r="F276" s="221" t="s">
        <v>3696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147</v>
      </c>
      <c r="AU276" s="19" t="s">
        <v>87</v>
      </c>
    </row>
    <row r="277" s="2" customFormat="1" ht="16.5" customHeight="1">
      <c r="A277" s="41"/>
      <c r="B277" s="42"/>
      <c r="C277" s="207" t="s">
        <v>1348</v>
      </c>
      <c r="D277" s="207" t="s">
        <v>140</v>
      </c>
      <c r="E277" s="208" t="s">
        <v>3698</v>
      </c>
      <c r="F277" s="209" t="s">
        <v>3699</v>
      </c>
      <c r="G277" s="210" t="s">
        <v>160</v>
      </c>
      <c r="H277" s="211">
        <v>1</v>
      </c>
      <c r="I277" s="212"/>
      <c r="J277" s="213">
        <f>ROUND(I277*H277,2)</f>
        <v>0</v>
      </c>
      <c r="K277" s="209" t="s">
        <v>144</v>
      </c>
      <c r="L277" s="47"/>
      <c r="M277" s="214" t="s">
        <v>32</v>
      </c>
      <c r="N277" s="215" t="s">
        <v>49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145</v>
      </c>
      <c r="AT277" s="218" t="s">
        <v>140</v>
      </c>
      <c r="AU277" s="218" t="s">
        <v>87</v>
      </c>
      <c r="AY277" s="19" t="s">
        <v>137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87</v>
      </c>
      <c r="BK277" s="219">
        <f>ROUND(I277*H277,2)</f>
        <v>0</v>
      </c>
      <c r="BL277" s="19" t="s">
        <v>145</v>
      </c>
      <c r="BM277" s="218" t="s">
        <v>3700</v>
      </c>
    </row>
    <row r="278" s="2" customFormat="1">
      <c r="A278" s="41"/>
      <c r="B278" s="42"/>
      <c r="C278" s="43"/>
      <c r="D278" s="220" t="s">
        <v>147</v>
      </c>
      <c r="E278" s="43"/>
      <c r="F278" s="221" t="s">
        <v>3701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147</v>
      </c>
      <c r="AU278" s="19" t="s">
        <v>87</v>
      </c>
    </row>
    <row r="279" s="2" customFormat="1">
      <c r="A279" s="41"/>
      <c r="B279" s="42"/>
      <c r="C279" s="43"/>
      <c r="D279" s="225" t="s">
        <v>149</v>
      </c>
      <c r="E279" s="43"/>
      <c r="F279" s="226" t="s">
        <v>3702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149</v>
      </c>
      <c r="AU279" s="19" t="s">
        <v>87</v>
      </c>
    </row>
    <row r="280" s="2" customFormat="1" ht="16.5" customHeight="1">
      <c r="A280" s="41"/>
      <c r="B280" s="42"/>
      <c r="C280" s="207" t="s">
        <v>1355</v>
      </c>
      <c r="D280" s="207" t="s">
        <v>140</v>
      </c>
      <c r="E280" s="208" t="s">
        <v>3703</v>
      </c>
      <c r="F280" s="209" t="s">
        <v>3704</v>
      </c>
      <c r="G280" s="210" t="s">
        <v>160</v>
      </c>
      <c r="H280" s="211">
        <v>4</v>
      </c>
      <c r="I280" s="212"/>
      <c r="J280" s="213">
        <f>ROUND(I280*H280,2)</f>
        <v>0</v>
      </c>
      <c r="K280" s="209" t="s">
        <v>144</v>
      </c>
      <c r="L280" s="47"/>
      <c r="M280" s="214" t="s">
        <v>32</v>
      </c>
      <c r="N280" s="215" t="s">
        <v>49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145</v>
      </c>
      <c r="AT280" s="218" t="s">
        <v>140</v>
      </c>
      <c r="AU280" s="218" t="s">
        <v>87</v>
      </c>
      <c r="AY280" s="19" t="s">
        <v>137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87</v>
      </c>
      <c r="BK280" s="219">
        <f>ROUND(I280*H280,2)</f>
        <v>0</v>
      </c>
      <c r="BL280" s="19" t="s">
        <v>145</v>
      </c>
      <c r="BM280" s="218" t="s">
        <v>3705</v>
      </c>
    </row>
    <row r="281" s="2" customFormat="1">
      <c r="A281" s="41"/>
      <c r="B281" s="42"/>
      <c r="C281" s="43"/>
      <c r="D281" s="220" t="s">
        <v>147</v>
      </c>
      <c r="E281" s="43"/>
      <c r="F281" s="221" t="s">
        <v>3706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147</v>
      </c>
      <c r="AU281" s="19" t="s">
        <v>87</v>
      </c>
    </row>
    <row r="282" s="2" customFormat="1">
      <c r="A282" s="41"/>
      <c r="B282" s="42"/>
      <c r="C282" s="43"/>
      <c r="D282" s="225" t="s">
        <v>149</v>
      </c>
      <c r="E282" s="43"/>
      <c r="F282" s="226" t="s">
        <v>3707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149</v>
      </c>
      <c r="AU282" s="19" t="s">
        <v>87</v>
      </c>
    </row>
    <row r="283" s="2" customFormat="1" ht="16.5" customHeight="1">
      <c r="A283" s="41"/>
      <c r="B283" s="42"/>
      <c r="C283" s="207" t="s">
        <v>1364</v>
      </c>
      <c r="D283" s="207" t="s">
        <v>140</v>
      </c>
      <c r="E283" s="208" t="s">
        <v>3708</v>
      </c>
      <c r="F283" s="209" t="s">
        <v>3709</v>
      </c>
      <c r="G283" s="210" t="s">
        <v>143</v>
      </c>
      <c r="H283" s="211">
        <v>20</v>
      </c>
      <c r="I283" s="212"/>
      <c r="J283" s="213">
        <f>ROUND(I283*H283,2)</f>
        <v>0</v>
      </c>
      <c r="K283" s="209" t="s">
        <v>144</v>
      </c>
      <c r="L283" s="47"/>
      <c r="M283" s="214" t="s">
        <v>32</v>
      </c>
      <c r="N283" s="215" t="s">
        <v>49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145</v>
      </c>
      <c r="AT283" s="218" t="s">
        <v>140</v>
      </c>
      <c r="AU283" s="218" t="s">
        <v>87</v>
      </c>
      <c r="AY283" s="19" t="s">
        <v>137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87</v>
      </c>
      <c r="BK283" s="219">
        <f>ROUND(I283*H283,2)</f>
        <v>0</v>
      </c>
      <c r="BL283" s="19" t="s">
        <v>145</v>
      </c>
      <c r="BM283" s="218" t="s">
        <v>3710</v>
      </c>
    </row>
    <row r="284" s="2" customFormat="1">
      <c r="A284" s="41"/>
      <c r="B284" s="42"/>
      <c r="C284" s="43"/>
      <c r="D284" s="220" t="s">
        <v>147</v>
      </c>
      <c r="E284" s="43"/>
      <c r="F284" s="221" t="s">
        <v>3711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147</v>
      </c>
      <c r="AU284" s="19" t="s">
        <v>87</v>
      </c>
    </row>
    <row r="285" s="2" customFormat="1">
      <c r="A285" s="41"/>
      <c r="B285" s="42"/>
      <c r="C285" s="43"/>
      <c r="D285" s="225" t="s">
        <v>149</v>
      </c>
      <c r="E285" s="43"/>
      <c r="F285" s="226" t="s">
        <v>3712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149</v>
      </c>
      <c r="AU285" s="19" t="s">
        <v>87</v>
      </c>
    </row>
    <row r="286" s="2" customFormat="1" ht="16.5" customHeight="1">
      <c r="A286" s="41"/>
      <c r="B286" s="42"/>
      <c r="C286" s="227" t="s">
        <v>1372</v>
      </c>
      <c r="D286" s="227" t="s">
        <v>151</v>
      </c>
      <c r="E286" s="228" t="s">
        <v>3713</v>
      </c>
      <c r="F286" s="229" t="s">
        <v>3714</v>
      </c>
      <c r="G286" s="230" t="s">
        <v>143</v>
      </c>
      <c r="H286" s="231">
        <v>22</v>
      </c>
      <c r="I286" s="232"/>
      <c r="J286" s="233">
        <f>ROUND(I286*H286,2)</f>
        <v>0</v>
      </c>
      <c r="K286" s="229" t="s">
        <v>144</v>
      </c>
      <c r="L286" s="234"/>
      <c r="M286" s="235" t="s">
        <v>32</v>
      </c>
      <c r="N286" s="236" t="s">
        <v>49</v>
      </c>
      <c r="O286" s="87"/>
      <c r="P286" s="216">
        <f>O286*H286</f>
        <v>0</v>
      </c>
      <c r="Q286" s="216">
        <v>0.00114</v>
      </c>
      <c r="R286" s="216">
        <f>Q286*H286</f>
        <v>0.025079999999999998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155</v>
      </c>
      <c r="AT286" s="218" t="s">
        <v>151</v>
      </c>
      <c r="AU286" s="218" t="s">
        <v>87</v>
      </c>
      <c r="AY286" s="19" t="s">
        <v>137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87</v>
      </c>
      <c r="BK286" s="219">
        <f>ROUND(I286*H286,2)</f>
        <v>0</v>
      </c>
      <c r="BL286" s="19" t="s">
        <v>145</v>
      </c>
      <c r="BM286" s="218" t="s">
        <v>3715</v>
      </c>
    </row>
    <row r="287" s="2" customFormat="1">
      <c r="A287" s="41"/>
      <c r="B287" s="42"/>
      <c r="C287" s="43"/>
      <c r="D287" s="220" t="s">
        <v>147</v>
      </c>
      <c r="E287" s="43"/>
      <c r="F287" s="221" t="s">
        <v>3714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147</v>
      </c>
      <c r="AU287" s="19" t="s">
        <v>87</v>
      </c>
    </row>
    <row r="288" s="2" customFormat="1" ht="16.5" customHeight="1">
      <c r="A288" s="41"/>
      <c r="B288" s="42"/>
      <c r="C288" s="207" t="s">
        <v>1385</v>
      </c>
      <c r="D288" s="207" t="s">
        <v>140</v>
      </c>
      <c r="E288" s="208" t="s">
        <v>3716</v>
      </c>
      <c r="F288" s="209" t="s">
        <v>3709</v>
      </c>
      <c r="G288" s="210" t="s">
        <v>143</v>
      </c>
      <c r="H288" s="211">
        <v>50</v>
      </c>
      <c r="I288" s="212"/>
      <c r="J288" s="213">
        <f>ROUND(I288*H288,2)</f>
        <v>0</v>
      </c>
      <c r="K288" s="209" t="s">
        <v>144</v>
      </c>
      <c r="L288" s="47"/>
      <c r="M288" s="214" t="s">
        <v>32</v>
      </c>
      <c r="N288" s="215" t="s">
        <v>49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145</v>
      </c>
      <c r="AT288" s="218" t="s">
        <v>140</v>
      </c>
      <c r="AU288" s="218" t="s">
        <v>87</v>
      </c>
      <c r="AY288" s="19" t="s">
        <v>137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87</v>
      </c>
      <c r="BK288" s="219">
        <f>ROUND(I288*H288,2)</f>
        <v>0</v>
      </c>
      <c r="BL288" s="19" t="s">
        <v>145</v>
      </c>
      <c r="BM288" s="218" t="s">
        <v>3717</v>
      </c>
    </row>
    <row r="289" s="2" customFormat="1">
      <c r="A289" s="41"/>
      <c r="B289" s="42"/>
      <c r="C289" s="43"/>
      <c r="D289" s="220" t="s">
        <v>147</v>
      </c>
      <c r="E289" s="43"/>
      <c r="F289" s="221" t="s">
        <v>3711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147</v>
      </c>
      <c r="AU289" s="19" t="s">
        <v>87</v>
      </c>
    </row>
    <row r="290" s="2" customFormat="1">
      <c r="A290" s="41"/>
      <c r="B290" s="42"/>
      <c r="C290" s="43"/>
      <c r="D290" s="225" t="s">
        <v>149</v>
      </c>
      <c r="E290" s="43"/>
      <c r="F290" s="226" t="s">
        <v>3718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149</v>
      </c>
      <c r="AU290" s="19" t="s">
        <v>87</v>
      </c>
    </row>
    <row r="291" s="2" customFormat="1" ht="16.5" customHeight="1">
      <c r="A291" s="41"/>
      <c r="B291" s="42"/>
      <c r="C291" s="227" t="s">
        <v>1393</v>
      </c>
      <c r="D291" s="227" t="s">
        <v>151</v>
      </c>
      <c r="E291" s="228" t="s">
        <v>3719</v>
      </c>
      <c r="F291" s="229" t="s">
        <v>3720</v>
      </c>
      <c r="G291" s="230" t="s">
        <v>143</v>
      </c>
      <c r="H291" s="231">
        <v>55</v>
      </c>
      <c r="I291" s="232"/>
      <c r="J291" s="233">
        <f>ROUND(I291*H291,2)</f>
        <v>0</v>
      </c>
      <c r="K291" s="229" t="s">
        <v>144</v>
      </c>
      <c r="L291" s="234"/>
      <c r="M291" s="235" t="s">
        <v>32</v>
      </c>
      <c r="N291" s="236" t="s">
        <v>49</v>
      </c>
      <c r="O291" s="87"/>
      <c r="P291" s="216">
        <f>O291*H291</f>
        <v>0</v>
      </c>
      <c r="Q291" s="216">
        <v>0.0055199999999999997</v>
      </c>
      <c r="R291" s="216">
        <f>Q291*H291</f>
        <v>0.30359999999999998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155</v>
      </c>
      <c r="AT291" s="218" t="s">
        <v>151</v>
      </c>
      <c r="AU291" s="218" t="s">
        <v>87</v>
      </c>
      <c r="AY291" s="19" t="s">
        <v>137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87</v>
      </c>
      <c r="BK291" s="219">
        <f>ROUND(I291*H291,2)</f>
        <v>0</v>
      </c>
      <c r="BL291" s="19" t="s">
        <v>145</v>
      </c>
      <c r="BM291" s="218" t="s">
        <v>3721</v>
      </c>
    </row>
    <row r="292" s="2" customFormat="1">
      <c r="A292" s="41"/>
      <c r="B292" s="42"/>
      <c r="C292" s="43"/>
      <c r="D292" s="220" t="s">
        <v>147</v>
      </c>
      <c r="E292" s="43"/>
      <c r="F292" s="221" t="s">
        <v>3720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147</v>
      </c>
      <c r="AU292" s="19" t="s">
        <v>87</v>
      </c>
    </row>
    <row r="293" s="2" customFormat="1" ht="16.5" customHeight="1">
      <c r="A293" s="41"/>
      <c r="B293" s="42"/>
      <c r="C293" s="207" t="s">
        <v>1401</v>
      </c>
      <c r="D293" s="207" t="s">
        <v>140</v>
      </c>
      <c r="E293" s="208" t="s">
        <v>3722</v>
      </c>
      <c r="F293" s="209" t="s">
        <v>3723</v>
      </c>
      <c r="G293" s="210" t="s">
        <v>665</v>
      </c>
      <c r="H293" s="211">
        <v>1.851</v>
      </c>
      <c r="I293" s="212"/>
      <c r="J293" s="213">
        <f>ROUND(I293*H293,2)</f>
        <v>0</v>
      </c>
      <c r="K293" s="209" t="s">
        <v>144</v>
      </c>
      <c r="L293" s="47"/>
      <c r="M293" s="214" t="s">
        <v>32</v>
      </c>
      <c r="N293" s="215" t="s">
        <v>49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145</v>
      </c>
      <c r="AT293" s="218" t="s">
        <v>140</v>
      </c>
      <c r="AU293" s="218" t="s">
        <v>87</v>
      </c>
      <c r="AY293" s="19" t="s">
        <v>137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87</v>
      </c>
      <c r="BK293" s="219">
        <f>ROUND(I293*H293,2)</f>
        <v>0</v>
      </c>
      <c r="BL293" s="19" t="s">
        <v>145</v>
      </c>
      <c r="BM293" s="218" t="s">
        <v>3724</v>
      </c>
    </row>
    <row r="294" s="2" customFormat="1">
      <c r="A294" s="41"/>
      <c r="B294" s="42"/>
      <c r="C294" s="43"/>
      <c r="D294" s="220" t="s">
        <v>147</v>
      </c>
      <c r="E294" s="43"/>
      <c r="F294" s="221" t="s">
        <v>3725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147</v>
      </c>
      <c r="AU294" s="19" t="s">
        <v>87</v>
      </c>
    </row>
    <row r="295" s="2" customFormat="1">
      <c r="A295" s="41"/>
      <c r="B295" s="42"/>
      <c r="C295" s="43"/>
      <c r="D295" s="225" t="s">
        <v>149</v>
      </c>
      <c r="E295" s="43"/>
      <c r="F295" s="226" t="s">
        <v>3726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149</v>
      </c>
      <c r="AU295" s="19" t="s">
        <v>87</v>
      </c>
    </row>
    <row r="296" s="12" customFormat="1" ht="25.92" customHeight="1">
      <c r="A296" s="12"/>
      <c r="B296" s="191"/>
      <c r="C296" s="192"/>
      <c r="D296" s="193" t="s">
        <v>76</v>
      </c>
      <c r="E296" s="194" t="s">
        <v>151</v>
      </c>
      <c r="F296" s="194" t="s">
        <v>240</v>
      </c>
      <c r="G296" s="192"/>
      <c r="H296" s="192"/>
      <c r="I296" s="195"/>
      <c r="J296" s="196">
        <f>BK296</f>
        <v>0</v>
      </c>
      <c r="K296" s="192"/>
      <c r="L296" s="197"/>
      <c r="M296" s="198"/>
      <c r="N296" s="199"/>
      <c r="O296" s="199"/>
      <c r="P296" s="200">
        <f>P297</f>
        <v>0</v>
      </c>
      <c r="Q296" s="199"/>
      <c r="R296" s="200">
        <f>R297</f>
        <v>4.8240152999999992</v>
      </c>
      <c r="S296" s="199"/>
      <c r="T296" s="201">
        <f>T297</f>
        <v>17.172840000000001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2" t="s">
        <v>157</v>
      </c>
      <c r="AT296" s="203" t="s">
        <v>76</v>
      </c>
      <c r="AU296" s="203" t="s">
        <v>77</v>
      </c>
      <c r="AY296" s="202" t="s">
        <v>137</v>
      </c>
      <c r="BK296" s="204">
        <f>BK297</f>
        <v>0</v>
      </c>
    </row>
    <row r="297" s="12" customFormat="1" ht="22.8" customHeight="1">
      <c r="A297" s="12"/>
      <c r="B297" s="191"/>
      <c r="C297" s="192"/>
      <c r="D297" s="193" t="s">
        <v>76</v>
      </c>
      <c r="E297" s="205" t="s">
        <v>241</v>
      </c>
      <c r="F297" s="205" t="s">
        <v>242</v>
      </c>
      <c r="G297" s="192"/>
      <c r="H297" s="192"/>
      <c r="I297" s="195"/>
      <c r="J297" s="206">
        <f>BK297</f>
        <v>0</v>
      </c>
      <c r="K297" s="192"/>
      <c r="L297" s="197"/>
      <c r="M297" s="198"/>
      <c r="N297" s="199"/>
      <c r="O297" s="199"/>
      <c r="P297" s="200">
        <f>SUM(P298:P348)</f>
        <v>0</v>
      </c>
      <c r="Q297" s="199"/>
      <c r="R297" s="200">
        <f>SUM(R298:R348)</f>
        <v>4.8240152999999992</v>
      </c>
      <c r="S297" s="199"/>
      <c r="T297" s="201">
        <f>SUM(T298:T348)</f>
        <v>17.172840000000001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2" t="s">
        <v>157</v>
      </c>
      <c r="AT297" s="203" t="s">
        <v>76</v>
      </c>
      <c r="AU297" s="203" t="s">
        <v>85</v>
      </c>
      <c r="AY297" s="202" t="s">
        <v>137</v>
      </c>
      <c r="BK297" s="204">
        <f>SUM(BK298:BK348)</f>
        <v>0</v>
      </c>
    </row>
    <row r="298" s="2" customFormat="1" ht="16.5" customHeight="1">
      <c r="A298" s="41"/>
      <c r="B298" s="42"/>
      <c r="C298" s="207" t="s">
        <v>1409</v>
      </c>
      <c r="D298" s="207" t="s">
        <v>140</v>
      </c>
      <c r="E298" s="208" t="s">
        <v>3727</v>
      </c>
      <c r="F298" s="209" t="s">
        <v>3728</v>
      </c>
      <c r="G298" s="210" t="s">
        <v>160</v>
      </c>
      <c r="H298" s="211">
        <v>1</v>
      </c>
      <c r="I298" s="212"/>
      <c r="J298" s="213">
        <f>ROUND(I298*H298,2)</f>
        <v>0</v>
      </c>
      <c r="K298" s="209" t="s">
        <v>144</v>
      </c>
      <c r="L298" s="47"/>
      <c r="M298" s="214" t="s">
        <v>32</v>
      </c>
      <c r="N298" s="215" t="s">
        <v>49</v>
      </c>
      <c r="O298" s="87"/>
      <c r="P298" s="216">
        <f>O298*H298</f>
        <v>0</v>
      </c>
      <c r="Q298" s="216">
        <v>0.0389025</v>
      </c>
      <c r="R298" s="216">
        <f>Q298*H298</f>
        <v>0.0389025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245</v>
      </c>
      <c r="AT298" s="218" t="s">
        <v>140</v>
      </c>
      <c r="AU298" s="218" t="s">
        <v>87</v>
      </c>
      <c r="AY298" s="19" t="s">
        <v>137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87</v>
      </c>
      <c r="BK298" s="219">
        <f>ROUND(I298*H298,2)</f>
        <v>0</v>
      </c>
      <c r="BL298" s="19" t="s">
        <v>245</v>
      </c>
      <c r="BM298" s="218" t="s">
        <v>3729</v>
      </c>
    </row>
    <row r="299" s="2" customFormat="1">
      <c r="A299" s="41"/>
      <c r="B299" s="42"/>
      <c r="C299" s="43"/>
      <c r="D299" s="220" t="s">
        <v>147</v>
      </c>
      <c r="E299" s="43"/>
      <c r="F299" s="221" t="s">
        <v>3730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147</v>
      </c>
      <c r="AU299" s="19" t="s">
        <v>87</v>
      </c>
    </row>
    <row r="300" s="2" customFormat="1">
      <c r="A300" s="41"/>
      <c r="B300" s="42"/>
      <c r="C300" s="43"/>
      <c r="D300" s="225" t="s">
        <v>149</v>
      </c>
      <c r="E300" s="43"/>
      <c r="F300" s="226" t="s">
        <v>3731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149</v>
      </c>
      <c r="AU300" s="19" t="s">
        <v>87</v>
      </c>
    </row>
    <row r="301" s="2" customFormat="1" ht="16.5" customHeight="1">
      <c r="A301" s="41"/>
      <c r="B301" s="42"/>
      <c r="C301" s="207" t="s">
        <v>1416</v>
      </c>
      <c r="D301" s="207" t="s">
        <v>140</v>
      </c>
      <c r="E301" s="208" t="s">
        <v>3732</v>
      </c>
      <c r="F301" s="209" t="s">
        <v>3733</v>
      </c>
      <c r="G301" s="210" t="s">
        <v>143</v>
      </c>
      <c r="H301" s="211">
        <v>2000</v>
      </c>
      <c r="I301" s="212"/>
      <c r="J301" s="213">
        <f>ROUND(I301*H301,2)</f>
        <v>0</v>
      </c>
      <c r="K301" s="209" t="s">
        <v>144</v>
      </c>
      <c r="L301" s="47"/>
      <c r="M301" s="214" t="s">
        <v>32</v>
      </c>
      <c r="N301" s="215" t="s">
        <v>49</v>
      </c>
      <c r="O301" s="87"/>
      <c r="P301" s="216">
        <f>O301*H301</f>
        <v>0</v>
      </c>
      <c r="Q301" s="216">
        <v>0.00025999999999999998</v>
      </c>
      <c r="R301" s="216">
        <f>Q301*H301</f>
        <v>0.51999999999999991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245</v>
      </c>
      <c r="AT301" s="218" t="s">
        <v>140</v>
      </c>
      <c r="AU301" s="218" t="s">
        <v>87</v>
      </c>
      <c r="AY301" s="19" t="s">
        <v>137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87</v>
      </c>
      <c r="BK301" s="219">
        <f>ROUND(I301*H301,2)</f>
        <v>0</v>
      </c>
      <c r="BL301" s="19" t="s">
        <v>245</v>
      </c>
      <c r="BM301" s="218" t="s">
        <v>3734</v>
      </c>
    </row>
    <row r="302" s="2" customFormat="1">
      <c r="A302" s="41"/>
      <c r="B302" s="42"/>
      <c r="C302" s="43"/>
      <c r="D302" s="220" t="s">
        <v>147</v>
      </c>
      <c r="E302" s="43"/>
      <c r="F302" s="221" t="s">
        <v>3735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147</v>
      </c>
      <c r="AU302" s="19" t="s">
        <v>87</v>
      </c>
    </row>
    <row r="303" s="2" customFormat="1">
      <c r="A303" s="41"/>
      <c r="B303" s="42"/>
      <c r="C303" s="43"/>
      <c r="D303" s="225" t="s">
        <v>149</v>
      </c>
      <c r="E303" s="43"/>
      <c r="F303" s="226" t="s">
        <v>3736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149</v>
      </c>
      <c r="AU303" s="19" t="s">
        <v>87</v>
      </c>
    </row>
    <row r="304" s="2" customFormat="1" ht="16.5" customHeight="1">
      <c r="A304" s="41"/>
      <c r="B304" s="42"/>
      <c r="C304" s="207" t="s">
        <v>1422</v>
      </c>
      <c r="D304" s="207" t="s">
        <v>140</v>
      </c>
      <c r="E304" s="208" t="s">
        <v>3737</v>
      </c>
      <c r="F304" s="209" t="s">
        <v>3738</v>
      </c>
      <c r="G304" s="210" t="s">
        <v>143</v>
      </c>
      <c r="H304" s="211">
        <v>1000</v>
      </c>
      <c r="I304" s="212"/>
      <c r="J304" s="213">
        <f>ROUND(I304*H304,2)</f>
        <v>0</v>
      </c>
      <c r="K304" s="209" t="s">
        <v>144</v>
      </c>
      <c r="L304" s="47"/>
      <c r="M304" s="214" t="s">
        <v>32</v>
      </c>
      <c r="N304" s="215" t="s">
        <v>49</v>
      </c>
      <c r="O304" s="87"/>
      <c r="P304" s="216">
        <f>O304*H304</f>
        <v>0</v>
      </c>
      <c r="Q304" s="216">
        <v>0.00025999999999999998</v>
      </c>
      <c r="R304" s="216">
        <f>Q304*H304</f>
        <v>0.25999999999999995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245</v>
      </c>
      <c r="AT304" s="218" t="s">
        <v>140</v>
      </c>
      <c r="AU304" s="218" t="s">
        <v>87</v>
      </c>
      <c r="AY304" s="19" t="s">
        <v>137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87</v>
      </c>
      <c r="BK304" s="219">
        <f>ROUND(I304*H304,2)</f>
        <v>0</v>
      </c>
      <c r="BL304" s="19" t="s">
        <v>245</v>
      </c>
      <c r="BM304" s="218" t="s">
        <v>3739</v>
      </c>
    </row>
    <row r="305" s="2" customFormat="1">
      <c r="A305" s="41"/>
      <c r="B305" s="42"/>
      <c r="C305" s="43"/>
      <c r="D305" s="220" t="s">
        <v>147</v>
      </c>
      <c r="E305" s="43"/>
      <c r="F305" s="221" t="s">
        <v>3740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147</v>
      </c>
      <c r="AU305" s="19" t="s">
        <v>87</v>
      </c>
    </row>
    <row r="306" s="2" customFormat="1">
      <c r="A306" s="41"/>
      <c r="B306" s="42"/>
      <c r="C306" s="43"/>
      <c r="D306" s="225" t="s">
        <v>149</v>
      </c>
      <c r="E306" s="43"/>
      <c r="F306" s="226" t="s">
        <v>3741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149</v>
      </c>
      <c r="AU306" s="19" t="s">
        <v>87</v>
      </c>
    </row>
    <row r="307" s="2" customFormat="1" ht="16.5" customHeight="1">
      <c r="A307" s="41"/>
      <c r="B307" s="42"/>
      <c r="C307" s="207" t="s">
        <v>1428</v>
      </c>
      <c r="D307" s="207" t="s">
        <v>140</v>
      </c>
      <c r="E307" s="208" t="s">
        <v>3742</v>
      </c>
      <c r="F307" s="209" t="s">
        <v>3743</v>
      </c>
      <c r="G307" s="210" t="s">
        <v>160</v>
      </c>
      <c r="H307" s="211">
        <v>80</v>
      </c>
      <c r="I307" s="212"/>
      <c r="J307" s="213">
        <f>ROUND(I307*H307,2)</f>
        <v>0</v>
      </c>
      <c r="K307" s="209" t="s">
        <v>144</v>
      </c>
      <c r="L307" s="47"/>
      <c r="M307" s="214" t="s">
        <v>32</v>
      </c>
      <c r="N307" s="215" t="s">
        <v>49</v>
      </c>
      <c r="O307" s="87"/>
      <c r="P307" s="216">
        <f>O307*H307</f>
        <v>0</v>
      </c>
      <c r="Q307" s="216">
        <v>0.012619999999999999</v>
      </c>
      <c r="R307" s="216">
        <f>Q307*H307</f>
        <v>1.0095999999999998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245</v>
      </c>
      <c r="AT307" s="218" t="s">
        <v>140</v>
      </c>
      <c r="AU307" s="218" t="s">
        <v>87</v>
      </c>
      <c r="AY307" s="19" t="s">
        <v>137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87</v>
      </c>
      <c r="BK307" s="219">
        <f>ROUND(I307*H307,2)</f>
        <v>0</v>
      </c>
      <c r="BL307" s="19" t="s">
        <v>245</v>
      </c>
      <c r="BM307" s="218" t="s">
        <v>3744</v>
      </c>
    </row>
    <row r="308" s="2" customFormat="1">
      <c r="A308" s="41"/>
      <c r="B308" s="42"/>
      <c r="C308" s="43"/>
      <c r="D308" s="220" t="s">
        <v>147</v>
      </c>
      <c r="E308" s="43"/>
      <c r="F308" s="221" t="s">
        <v>3745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147</v>
      </c>
      <c r="AU308" s="19" t="s">
        <v>87</v>
      </c>
    </row>
    <row r="309" s="2" customFormat="1">
      <c r="A309" s="41"/>
      <c r="B309" s="42"/>
      <c r="C309" s="43"/>
      <c r="D309" s="225" t="s">
        <v>149</v>
      </c>
      <c r="E309" s="43"/>
      <c r="F309" s="226" t="s">
        <v>3746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149</v>
      </c>
      <c r="AU309" s="19" t="s">
        <v>87</v>
      </c>
    </row>
    <row r="310" s="2" customFormat="1" ht="21.75" customHeight="1">
      <c r="A310" s="41"/>
      <c r="B310" s="42"/>
      <c r="C310" s="207" t="s">
        <v>1441</v>
      </c>
      <c r="D310" s="207" t="s">
        <v>140</v>
      </c>
      <c r="E310" s="208" t="s">
        <v>3747</v>
      </c>
      <c r="F310" s="209" t="s">
        <v>3748</v>
      </c>
      <c r="G310" s="210" t="s">
        <v>160</v>
      </c>
      <c r="H310" s="211">
        <v>60</v>
      </c>
      <c r="I310" s="212"/>
      <c r="J310" s="213">
        <f>ROUND(I310*H310,2)</f>
        <v>0</v>
      </c>
      <c r="K310" s="209" t="s">
        <v>144</v>
      </c>
      <c r="L310" s="47"/>
      <c r="M310" s="214" t="s">
        <v>32</v>
      </c>
      <c r="N310" s="215" t="s">
        <v>49</v>
      </c>
      <c r="O310" s="87"/>
      <c r="P310" s="216">
        <f>O310*H310</f>
        <v>0</v>
      </c>
      <c r="Q310" s="216">
        <v>0.048430000000000001</v>
      </c>
      <c r="R310" s="216">
        <f>Q310*H310</f>
        <v>2.9058000000000002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245</v>
      </c>
      <c r="AT310" s="218" t="s">
        <v>140</v>
      </c>
      <c r="AU310" s="218" t="s">
        <v>87</v>
      </c>
      <c r="AY310" s="19" t="s">
        <v>137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87</v>
      </c>
      <c r="BK310" s="219">
        <f>ROUND(I310*H310,2)</f>
        <v>0</v>
      </c>
      <c r="BL310" s="19" t="s">
        <v>245</v>
      </c>
      <c r="BM310" s="218" t="s">
        <v>3749</v>
      </c>
    </row>
    <row r="311" s="2" customFormat="1">
      <c r="A311" s="41"/>
      <c r="B311" s="42"/>
      <c r="C311" s="43"/>
      <c r="D311" s="220" t="s">
        <v>147</v>
      </c>
      <c r="E311" s="43"/>
      <c r="F311" s="221" t="s">
        <v>3750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147</v>
      </c>
      <c r="AU311" s="19" t="s">
        <v>87</v>
      </c>
    </row>
    <row r="312" s="2" customFormat="1">
      <c r="A312" s="41"/>
      <c r="B312" s="42"/>
      <c r="C312" s="43"/>
      <c r="D312" s="225" t="s">
        <v>149</v>
      </c>
      <c r="E312" s="43"/>
      <c r="F312" s="226" t="s">
        <v>3751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149</v>
      </c>
      <c r="AU312" s="19" t="s">
        <v>87</v>
      </c>
    </row>
    <row r="313" s="2" customFormat="1" ht="16.5" customHeight="1">
      <c r="A313" s="41"/>
      <c r="B313" s="42"/>
      <c r="C313" s="207" t="s">
        <v>1452</v>
      </c>
      <c r="D313" s="207" t="s">
        <v>140</v>
      </c>
      <c r="E313" s="208" t="s">
        <v>3752</v>
      </c>
      <c r="F313" s="209" t="s">
        <v>3753</v>
      </c>
      <c r="G313" s="210" t="s">
        <v>160</v>
      </c>
      <c r="H313" s="211">
        <v>80</v>
      </c>
      <c r="I313" s="212"/>
      <c r="J313" s="213">
        <f>ROUND(I313*H313,2)</f>
        <v>0</v>
      </c>
      <c r="K313" s="209" t="s">
        <v>144</v>
      </c>
      <c r="L313" s="47"/>
      <c r="M313" s="214" t="s">
        <v>32</v>
      </c>
      <c r="N313" s="215" t="s">
        <v>49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0.0080000000000000002</v>
      </c>
      <c r="T313" s="217">
        <f>S313*H313</f>
        <v>0.64000000000000001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245</v>
      </c>
      <c r="AT313" s="218" t="s">
        <v>140</v>
      </c>
      <c r="AU313" s="218" t="s">
        <v>87</v>
      </c>
      <c r="AY313" s="19" t="s">
        <v>137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87</v>
      </c>
      <c r="BK313" s="219">
        <f>ROUND(I313*H313,2)</f>
        <v>0</v>
      </c>
      <c r="BL313" s="19" t="s">
        <v>245</v>
      </c>
      <c r="BM313" s="218" t="s">
        <v>3754</v>
      </c>
    </row>
    <row r="314" s="2" customFormat="1">
      <c r="A314" s="41"/>
      <c r="B314" s="42"/>
      <c r="C314" s="43"/>
      <c r="D314" s="220" t="s">
        <v>147</v>
      </c>
      <c r="E314" s="43"/>
      <c r="F314" s="221" t="s">
        <v>3755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147</v>
      </c>
      <c r="AU314" s="19" t="s">
        <v>87</v>
      </c>
    </row>
    <row r="315" s="2" customFormat="1">
      <c r="A315" s="41"/>
      <c r="B315" s="42"/>
      <c r="C315" s="43"/>
      <c r="D315" s="225" t="s">
        <v>149</v>
      </c>
      <c r="E315" s="43"/>
      <c r="F315" s="226" t="s">
        <v>3756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149</v>
      </c>
      <c r="AU315" s="19" t="s">
        <v>87</v>
      </c>
    </row>
    <row r="316" s="2" customFormat="1" ht="21.75" customHeight="1">
      <c r="A316" s="41"/>
      <c r="B316" s="42"/>
      <c r="C316" s="207" t="s">
        <v>1461</v>
      </c>
      <c r="D316" s="207" t="s">
        <v>140</v>
      </c>
      <c r="E316" s="208" t="s">
        <v>3757</v>
      </c>
      <c r="F316" s="209" t="s">
        <v>3758</v>
      </c>
      <c r="G316" s="210" t="s">
        <v>160</v>
      </c>
      <c r="H316" s="211">
        <v>60</v>
      </c>
      <c r="I316" s="212"/>
      <c r="J316" s="213">
        <f>ROUND(I316*H316,2)</f>
        <v>0</v>
      </c>
      <c r="K316" s="209" t="s">
        <v>144</v>
      </c>
      <c r="L316" s="47"/>
      <c r="M316" s="214" t="s">
        <v>32</v>
      </c>
      <c r="N316" s="215" t="s">
        <v>49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0.053999999999999999</v>
      </c>
      <c r="T316" s="217">
        <f>S316*H316</f>
        <v>3.2399999999999998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245</v>
      </c>
      <c r="AT316" s="218" t="s">
        <v>140</v>
      </c>
      <c r="AU316" s="218" t="s">
        <v>87</v>
      </c>
      <c r="AY316" s="19" t="s">
        <v>137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87</v>
      </c>
      <c r="BK316" s="219">
        <f>ROUND(I316*H316,2)</f>
        <v>0</v>
      </c>
      <c r="BL316" s="19" t="s">
        <v>245</v>
      </c>
      <c r="BM316" s="218" t="s">
        <v>3759</v>
      </c>
    </row>
    <row r="317" s="2" customFormat="1">
      <c r="A317" s="41"/>
      <c r="B317" s="42"/>
      <c r="C317" s="43"/>
      <c r="D317" s="220" t="s">
        <v>147</v>
      </c>
      <c r="E317" s="43"/>
      <c r="F317" s="221" t="s">
        <v>3760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147</v>
      </c>
      <c r="AU317" s="19" t="s">
        <v>87</v>
      </c>
    </row>
    <row r="318" s="2" customFormat="1">
      <c r="A318" s="41"/>
      <c r="B318" s="42"/>
      <c r="C318" s="43"/>
      <c r="D318" s="225" t="s">
        <v>149</v>
      </c>
      <c r="E318" s="43"/>
      <c r="F318" s="226" t="s">
        <v>3761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149</v>
      </c>
      <c r="AU318" s="19" t="s">
        <v>87</v>
      </c>
    </row>
    <row r="319" s="2" customFormat="1" ht="21.75" customHeight="1">
      <c r="A319" s="41"/>
      <c r="B319" s="42"/>
      <c r="C319" s="207" t="s">
        <v>1469</v>
      </c>
      <c r="D319" s="207" t="s">
        <v>140</v>
      </c>
      <c r="E319" s="208" t="s">
        <v>3762</v>
      </c>
      <c r="F319" s="209" t="s">
        <v>3763</v>
      </c>
      <c r="G319" s="210" t="s">
        <v>160</v>
      </c>
      <c r="H319" s="211">
        <v>1</v>
      </c>
      <c r="I319" s="212"/>
      <c r="J319" s="213">
        <f>ROUND(I319*H319,2)</f>
        <v>0</v>
      </c>
      <c r="K319" s="209" t="s">
        <v>144</v>
      </c>
      <c r="L319" s="47"/>
      <c r="M319" s="214" t="s">
        <v>32</v>
      </c>
      <c r="N319" s="215" t="s">
        <v>49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0.41199999999999998</v>
      </c>
      <c r="T319" s="217">
        <f>S319*H319</f>
        <v>0.41199999999999998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245</v>
      </c>
      <c r="AT319" s="218" t="s">
        <v>140</v>
      </c>
      <c r="AU319" s="218" t="s">
        <v>87</v>
      </c>
      <c r="AY319" s="19" t="s">
        <v>137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87</v>
      </c>
      <c r="BK319" s="219">
        <f>ROUND(I319*H319,2)</f>
        <v>0</v>
      </c>
      <c r="BL319" s="19" t="s">
        <v>245</v>
      </c>
      <c r="BM319" s="218" t="s">
        <v>3764</v>
      </c>
    </row>
    <row r="320" s="2" customFormat="1">
      <c r="A320" s="41"/>
      <c r="B320" s="42"/>
      <c r="C320" s="43"/>
      <c r="D320" s="220" t="s">
        <v>147</v>
      </c>
      <c r="E320" s="43"/>
      <c r="F320" s="221" t="s">
        <v>3765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147</v>
      </c>
      <c r="AU320" s="19" t="s">
        <v>87</v>
      </c>
    </row>
    <row r="321" s="2" customFormat="1">
      <c r="A321" s="41"/>
      <c r="B321" s="42"/>
      <c r="C321" s="43"/>
      <c r="D321" s="225" t="s">
        <v>149</v>
      </c>
      <c r="E321" s="43"/>
      <c r="F321" s="226" t="s">
        <v>3766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149</v>
      </c>
      <c r="AU321" s="19" t="s">
        <v>87</v>
      </c>
    </row>
    <row r="322" s="2" customFormat="1" ht="21.75" customHeight="1">
      <c r="A322" s="41"/>
      <c r="B322" s="42"/>
      <c r="C322" s="207" t="s">
        <v>1399</v>
      </c>
      <c r="D322" s="207" t="s">
        <v>140</v>
      </c>
      <c r="E322" s="208" t="s">
        <v>3767</v>
      </c>
      <c r="F322" s="209" t="s">
        <v>3768</v>
      </c>
      <c r="G322" s="210" t="s">
        <v>258</v>
      </c>
      <c r="H322" s="211">
        <v>1</v>
      </c>
      <c r="I322" s="212"/>
      <c r="J322" s="213">
        <f>ROUND(I322*H322,2)</f>
        <v>0</v>
      </c>
      <c r="K322" s="209" t="s">
        <v>144</v>
      </c>
      <c r="L322" s="47"/>
      <c r="M322" s="214" t="s">
        <v>32</v>
      </c>
      <c r="N322" s="215" t="s">
        <v>49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1.8</v>
      </c>
      <c r="T322" s="217">
        <f>S322*H322</f>
        <v>1.8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245</v>
      </c>
      <c r="AT322" s="218" t="s">
        <v>140</v>
      </c>
      <c r="AU322" s="218" t="s">
        <v>87</v>
      </c>
      <c r="AY322" s="19" t="s">
        <v>137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9" t="s">
        <v>87</v>
      </c>
      <c r="BK322" s="219">
        <f>ROUND(I322*H322,2)</f>
        <v>0</v>
      </c>
      <c r="BL322" s="19" t="s">
        <v>245</v>
      </c>
      <c r="BM322" s="218" t="s">
        <v>3769</v>
      </c>
    </row>
    <row r="323" s="2" customFormat="1">
      <c r="A323" s="41"/>
      <c r="B323" s="42"/>
      <c r="C323" s="43"/>
      <c r="D323" s="220" t="s">
        <v>147</v>
      </c>
      <c r="E323" s="43"/>
      <c r="F323" s="221" t="s">
        <v>3770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147</v>
      </c>
      <c r="AU323" s="19" t="s">
        <v>87</v>
      </c>
    </row>
    <row r="324" s="2" customFormat="1">
      <c r="A324" s="41"/>
      <c r="B324" s="42"/>
      <c r="C324" s="43"/>
      <c r="D324" s="225" t="s">
        <v>149</v>
      </c>
      <c r="E324" s="43"/>
      <c r="F324" s="226" t="s">
        <v>3771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149</v>
      </c>
      <c r="AU324" s="19" t="s">
        <v>87</v>
      </c>
    </row>
    <row r="325" s="2" customFormat="1" ht="16.5" customHeight="1">
      <c r="A325" s="41"/>
      <c r="B325" s="42"/>
      <c r="C325" s="207" t="s">
        <v>1450</v>
      </c>
      <c r="D325" s="207" t="s">
        <v>140</v>
      </c>
      <c r="E325" s="208" t="s">
        <v>3772</v>
      </c>
      <c r="F325" s="209" t="s">
        <v>3773</v>
      </c>
      <c r="G325" s="210" t="s">
        <v>160</v>
      </c>
      <c r="H325" s="211">
        <v>94</v>
      </c>
      <c r="I325" s="212"/>
      <c r="J325" s="213">
        <f>ROUND(I325*H325,2)</f>
        <v>0</v>
      </c>
      <c r="K325" s="209" t="s">
        <v>144</v>
      </c>
      <c r="L325" s="47"/>
      <c r="M325" s="214" t="s">
        <v>32</v>
      </c>
      <c r="N325" s="215" t="s">
        <v>49</v>
      </c>
      <c r="O325" s="87"/>
      <c r="P325" s="216">
        <f>O325*H325</f>
        <v>0</v>
      </c>
      <c r="Q325" s="216">
        <v>1.2E-06</v>
      </c>
      <c r="R325" s="216">
        <f>Q325*H325</f>
        <v>0.00011279999999999999</v>
      </c>
      <c r="S325" s="216">
        <v>0.00085999999999999998</v>
      </c>
      <c r="T325" s="217">
        <f>S325*H325</f>
        <v>0.080839999999999995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245</v>
      </c>
      <c r="AT325" s="218" t="s">
        <v>140</v>
      </c>
      <c r="AU325" s="218" t="s">
        <v>87</v>
      </c>
      <c r="AY325" s="19" t="s">
        <v>137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87</v>
      </c>
      <c r="BK325" s="219">
        <f>ROUND(I325*H325,2)</f>
        <v>0</v>
      </c>
      <c r="BL325" s="19" t="s">
        <v>245</v>
      </c>
      <c r="BM325" s="218" t="s">
        <v>3774</v>
      </c>
    </row>
    <row r="326" s="2" customFormat="1">
      <c r="A326" s="41"/>
      <c r="B326" s="42"/>
      <c r="C326" s="43"/>
      <c r="D326" s="220" t="s">
        <v>147</v>
      </c>
      <c r="E326" s="43"/>
      <c r="F326" s="221" t="s">
        <v>3775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147</v>
      </c>
      <c r="AU326" s="19" t="s">
        <v>87</v>
      </c>
    </row>
    <row r="327" s="2" customFormat="1">
      <c r="A327" s="41"/>
      <c r="B327" s="42"/>
      <c r="C327" s="43"/>
      <c r="D327" s="225" t="s">
        <v>149</v>
      </c>
      <c r="E327" s="43"/>
      <c r="F327" s="226" t="s">
        <v>3776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149</v>
      </c>
      <c r="AU327" s="19" t="s">
        <v>87</v>
      </c>
    </row>
    <row r="328" s="2" customFormat="1" ht="16.5" customHeight="1">
      <c r="A328" s="41"/>
      <c r="B328" s="42"/>
      <c r="C328" s="207" t="s">
        <v>1459</v>
      </c>
      <c r="D328" s="207" t="s">
        <v>140</v>
      </c>
      <c r="E328" s="208" t="s">
        <v>3777</v>
      </c>
      <c r="F328" s="209" t="s">
        <v>3778</v>
      </c>
      <c r="G328" s="210" t="s">
        <v>143</v>
      </c>
      <c r="H328" s="211">
        <v>1000</v>
      </c>
      <c r="I328" s="212"/>
      <c r="J328" s="213">
        <f>ROUND(I328*H328,2)</f>
        <v>0</v>
      </c>
      <c r="K328" s="209" t="s">
        <v>144</v>
      </c>
      <c r="L328" s="47"/>
      <c r="M328" s="214" t="s">
        <v>32</v>
      </c>
      <c r="N328" s="215" t="s">
        <v>49</v>
      </c>
      <c r="O328" s="87"/>
      <c r="P328" s="216">
        <f>O328*H328</f>
        <v>0</v>
      </c>
      <c r="Q328" s="216">
        <v>1.7600000000000001E-05</v>
      </c>
      <c r="R328" s="216">
        <f>Q328*H328</f>
        <v>0.017600000000000001</v>
      </c>
      <c r="S328" s="216">
        <v>0.0030000000000000001</v>
      </c>
      <c r="T328" s="217">
        <f>S328*H328</f>
        <v>3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245</v>
      </c>
      <c r="AT328" s="218" t="s">
        <v>140</v>
      </c>
      <c r="AU328" s="218" t="s">
        <v>87</v>
      </c>
      <c r="AY328" s="19" t="s">
        <v>137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87</v>
      </c>
      <c r="BK328" s="219">
        <f>ROUND(I328*H328,2)</f>
        <v>0</v>
      </c>
      <c r="BL328" s="19" t="s">
        <v>245</v>
      </c>
      <c r="BM328" s="218" t="s">
        <v>3779</v>
      </c>
    </row>
    <row r="329" s="2" customFormat="1">
      <c r="A329" s="41"/>
      <c r="B329" s="42"/>
      <c r="C329" s="43"/>
      <c r="D329" s="220" t="s">
        <v>147</v>
      </c>
      <c r="E329" s="43"/>
      <c r="F329" s="221" t="s">
        <v>3780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147</v>
      </c>
      <c r="AU329" s="19" t="s">
        <v>87</v>
      </c>
    </row>
    <row r="330" s="2" customFormat="1">
      <c r="A330" s="41"/>
      <c r="B330" s="42"/>
      <c r="C330" s="43"/>
      <c r="D330" s="225" t="s">
        <v>149</v>
      </c>
      <c r="E330" s="43"/>
      <c r="F330" s="226" t="s">
        <v>3781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149</v>
      </c>
      <c r="AU330" s="19" t="s">
        <v>87</v>
      </c>
    </row>
    <row r="331" s="2" customFormat="1" ht="16.5" customHeight="1">
      <c r="A331" s="41"/>
      <c r="B331" s="42"/>
      <c r="C331" s="207" t="s">
        <v>1499</v>
      </c>
      <c r="D331" s="207" t="s">
        <v>140</v>
      </c>
      <c r="E331" s="208" t="s">
        <v>3782</v>
      </c>
      <c r="F331" s="209" t="s">
        <v>3783</v>
      </c>
      <c r="G331" s="210" t="s">
        <v>143</v>
      </c>
      <c r="H331" s="211">
        <v>2000</v>
      </c>
      <c r="I331" s="212"/>
      <c r="J331" s="213">
        <f>ROUND(I331*H331,2)</f>
        <v>0</v>
      </c>
      <c r="K331" s="209" t="s">
        <v>144</v>
      </c>
      <c r="L331" s="47"/>
      <c r="M331" s="214" t="s">
        <v>32</v>
      </c>
      <c r="N331" s="215" t="s">
        <v>49</v>
      </c>
      <c r="O331" s="87"/>
      <c r="P331" s="216">
        <f>O331*H331</f>
        <v>0</v>
      </c>
      <c r="Q331" s="216">
        <v>3.6000000000000001E-05</v>
      </c>
      <c r="R331" s="216">
        <f>Q331*H331</f>
        <v>0.072000000000000008</v>
      </c>
      <c r="S331" s="216">
        <v>0.0040000000000000001</v>
      </c>
      <c r="T331" s="217">
        <f>S331*H331</f>
        <v>8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245</v>
      </c>
      <c r="AT331" s="218" t="s">
        <v>140</v>
      </c>
      <c r="AU331" s="218" t="s">
        <v>87</v>
      </c>
      <c r="AY331" s="19" t="s">
        <v>137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87</v>
      </c>
      <c r="BK331" s="219">
        <f>ROUND(I331*H331,2)</f>
        <v>0</v>
      </c>
      <c r="BL331" s="19" t="s">
        <v>245</v>
      </c>
      <c r="BM331" s="218" t="s">
        <v>3784</v>
      </c>
    </row>
    <row r="332" s="2" customFormat="1">
      <c r="A332" s="41"/>
      <c r="B332" s="42"/>
      <c r="C332" s="43"/>
      <c r="D332" s="220" t="s">
        <v>147</v>
      </c>
      <c r="E332" s="43"/>
      <c r="F332" s="221" t="s">
        <v>3785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147</v>
      </c>
      <c r="AU332" s="19" t="s">
        <v>87</v>
      </c>
    </row>
    <row r="333" s="2" customFormat="1">
      <c r="A333" s="41"/>
      <c r="B333" s="42"/>
      <c r="C333" s="43"/>
      <c r="D333" s="225" t="s">
        <v>149</v>
      </c>
      <c r="E333" s="43"/>
      <c r="F333" s="226" t="s">
        <v>3786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149</v>
      </c>
      <c r="AU333" s="19" t="s">
        <v>87</v>
      </c>
    </row>
    <row r="334" s="2" customFormat="1" ht="16.5" customHeight="1">
      <c r="A334" s="41"/>
      <c r="B334" s="42"/>
      <c r="C334" s="207" t="s">
        <v>1507</v>
      </c>
      <c r="D334" s="207" t="s">
        <v>140</v>
      </c>
      <c r="E334" s="208" t="s">
        <v>3787</v>
      </c>
      <c r="F334" s="209" t="s">
        <v>3788</v>
      </c>
      <c r="G334" s="210" t="s">
        <v>665</v>
      </c>
      <c r="H334" s="211">
        <v>17.172999999999998</v>
      </c>
      <c r="I334" s="212"/>
      <c r="J334" s="213">
        <f>ROUND(I334*H334,2)</f>
        <v>0</v>
      </c>
      <c r="K334" s="209" t="s">
        <v>144</v>
      </c>
      <c r="L334" s="47"/>
      <c r="M334" s="214" t="s">
        <v>32</v>
      </c>
      <c r="N334" s="215" t="s">
        <v>49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245</v>
      </c>
      <c r="AT334" s="218" t="s">
        <v>140</v>
      </c>
      <c r="AU334" s="218" t="s">
        <v>87</v>
      </c>
      <c r="AY334" s="19" t="s">
        <v>137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87</v>
      </c>
      <c r="BK334" s="219">
        <f>ROUND(I334*H334,2)</f>
        <v>0</v>
      </c>
      <c r="BL334" s="19" t="s">
        <v>245</v>
      </c>
      <c r="BM334" s="218" t="s">
        <v>3789</v>
      </c>
    </row>
    <row r="335" s="2" customFormat="1">
      <c r="A335" s="41"/>
      <c r="B335" s="42"/>
      <c r="C335" s="43"/>
      <c r="D335" s="220" t="s">
        <v>147</v>
      </c>
      <c r="E335" s="43"/>
      <c r="F335" s="221" t="s">
        <v>3788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147</v>
      </c>
      <c r="AU335" s="19" t="s">
        <v>87</v>
      </c>
    </row>
    <row r="336" s="2" customFormat="1">
      <c r="A336" s="41"/>
      <c r="B336" s="42"/>
      <c r="C336" s="43"/>
      <c r="D336" s="225" t="s">
        <v>149</v>
      </c>
      <c r="E336" s="43"/>
      <c r="F336" s="226" t="s">
        <v>3790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149</v>
      </c>
      <c r="AU336" s="19" t="s">
        <v>87</v>
      </c>
    </row>
    <row r="337" s="2" customFormat="1" ht="21.75" customHeight="1">
      <c r="A337" s="41"/>
      <c r="B337" s="42"/>
      <c r="C337" s="207" t="s">
        <v>1515</v>
      </c>
      <c r="D337" s="207" t="s">
        <v>140</v>
      </c>
      <c r="E337" s="208" t="s">
        <v>3791</v>
      </c>
      <c r="F337" s="209" t="s">
        <v>3792</v>
      </c>
      <c r="G337" s="210" t="s">
        <v>665</v>
      </c>
      <c r="H337" s="211">
        <v>17.172999999999998</v>
      </c>
      <c r="I337" s="212"/>
      <c r="J337" s="213">
        <f>ROUND(I337*H337,2)</f>
        <v>0</v>
      </c>
      <c r="K337" s="209" t="s">
        <v>144</v>
      </c>
      <c r="L337" s="47"/>
      <c r="M337" s="214" t="s">
        <v>32</v>
      </c>
      <c r="N337" s="215" t="s">
        <v>49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245</v>
      </c>
      <c r="AT337" s="218" t="s">
        <v>140</v>
      </c>
      <c r="AU337" s="218" t="s">
        <v>87</v>
      </c>
      <c r="AY337" s="19" t="s">
        <v>137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87</v>
      </c>
      <c r="BK337" s="219">
        <f>ROUND(I337*H337,2)</f>
        <v>0</v>
      </c>
      <c r="BL337" s="19" t="s">
        <v>245</v>
      </c>
      <c r="BM337" s="218" t="s">
        <v>3793</v>
      </c>
    </row>
    <row r="338" s="2" customFormat="1">
      <c r="A338" s="41"/>
      <c r="B338" s="42"/>
      <c r="C338" s="43"/>
      <c r="D338" s="220" t="s">
        <v>147</v>
      </c>
      <c r="E338" s="43"/>
      <c r="F338" s="221" t="s">
        <v>3792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147</v>
      </c>
      <c r="AU338" s="19" t="s">
        <v>87</v>
      </c>
    </row>
    <row r="339" s="2" customFormat="1">
      <c r="A339" s="41"/>
      <c r="B339" s="42"/>
      <c r="C339" s="43"/>
      <c r="D339" s="225" t="s">
        <v>149</v>
      </c>
      <c r="E339" s="43"/>
      <c r="F339" s="226" t="s">
        <v>3794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149</v>
      </c>
      <c r="AU339" s="19" t="s">
        <v>87</v>
      </c>
    </row>
    <row r="340" s="2" customFormat="1" ht="16.5" customHeight="1">
      <c r="A340" s="41"/>
      <c r="B340" s="42"/>
      <c r="C340" s="207" t="s">
        <v>1521</v>
      </c>
      <c r="D340" s="207" t="s">
        <v>140</v>
      </c>
      <c r="E340" s="208" t="s">
        <v>3795</v>
      </c>
      <c r="F340" s="209" t="s">
        <v>3796</v>
      </c>
      <c r="G340" s="210" t="s">
        <v>665</v>
      </c>
      <c r="H340" s="211">
        <v>17.172999999999998</v>
      </c>
      <c r="I340" s="212"/>
      <c r="J340" s="213">
        <f>ROUND(I340*H340,2)</f>
        <v>0</v>
      </c>
      <c r="K340" s="209" t="s">
        <v>144</v>
      </c>
      <c r="L340" s="47"/>
      <c r="M340" s="214" t="s">
        <v>32</v>
      </c>
      <c r="N340" s="215" t="s">
        <v>49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245</v>
      </c>
      <c r="AT340" s="218" t="s">
        <v>140</v>
      </c>
      <c r="AU340" s="218" t="s">
        <v>87</v>
      </c>
      <c r="AY340" s="19" t="s">
        <v>137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87</v>
      </c>
      <c r="BK340" s="219">
        <f>ROUND(I340*H340,2)</f>
        <v>0</v>
      </c>
      <c r="BL340" s="19" t="s">
        <v>245</v>
      </c>
      <c r="BM340" s="218" t="s">
        <v>3797</v>
      </c>
    </row>
    <row r="341" s="2" customFormat="1">
      <c r="A341" s="41"/>
      <c r="B341" s="42"/>
      <c r="C341" s="43"/>
      <c r="D341" s="220" t="s">
        <v>147</v>
      </c>
      <c r="E341" s="43"/>
      <c r="F341" s="221" t="s">
        <v>3796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147</v>
      </c>
      <c r="AU341" s="19" t="s">
        <v>87</v>
      </c>
    </row>
    <row r="342" s="2" customFormat="1">
      <c r="A342" s="41"/>
      <c r="B342" s="42"/>
      <c r="C342" s="43"/>
      <c r="D342" s="225" t="s">
        <v>149</v>
      </c>
      <c r="E342" s="43"/>
      <c r="F342" s="226" t="s">
        <v>3798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149</v>
      </c>
      <c r="AU342" s="19" t="s">
        <v>87</v>
      </c>
    </row>
    <row r="343" s="2" customFormat="1" ht="21.75" customHeight="1">
      <c r="A343" s="41"/>
      <c r="B343" s="42"/>
      <c r="C343" s="207" t="s">
        <v>1532</v>
      </c>
      <c r="D343" s="207" t="s">
        <v>140</v>
      </c>
      <c r="E343" s="208" t="s">
        <v>3799</v>
      </c>
      <c r="F343" s="209" t="s">
        <v>3800</v>
      </c>
      <c r="G343" s="210" t="s">
        <v>665</v>
      </c>
      <c r="H343" s="211">
        <v>17.172999999999998</v>
      </c>
      <c r="I343" s="212"/>
      <c r="J343" s="213">
        <f>ROUND(I343*H343,2)</f>
        <v>0</v>
      </c>
      <c r="K343" s="209" t="s">
        <v>144</v>
      </c>
      <c r="L343" s="47"/>
      <c r="M343" s="214" t="s">
        <v>32</v>
      </c>
      <c r="N343" s="215" t="s">
        <v>49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245</v>
      </c>
      <c r="AT343" s="218" t="s">
        <v>140</v>
      </c>
      <c r="AU343" s="218" t="s">
        <v>87</v>
      </c>
      <c r="AY343" s="19" t="s">
        <v>137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87</v>
      </c>
      <c r="BK343" s="219">
        <f>ROUND(I343*H343,2)</f>
        <v>0</v>
      </c>
      <c r="BL343" s="19" t="s">
        <v>245</v>
      </c>
      <c r="BM343" s="218" t="s">
        <v>3801</v>
      </c>
    </row>
    <row r="344" s="2" customFormat="1">
      <c r="A344" s="41"/>
      <c r="B344" s="42"/>
      <c r="C344" s="43"/>
      <c r="D344" s="220" t="s">
        <v>147</v>
      </c>
      <c r="E344" s="43"/>
      <c r="F344" s="221" t="s">
        <v>3800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147</v>
      </c>
      <c r="AU344" s="19" t="s">
        <v>87</v>
      </c>
    </row>
    <row r="345" s="2" customFormat="1">
      <c r="A345" s="41"/>
      <c r="B345" s="42"/>
      <c r="C345" s="43"/>
      <c r="D345" s="225" t="s">
        <v>149</v>
      </c>
      <c r="E345" s="43"/>
      <c r="F345" s="226" t="s">
        <v>3802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149</v>
      </c>
      <c r="AU345" s="19" t="s">
        <v>87</v>
      </c>
    </row>
    <row r="346" s="2" customFormat="1" ht="21.75" customHeight="1">
      <c r="A346" s="41"/>
      <c r="B346" s="42"/>
      <c r="C346" s="207" t="s">
        <v>1539</v>
      </c>
      <c r="D346" s="207" t="s">
        <v>140</v>
      </c>
      <c r="E346" s="208" t="s">
        <v>3803</v>
      </c>
      <c r="F346" s="209" t="s">
        <v>3804</v>
      </c>
      <c r="G346" s="210" t="s">
        <v>665</v>
      </c>
      <c r="H346" s="211">
        <v>14.199999999999999</v>
      </c>
      <c r="I346" s="212"/>
      <c r="J346" s="213">
        <f>ROUND(I346*H346,2)</f>
        <v>0</v>
      </c>
      <c r="K346" s="209" t="s">
        <v>144</v>
      </c>
      <c r="L346" s="47"/>
      <c r="M346" s="214" t="s">
        <v>32</v>
      </c>
      <c r="N346" s="215" t="s">
        <v>49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245</v>
      </c>
      <c r="AT346" s="218" t="s">
        <v>140</v>
      </c>
      <c r="AU346" s="218" t="s">
        <v>87</v>
      </c>
      <c r="AY346" s="19" t="s">
        <v>137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87</v>
      </c>
      <c r="BK346" s="219">
        <f>ROUND(I346*H346,2)</f>
        <v>0</v>
      </c>
      <c r="BL346" s="19" t="s">
        <v>245</v>
      </c>
      <c r="BM346" s="218" t="s">
        <v>3805</v>
      </c>
    </row>
    <row r="347" s="2" customFormat="1">
      <c r="A347" s="41"/>
      <c r="B347" s="42"/>
      <c r="C347" s="43"/>
      <c r="D347" s="220" t="s">
        <v>147</v>
      </c>
      <c r="E347" s="43"/>
      <c r="F347" s="221" t="s">
        <v>3806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147</v>
      </c>
      <c r="AU347" s="19" t="s">
        <v>87</v>
      </c>
    </row>
    <row r="348" s="2" customFormat="1">
      <c r="A348" s="41"/>
      <c r="B348" s="42"/>
      <c r="C348" s="43"/>
      <c r="D348" s="225" t="s">
        <v>149</v>
      </c>
      <c r="E348" s="43"/>
      <c r="F348" s="226" t="s">
        <v>3807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149</v>
      </c>
      <c r="AU348" s="19" t="s">
        <v>87</v>
      </c>
    </row>
    <row r="349" s="12" customFormat="1" ht="25.92" customHeight="1">
      <c r="A349" s="12"/>
      <c r="B349" s="191"/>
      <c r="C349" s="192"/>
      <c r="D349" s="193" t="s">
        <v>76</v>
      </c>
      <c r="E349" s="194" t="s">
        <v>515</v>
      </c>
      <c r="F349" s="194" t="s">
        <v>516</v>
      </c>
      <c r="G349" s="192"/>
      <c r="H349" s="192"/>
      <c r="I349" s="195"/>
      <c r="J349" s="196">
        <f>BK349</f>
        <v>0</v>
      </c>
      <c r="K349" s="192"/>
      <c r="L349" s="197"/>
      <c r="M349" s="198"/>
      <c r="N349" s="199"/>
      <c r="O349" s="199"/>
      <c r="P349" s="200">
        <f>SUM(P350:P355)</f>
        <v>0</v>
      </c>
      <c r="Q349" s="199"/>
      <c r="R349" s="200">
        <f>SUM(R350:R355)</f>
        <v>0</v>
      </c>
      <c r="S349" s="199"/>
      <c r="T349" s="201">
        <f>SUM(T350:T355)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2" t="s">
        <v>164</v>
      </c>
      <c r="AT349" s="203" t="s">
        <v>76</v>
      </c>
      <c r="AU349" s="203" t="s">
        <v>77</v>
      </c>
      <c r="AY349" s="202" t="s">
        <v>137</v>
      </c>
      <c r="BK349" s="204">
        <f>SUM(BK350:BK355)</f>
        <v>0</v>
      </c>
    </row>
    <row r="350" s="2" customFormat="1" ht="16.5" customHeight="1">
      <c r="A350" s="41"/>
      <c r="B350" s="42"/>
      <c r="C350" s="207" t="s">
        <v>1545</v>
      </c>
      <c r="D350" s="207" t="s">
        <v>140</v>
      </c>
      <c r="E350" s="208" t="s">
        <v>518</v>
      </c>
      <c r="F350" s="209" t="s">
        <v>519</v>
      </c>
      <c r="G350" s="210" t="s">
        <v>520</v>
      </c>
      <c r="H350" s="211">
        <v>1</v>
      </c>
      <c r="I350" s="212"/>
      <c r="J350" s="213">
        <f>ROUND(I350*H350,2)</f>
        <v>0</v>
      </c>
      <c r="K350" s="209" t="s">
        <v>144</v>
      </c>
      <c r="L350" s="47"/>
      <c r="M350" s="214" t="s">
        <v>32</v>
      </c>
      <c r="N350" s="215" t="s">
        <v>49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521</v>
      </c>
      <c r="AT350" s="218" t="s">
        <v>140</v>
      </c>
      <c r="AU350" s="218" t="s">
        <v>85</v>
      </c>
      <c r="AY350" s="19" t="s">
        <v>137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87</v>
      </c>
      <c r="BK350" s="219">
        <f>ROUND(I350*H350,2)</f>
        <v>0</v>
      </c>
      <c r="BL350" s="19" t="s">
        <v>521</v>
      </c>
      <c r="BM350" s="218" t="s">
        <v>3808</v>
      </c>
    </row>
    <row r="351" s="2" customFormat="1">
      <c r="A351" s="41"/>
      <c r="B351" s="42"/>
      <c r="C351" s="43"/>
      <c r="D351" s="220" t="s">
        <v>147</v>
      </c>
      <c r="E351" s="43"/>
      <c r="F351" s="221" t="s">
        <v>519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9" t="s">
        <v>147</v>
      </c>
      <c r="AU351" s="19" t="s">
        <v>85</v>
      </c>
    </row>
    <row r="352" s="2" customFormat="1">
      <c r="A352" s="41"/>
      <c r="B352" s="42"/>
      <c r="C352" s="43"/>
      <c r="D352" s="225" t="s">
        <v>149</v>
      </c>
      <c r="E352" s="43"/>
      <c r="F352" s="226" t="s">
        <v>523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149</v>
      </c>
      <c r="AU352" s="19" t="s">
        <v>85</v>
      </c>
    </row>
    <row r="353" s="2" customFormat="1" ht="16.5" customHeight="1">
      <c r="A353" s="41"/>
      <c r="B353" s="42"/>
      <c r="C353" s="207" t="s">
        <v>1554</v>
      </c>
      <c r="D353" s="207" t="s">
        <v>140</v>
      </c>
      <c r="E353" s="208" t="s">
        <v>525</v>
      </c>
      <c r="F353" s="209" t="s">
        <v>526</v>
      </c>
      <c r="G353" s="210" t="s">
        <v>520</v>
      </c>
      <c r="H353" s="211">
        <v>1</v>
      </c>
      <c r="I353" s="212"/>
      <c r="J353" s="213">
        <f>ROUND(I353*H353,2)</f>
        <v>0</v>
      </c>
      <c r="K353" s="209" t="s">
        <v>144</v>
      </c>
      <c r="L353" s="47"/>
      <c r="M353" s="214" t="s">
        <v>32</v>
      </c>
      <c r="N353" s="215" t="s">
        <v>49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521</v>
      </c>
      <c r="AT353" s="218" t="s">
        <v>140</v>
      </c>
      <c r="AU353" s="218" t="s">
        <v>85</v>
      </c>
      <c r="AY353" s="19" t="s">
        <v>137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87</v>
      </c>
      <c r="BK353" s="219">
        <f>ROUND(I353*H353,2)</f>
        <v>0</v>
      </c>
      <c r="BL353" s="19" t="s">
        <v>521</v>
      </c>
      <c r="BM353" s="218" t="s">
        <v>3809</v>
      </c>
    </row>
    <row r="354" s="2" customFormat="1">
      <c r="A354" s="41"/>
      <c r="B354" s="42"/>
      <c r="C354" s="43"/>
      <c r="D354" s="220" t="s">
        <v>147</v>
      </c>
      <c r="E354" s="43"/>
      <c r="F354" s="221" t="s">
        <v>526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147</v>
      </c>
      <c r="AU354" s="19" t="s">
        <v>85</v>
      </c>
    </row>
    <row r="355" s="2" customFormat="1">
      <c r="A355" s="41"/>
      <c r="B355" s="42"/>
      <c r="C355" s="43"/>
      <c r="D355" s="225" t="s">
        <v>149</v>
      </c>
      <c r="E355" s="43"/>
      <c r="F355" s="226" t="s">
        <v>528</v>
      </c>
      <c r="G355" s="43"/>
      <c r="H355" s="43"/>
      <c r="I355" s="222"/>
      <c r="J355" s="43"/>
      <c r="K355" s="43"/>
      <c r="L355" s="47"/>
      <c r="M355" s="237"/>
      <c r="N355" s="238"/>
      <c r="O355" s="239"/>
      <c r="P355" s="239"/>
      <c r="Q355" s="239"/>
      <c r="R355" s="239"/>
      <c r="S355" s="239"/>
      <c r="T355" s="240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149</v>
      </c>
      <c r="AU355" s="19" t="s">
        <v>85</v>
      </c>
    </row>
    <row r="356" s="2" customFormat="1" ht="6.96" customHeight="1">
      <c r="A356" s="41"/>
      <c r="B356" s="62"/>
      <c r="C356" s="63"/>
      <c r="D356" s="63"/>
      <c r="E356" s="63"/>
      <c r="F356" s="63"/>
      <c r="G356" s="63"/>
      <c r="H356" s="63"/>
      <c r="I356" s="63"/>
      <c r="J356" s="63"/>
      <c r="K356" s="63"/>
      <c r="L356" s="47"/>
      <c r="M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</sheetData>
  <sheetProtection sheet="1" autoFilter="0" formatColumns="0" formatRows="0" objects="1" scenarios="1" spinCount="100000" saltValue="+9iWb/KAGsOX0uUelvy7TRR4qLaiVYTakSp6k9yokzHJj2DDvSyXXximNZUOlX0lYc84aiqfCzsa/NBjEhsqSg==" hashValue="sfJDt9hoUQjtQom82r1ZA6o9pm9I74hALFCy1Sagf4fU1/VxxPxNd8WHCg+ypyCxUtSXkV2iD3rOfuYhDu1Q4g==" algorithmName="SHA-512" password="CC35"/>
  <autoFilter ref="C83:K35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03" r:id="rId1" display="https://podminky.urs.cz/item/CS_URS_2025_02/741110001"/>
    <hyperlink ref="F108" r:id="rId2" display="https://podminky.urs.cz/item/CS_URS_2025_02/741110041"/>
    <hyperlink ref="F113" r:id="rId3" display="https://podminky.urs.cz/item/CS_URS_2025_02/741120201"/>
    <hyperlink ref="F120" r:id="rId4" display="https://podminky.urs.cz/item/CS_URS_2025_02/741120203"/>
    <hyperlink ref="F125" r:id="rId5" display="https://podminky.urs.cz/item/CS_URS_2025_02/741130004"/>
    <hyperlink ref="F128" r:id="rId6" display="https://podminky.urs.cz/item/CS_URS_2025_02/741130006"/>
    <hyperlink ref="F131" r:id="rId7" display="https://podminky.urs.cz/item/CS_URS_2025_02/741130007"/>
    <hyperlink ref="F134" r:id="rId8" display="https://podminky.urs.cz/item/CS_URS_2025_02/741210003"/>
    <hyperlink ref="F137" r:id="rId9" display="https://podminky.urs.cz/item/CS_URS_2025_02/741110511"/>
    <hyperlink ref="F142" r:id="rId10" display="https://podminky.urs.cz/item/CS_URS_2025_02/741110512"/>
    <hyperlink ref="F147" r:id="rId11" display="https://podminky.urs.cz/item/CS_URS_2025_02/741110541"/>
    <hyperlink ref="F152" r:id="rId12" display="https://podminky.urs.cz/item/CS_URS_2025_02/741112001"/>
    <hyperlink ref="F157" r:id="rId13" display="https://podminky.urs.cz/item/CS_URS_2025_02/741120501"/>
    <hyperlink ref="F162" r:id="rId14" display="https://podminky.urs.cz/item/CS_URS_2025_02/741120501"/>
    <hyperlink ref="F167" r:id="rId15" display="https://podminky.urs.cz/item/CS_URS_2025_02/741122015"/>
    <hyperlink ref="F172" r:id="rId16" display="https://podminky.urs.cz/item/CS_URS_2025_02/741122016"/>
    <hyperlink ref="F177" r:id="rId17" display="https://podminky.urs.cz/item/CS_URS_2025_02/741122031"/>
    <hyperlink ref="F182" r:id="rId18" display="https://podminky.urs.cz/item/CS_URS_2025_02/741122032"/>
    <hyperlink ref="F187" r:id="rId19" display="https://podminky.urs.cz/item/CS_URS_2025_02/741122032"/>
    <hyperlink ref="F192" r:id="rId20" display="https://podminky.urs.cz/item/CS_URS_2025_02/741122121"/>
    <hyperlink ref="F197" r:id="rId21" display="https://podminky.urs.cz/item/CS_URS_2025_02/741123218"/>
    <hyperlink ref="F202" r:id="rId22" display="https://podminky.urs.cz/item/CS_URS_2025_02/741310001"/>
    <hyperlink ref="F213" r:id="rId23" display="https://podminky.urs.cz/item/CS_URS_2025_02/741310003"/>
    <hyperlink ref="F226" r:id="rId24" display="https://podminky.urs.cz/item/CS_URS_2025_02/741311004"/>
    <hyperlink ref="F231" r:id="rId25" display="https://podminky.urs.cz/item/CS_URS_2025_02/741372021"/>
    <hyperlink ref="F236" r:id="rId26" display="https://podminky.urs.cz/item/CS_URS_2025_02/741372026"/>
    <hyperlink ref="F239" r:id="rId27" display="https://podminky.urs.cz/item/CS_URS_2025_02/741372061"/>
    <hyperlink ref="F244" r:id="rId28" display="https://podminky.urs.cz/item/CS_URS_2025_02/741372062"/>
    <hyperlink ref="F249" r:id="rId29" display="https://podminky.urs.cz/item/CS_URS_2025_02/741372062"/>
    <hyperlink ref="F254" r:id="rId30" display="https://podminky.urs.cz/item/CS_URS_2025_02/741372062"/>
    <hyperlink ref="F259" r:id="rId31" display="https://podminky.urs.cz/item/CS_URS_2025_02/741372062"/>
    <hyperlink ref="F264" r:id="rId32" display="https://podminky.urs.cz/item/CS_URS_2025_02/741372062"/>
    <hyperlink ref="F269" r:id="rId33" display="https://podminky.urs.cz/item/CS_URS_2025_02/741372062"/>
    <hyperlink ref="F274" r:id="rId34" display="https://podminky.urs.cz/item/CS_URS_2025_02/741372062"/>
    <hyperlink ref="F279" r:id="rId35" display="https://podminky.urs.cz/item/CS_URS_2025_02/741810003"/>
    <hyperlink ref="F282" r:id="rId36" display="https://podminky.urs.cz/item/CS_URS_2025_02/741810011"/>
    <hyperlink ref="F285" r:id="rId37" display="https://podminky.urs.cz/item/CS_URS_2025_02/741910411"/>
    <hyperlink ref="F290" r:id="rId38" display="https://podminky.urs.cz/item/CS_URS_2025_02/741910412"/>
    <hyperlink ref="F295" r:id="rId39" display="https://podminky.urs.cz/item/CS_URS_2025_02/998741103"/>
    <hyperlink ref="F300" r:id="rId40" display="https://podminky.urs.cz/item/CS_URS_2025_02/460903316"/>
    <hyperlink ref="F303" r:id="rId41" display="https://podminky.urs.cz/item/CS_URS_2025_02/460941112"/>
    <hyperlink ref="F306" r:id="rId42" display="https://podminky.urs.cz/item/CS_URS_2025_02/460941212"/>
    <hyperlink ref="F309" r:id="rId43" display="https://podminky.urs.cz/item/CS_URS_2025_02/460952112"/>
    <hyperlink ref="F312" r:id="rId44" display="https://podminky.urs.cz/item/CS_URS_2025_02/460952212"/>
    <hyperlink ref="F315" r:id="rId45" display="https://podminky.urs.cz/item/CS_URS_2025_02/468081312"/>
    <hyperlink ref="F318" r:id="rId46" display="https://podminky.urs.cz/item/CS_URS_2025_02/468081322"/>
    <hyperlink ref="F321" r:id="rId47" display="https://podminky.urs.cz/item/CS_URS_2025_02/468081435"/>
    <hyperlink ref="F324" r:id="rId48" display="https://podminky.urs.cz/item/CS_URS_2025_02/468091351"/>
    <hyperlink ref="F327" r:id="rId49" display="https://podminky.urs.cz/item/CS_URS_2025_02/468094112"/>
    <hyperlink ref="F330" r:id="rId50" display="https://podminky.urs.cz/item/CS_URS_2025_02/468111122"/>
    <hyperlink ref="F333" r:id="rId51" display="https://podminky.urs.cz/item/CS_URS_2025_02/468111322"/>
    <hyperlink ref="F336" r:id="rId52" display="https://podminky.urs.cz/item/CS_URS_2025_02/469971111"/>
    <hyperlink ref="F339" r:id="rId53" display="https://podminky.urs.cz/item/CS_URS_2025_02/469971121"/>
    <hyperlink ref="F342" r:id="rId54" display="https://podminky.urs.cz/item/CS_URS_2025_02/469972111"/>
    <hyperlink ref="F345" r:id="rId55" display="https://podminky.urs.cz/item/CS_URS_2025_02/469972121"/>
    <hyperlink ref="F348" r:id="rId56" display="https://podminky.urs.cz/item/CS_URS_2025_02/469973113"/>
    <hyperlink ref="F352" r:id="rId57" display="https://podminky.urs.cz/item/CS_URS_2025_02/065002000"/>
    <hyperlink ref="F355" r:id="rId58" display="https://podminky.urs.cz/item/CS_URS_2025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85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3810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ROUND((SUM(BE84:BE151)),  2)</f>
        <v>0</v>
      </c>
      <c r="G33" s="41"/>
      <c r="H33" s="41"/>
      <c r="I33" s="151">
        <v>0.20999999999999999</v>
      </c>
      <c r="J33" s="150">
        <f>ROUND(((SUM(BE84:BE151))*I33),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ROUND((SUM(BF84:BF151)),  2)</f>
        <v>0</v>
      </c>
      <c r="G34" s="41"/>
      <c r="H34" s="41"/>
      <c r="I34" s="151">
        <v>0.12</v>
      </c>
      <c r="J34" s="150">
        <f>ROUND(((SUM(BF84:BF151))*I34),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ROUND((SUM(BG84:BG151)),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ROUND((SUM(BH84:BH151)),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ROUND((SUM(BI84:BI151)),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D.1.4.03 - Silnoproudá el...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117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118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119</v>
      </c>
      <c r="E62" s="171"/>
      <c r="F62" s="171"/>
      <c r="G62" s="171"/>
      <c r="H62" s="171"/>
      <c r="I62" s="171"/>
      <c r="J62" s="172">
        <f>J134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120</v>
      </c>
      <c r="E63" s="177"/>
      <c r="F63" s="177"/>
      <c r="G63" s="177"/>
      <c r="H63" s="177"/>
      <c r="I63" s="177"/>
      <c r="J63" s="178">
        <f>J135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121</v>
      </c>
      <c r="E64" s="177"/>
      <c r="F64" s="177"/>
      <c r="G64" s="177"/>
      <c r="H64" s="177"/>
      <c r="I64" s="177"/>
      <c r="J64" s="178">
        <f>J145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122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2024059 - Snížení energetické náročnosti budovy DOZP Radošov č.p.137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111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D.1.4.03 - Silnoproudá el...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 xml:space="preserve"> </v>
      </c>
      <c r="G78" s="43"/>
      <c r="H78" s="43"/>
      <c r="I78" s="34" t="s">
        <v>24</v>
      </c>
      <c r="J78" s="75" t="str">
        <f>IF(J12="","",J12)</f>
        <v>6. 12. 2024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30</v>
      </c>
      <c r="D80" s="43"/>
      <c r="E80" s="43"/>
      <c r="F80" s="29" t="str">
        <f>E15</f>
        <v>Karlovarský kraj</v>
      </c>
      <c r="G80" s="43"/>
      <c r="H80" s="43"/>
      <c r="I80" s="34" t="s">
        <v>37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40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123</v>
      </c>
      <c r="D83" s="183" t="s">
        <v>62</v>
      </c>
      <c r="E83" s="183" t="s">
        <v>58</v>
      </c>
      <c r="F83" s="183" t="s">
        <v>59</v>
      </c>
      <c r="G83" s="183" t="s">
        <v>124</v>
      </c>
      <c r="H83" s="183" t="s">
        <v>125</v>
      </c>
      <c r="I83" s="183" t="s">
        <v>126</v>
      </c>
      <c r="J83" s="183" t="s">
        <v>115</v>
      </c>
      <c r="K83" s="184" t="s">
        <v>127</v>
      </c>
      <c r="L83" s="185"/>
      <c r="M83" s="95" t="s">
        <v>32</v>
      </c>
      <c r="N83" s="96" t="s">
        <v>47</v>
      </c>
      <c r="O83" s="96" t="s">
        <v>128</v>
      </c>
      <c r="P83" s="96" t="s">
        <v>129</v>
      </c>
      <c r="Q83" s="96" t="s">
        <v>130</v>
      </c>
      <c r="R83" s="96" t="s">
        <v>131</v>
      </c>
      <c r="S83" s="96" t="s">
        <v>132</v>
      </c>
      <c r="T83" s="97" t="s">
        <v>133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134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P85+P134</f>
        <v>0</v>
      </c>
      <c r="Q84" s="99"/>
      <c r="R84" s="188">
        <f>R85+R134</f>
        <v>0.33746299999999996</v>
      </c>
      <c r="S84" s="99"/>
      <c r="T84" s="189">
        <f>T85+T134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76</v>
      </c>
      <c r="AU84" s="19" t="s">
        <v>116</v>
      </c>
      <c r="BK84" s="190">
        <f>BK85+BK134</f>
        <v>0</v>
      </c>
    </row>
    <row r="85" s="12" customFormat="1" ht="25.92" customHeight="1">
      <c r="A85" s="12"/>
      <c r="B85" s="191"/>
      <c r="C85" s="192"/>
      <c r="D85" s="193" t="s">
        <v>76</v>
      </c>
      <c r="E85" s="194" t="s">
        <v>135</v>
      </c>
      <c r="F85" s="194" t="s">
        <v>136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0.30374299999999999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87</v>
      </c>
      <c r="AT85" s="203" t="s">
        <v>76</v>
      </c>
      <c r="AU85" s="203" t="s">
        <v>77</v>
      </c>
      <c r="AY85" s="202" t="s">
        <v>137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76</v>
      </c>
      <c r="E86" s="205" t="s">
        <v>138</v>
      </c>
      <c r="F86" s="205" t="s">
        <v>139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SUM(P87:P133)</f>
        <v>0</v>
      </c>
      <c r="Q86" s="199"/>
      <c r="R86" s="200">
        <f>SUM(R87:R133)</f>
        <v>0.30374299999999999</v>
      </c>
      <c r="S86" s="199"/>
      <c r="T86" s="201">
        <f>SUM(T87:T133)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87</v>
      </c>
      <c r="AT86" s="203" t="s">
        <v>76</v>
      </c>
      <c r="AU86" s="203" t="s">
        <v>85</v>
      </c>
      <c r="AY86" s="202" t="s">
        <v>137</v>
      </c>
      <c r="BK86" s="204">
        <f>SUM(BK87:BK133)</f>
        <v>0</v>
      </c>
    </row>
    <row r="87" s="2" customFormat="1" ht="16.5" customHeight="1">
      <c r="A87" s="41"/>
      <c r="B87" s="42"/>
      <c r="C87" s="207" t="s">
        <v>85</v>
      </c>
      <c r="D87" s="207" t="s">
        <v>140</v>
      </c>
      <c r="E87" s="208" t="s">
        <v>141</v>
      </c>
      <c r="F87" s="209" t="s">
        <v>142</v>
      </c>
      <c r="G87" s="210" t="s">
        <v>143</v>
      </c>
      <c r="H87" s="211">
        <v>45</v>
      </c>
      <c r="I87" s="212"/>
      <c r="J87" s="213">
        <f>ROUND(I87*H87,2)</f>
        <v>0</v>
      </c>
      <c r="K87" s="209" t="s">
        <v>144</v>
      </c>
      <c r="L87" s="47"/>
      <c r="M87" s="214" t="s">
        <v>32</v>
      </c>
      <c r="N87" s="215" t="s">
        <v>49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145</v>
      </c>
      <c r="AT87" s="218" t="s">
        <v>140</v>
      </c>
      <c r="AU87" s="218" t="s">
        <v>87</v>
      </c>
      <c r="AY87" s="19" t="s">
        <v>137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87</v>
      </c>
      <c r="BK87" s="219">
        <f>ROUND(I87*H87,2)</f>
        <v>0</v>
      </c>
      <c r="BL87" s="19" t="s">
        <v>145</v>
      </c>
      <c r="BM87" s="218" t="s">
        <v>3811</v>
      </c>
    </row>
    <row r="88" s="2" customFormat="1">
      <c r="A88" s="41"/>
      <c r="B88" s="42"/>
      <c r="C88" s="43"/>
      <c r="D88" s="220" t="s">
        <v>147</v>
      </c>
      <c r="E88" s="43"/>
      <c r="F88" s="221" t="s">
        <v>148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147</v>
      </c>
      <c r="AU88" s="19" t="s">
        <v>87</v>
      </c>
    </row>
    <row r="89" s="2" customFormat="1">
      <c r="A89" s="41"/>
      <c r="B89" s="42"/>
      <c r="C89" s="43"/>
      <c r="D89" s="225" t="s">
        <v>149</v>
      </c>
      <c r="E89" s="43"/>
      <c r="F89" s="226" t="s">
        <v>150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149</v>
      </c>
      <c r="AU89" s="19" t="s">
        <v>87</v>
      </c>
    </row>
    <row r="90" s="2" customFormat="1" ht="16.5" customHeight="1">
      <c r="A90" s="41"/>
      <c r="B90" s="42"/>
      <c r="C90" s="227" t="s">
        <v>87</v>
      </c>
      <c r="D90" s="227" t="s">
        <v>151</v>
      </c>
      <c r="E90" s="228" t="s">
        <v>152</v>
      </c>
      <c r="F90" s="229" t="s">
        <v>153</v>
      </c>
      <c r="G90" s="230" t="s">
        <v>154</v>
      </c>
      <c r="H90" s="231">
        <v>36.75</v>
      </c>
      <c r="I90" s="232"/>
      <c r="J90" s="233">
        <f>ROUND(I90*H90,2)</f>
        <v>0</v>
      </c>
      <c r="K90" s="229" t="s">
        <v>144</v>
      </c>
      <c r="L90" s="234"/>
      <c r="M90" s="235" t="s">
        <v>32</v>
      </c>
      <c r="N90" s="236" t="s">
        <v>49</v>
      </c>
      <c r="O90" s="87"/>
      <c r="P90" s="216">
        <f>O90*H90</f>
        <v>0</v>
      </c>
      <c r="Q90" s="216">
        <v>0.001</v>
      </c>
      <c r="R90" s="216">
        <f>Q90*H90</f>
        <v>0.036749999999999998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155</v>
      </c>
      <c r="AT90" s="218" t="s">
        <v>151</v>
      </c>
      <c r="AU90" s="218" t="s">
        <v>87</v>
      </c>
      <c r="AY90" s="19" t="s">
        <v>137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87</v>
      </c>
      <c r="BK90" s="219">
        <f>ROUND(I90*H90,2)</f>
        <v>0</v>
      </c>
      <c r="BL90" s="19" t="s">
        <v>145</v>
      </c>
      <c r="BM90" s="218" t="s">
        <v>3812</v>
      </c>
    </row>
    <row r="91" s="2" customFormat="1">
      <c r="A91" s="41"/>
      <c r="B91" s="42"/>
      <c r="C91" s="43"/>
      <c r="D91" s="220" t="s">
        <v>147</v>
      </c>
      <c r="E91" s="43"/>
      <c r="F91" s="221" t="s">
        <v>153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147</v>
      </c>
      <c r="AU91" s="19" t="s">
        <v>87</v>
      </c>
    </row>
    <row r="92" s="2" customFormat="1" ht="16.5" customHeight="1">
      <c r="A92" s="41"/>
      <c r="B92" s="42"/>
      <c r="C92" s="207" t="s">
        <v>157</v>
      </c>
      <c r="D92" s="207" t="s">
        <v>140</v>
      </c>
      <c r="E92" s="208" t="s">
        <v>169</v>
      </c>
      <c r="F92" s="209" t="s">
        <v>170</v>
      </c>
      <c r="G92" s="210" t="s">
        <v>143</v>
      </c>
      <c r="H92" s="211">
        <v>260</v>
      </c>
      <c r="I92" s="212"/>
      <c r="J92" s="213">
        <f>ROUND(I92*H92,2)</f>
        <v>0</v>
      </c>
      <c r="K92" s="209" t="s">
        <v>144</v>
      </c>
      <c r="L92" s="47"/>
      <c r="M92" s="214" t="s">
        <v>32</v>
      </c>
      <c r="N92" s="215" t="s">
        <v>49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145</v>
      </c>
      <c r="AT92" s="218" t="s">
        <v>140</v>
      </c>
      <c r="AU92" s="218" t="s">
        <v>87</v>
      </c>
      <c r="AY92" s="19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87</v>
      </c>
      <c r="BK92" s="219">
        <f>ROUND(I92*H92,2)</f>
        <v>0</v>
      </c>
      <c r="BL92" s="19" t="s">
        <v>145</v>
      </c>
      <c r="BM92" s="218" t="s">
        <v>3813</v>
      </c>
    </row>
    <row r="93" s="2" customFormat="1">
      <c r="A93" s="41"/>
      <c r="B93" s="42"/>
      <c r="C93" s="43"/>
      <c r="D93" s="220" t="s">
        <v>147</v>
      </c>
      <c r="E93" s="43"/>
      <c r="F93" s="221" t="s">
        <v>172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147</v>
      </c>
      <c r="AU93" s="19" t="s">
        <v>87</v>
      </c>
    </row>
    <row r="94" s="2" customFormat="1">
      <c r="A94" s="41"/>
      <c r="B94" s="42"/>
      <c r="C94" s="43"/>
      <c r="D94" s="225" t="s">
        <v>149</v>
      </c>
      <c r="E94" s="43"/>
      <c r="F94" s="226" t="s">
        <v>173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149</v>
      </c>
      <c r="AU94" s="19" t="s">
        <v>87</v>
      </c>
    </row>
    <row r="95" s="2" customFormat="1" ht="16.5" customHeight="1">
      <c r="A95" s="41"/>
      <c r="B95" s="42"/>
      <c r="C95" s="227" t="s">
        <v>164</v>
      </c>
      <c r="D95" s="227" t="s">
        <v>151</v>
      </c>
      <c r="E95" s="228" t="s">
        <v>175</v>
      </c>
      <c r="F95" s="229" t="s">
        <v>176</v>
      </c>
      <c r="G95" s="230" t="s">
        <v>154</v>
      </c>
      <c r="H95" s="231">
        <v>82.332999999999998</v>
      </c>
      <c r="I95" s="232"/>
      <c r="J95" s="233">
        <f>ROUND(I95*H95,2)</f>
        <v>0</v>
      </c>
      <c r="K95" s="229" t="s">
        <v>144</v>
      </c>
      <c r="L95" s="234"/>
      <c r="M95" s="235" t="s">
        <v>32</v>
      </c>
      <c r="N95" s="236" t="s">
        <v>49</v>
      </c>
      <c r="O95" s="87"/>
      <c r="P95" s="216">
        <f>O95*H95</f>
        <v>0</v>
      </c>
      <c r="Q95" s="216">
        <v>0.001</v>
      </c>
      <c r="R95" s="216">
        <f>Q95*H95</f>
        <v>0.082333000000000003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155</v>
      </c>
      <c r="AT95" s="218" t="s">
        <v>151</v>
      </c>
      <c r="AU95" s="218" t="s">
        <v>87</v>
      </c>
      <c r="AY95" s="19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87</v>
      </c>
      <c r="BK95" s="219">
        <f>ROUND(I95*H95,2)</f>
        <v>0</v>
      </c>
      <c r="BL95" s="19" t="s">
        <v>145</v>
      </c>
      <c r="BM95" s="218" t="s">
        <v>3814</v>
      </c>
    </row>
    <row r="96" s="2" customFormat="1">
      <c r="A96" s="41"/>
      <c r="B96" s="42"/>
      <c r="C96" s="43"/>
      <c r="D96" s="220" t="s">
        <v>147</v>
      </c>
      <c r="E96" s="43"/>
      <c r="F96" s="221" t="s">
        <v>176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147</v>
      </c>
      <c r="AU96" s="19" t="s">
        <v>87</v>
      </c>
    </row>
    <row r="97" s="2" customFormat="1" ht="16.5" customHeight="1">
      <c r="A97" s="41"/>
      <c r="B97" s="42"/>
      <c r="C97" s="227" t="s">
        <v>168</v>
      </c>
      <c r="D97" s="227" t="s">
        <v>151</v>
      </c>
      <c r="E97" s="228" t="s">
        <v>3815</v>
      </c>
      <c r="F97" s="229" t="s">
        <v>3816</v>
      </c>
      <c r="G97" s="230" t="s">
        <v>160</v>
      </c>
      <c r="H97" s="231">
        <v>110</v>
      </c>
      <c r="I97" s="232"/>
      <c r="J97" s="233">
        <f>ROUND(I97*H97,2)</f>
        <v>0</v>
      </c>
      <c r="K97" s="229" t="s">
        <v>144</v>
      </c>
      <c r="L97" s="234"/>
      <c r="M97" s="235" t="s">
        <v>32</v>
      </c>
      <c r="N97" s="236" t="s">
        <v>49</v>
      </c>
      <c r="O97" s="87"/>
      <c r="P97" s="216">
        <f>O97*H97</f>
        <v>0</v>
      </c>
      <c r="Q97" s="216">
        <v>0.00055000000000000003</v>
      </c>
      <c r="R97" s="216">
        <f>Q97*H97</f>
        <v>0.060500000000000005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155</v>
      </c>
      <c r="AT97" s="218" t="s">
        <v>151</v>
      </c>
      <c r="AU97" s="218" t="s">
        <v>87</v>
      </c>
      <c r="AY97" s="19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87</v>
      </c>
      <c r="BK97" s="219">
        <f>ROUND(I97*H97,2)</f>
        <v>0</v>
      </c>
      <c r="BL97" s="19" t="s">
        <v>145</v>
      </c>
      <c r="BM97" s="218" t="s">
        <v>3817</v>
      </c>
    </row>
    <row r="98" s="2" customFormat="1">
      <c r="A98" s="41"/>
      <c r="B98" s="42"/>
      <c r="C98" s="43"/>
      <c r="D98" s="220" t="s">
        <v>147</v>
      </c>
      <c r="E98" s="43"/>
      <c r="F98" s="221" t="s">
        <v>3816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147</v>
      </c>
      <c r="AU98" s="19" t="s">
        <v>87</v>
      </c>
    </row>
    <row r="99" s="2" customFormat="1" ht="16.5" customHeight="1">
      <c r="A99" s="41"/>
      <c r="B99" s="42"/>
      <c r="C99" s="227" t="s">
        <v>174</v>
      </c>
      <c r="D99" s="227" t="s">
        <v>151</v>
      </c>
      <c r="E99" s="228" t="s">
        <v>3818</v>
      </c>
      <c r="F99" s="229" t="s">
        <v>3819</v>
      </c>
      <c r="G99" s="230" t="s">
        <v>160</v>
      </c>
      <c r="H99" s="231">
        <v>100</v>
      </c>
      <c r="I99" s="232"/>
      <c r="J99" s="233">
        <f>ROUND(I99*H99,2)</f>
        <v>0</v>
      </c>
      <c r="K99" s="229" t="s">
        <v>144</v>
      </c>
      <c r="L99" s="234"/>
      <c r="M99" s="235" t="s">
        <v>32</v>
      </c>
      <c r="N99" s="236" t="s">
        <v>49</v>
      </c>
      <c r="O99" s="87"/>
      <c r="P99" s="216">
        <f>O99*H99</f>
        <v>0</v>
      </c>
      <c r="Q99" s="216">
        <v>0.00021000000000000001</v>
      </c>
      <c r="R99" s="216">
        <f>Q99*H99</f>
        <v>0.021000000000000001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155</v>
      </c>
      <c r="AT99" s="218" t="s">
        <v>151</v>
      </c>
      <c r="AU99" s="218" t="s">
        <v>87</v>
      </c>
      <c r="AY99" s="19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87</v>
      </c>
      <c r="BK99" s="219">
        <f>ROUND(I99*H99,2)</f>
        <v>0</v>
      </c>
      <c r="BL99" s="19" t="s">
        <v>145</v>
      </c>
      <c r="BM99" s="218" t="s">
        <v>3820</v>
      </c>
    </row>
    <row r="100" s="2" customFormat="1">
      <c r="A100" s="41"/>
      <c r="B100" s="42"/>
      <c r="C100" s="43"/>
      <c r="D100" s="220" t="s">
        <v>147</v>
      </c>
      <c r="E100" s="43"/>
      <c r="F100" s="221" t="s">
        <v>3819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147</v>
      </c>
      <c r="AU100" s="19" t="s">
        <v>87</v>
      </c>
    </row>
    <row r="101" s="2" customFormat="1" ht="16.5" customHeight="1">
      <c r="A101" s="41"/>
      <c r="B101" s="42"/>
      <c r="C101" s="227" t="s">
        <v>178</v>
      </c>
      <c r="D101" s="227" t="s">
        <v>151</v>
      </c>
      <c r="E101" s="228" t="s">
        <v>179</v>
      </c>
      <c r="F101" s="229" t="s">
        <v>180</v>
      </c>
      <c r="G101" s="230" t="s">
        <v>160</v>
      </c>
      <c r="H101" s="231">
        <v>100</v>
      </c>
      <c r="I101" s="232"/>
      <c r="J101" s="233">
        <f>ROUND(I101*H101,2)</f>
        <v>0</v>
      </c>
      <c r="K101" s="229" t="s">
        <v>144</v>
      </c>
      <c r="L101" s="234"/>
      <c r="M101" s="235" t="s">
        <v>32</v>
      </c>
      <c r="N101" s="236" t="s">
        <v>49</v>
      </c>
      <c r="O101" s="87"/>
      <c r="P101" s="216">
        <f>O101*H101</f>
        <v>0</v>
      </c>
      <c r="Q101" s="216">
        <v>0.00013999999999999999</v>
      </c>
      <c r="R101" s="216">
        <f>Q101*H101</f>
        <v>0.013999999999999999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155</v>
      </c>
      <c r="AT101" s="218" t="s">
        <v>151</v>
      </c>
      <c r="AU101" s="218" t="s">
        <v>87</v>
      </c>
      <c r="AY101" s="19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87</v>
      </c>
      <c r="BK101" s="219">
        <f>ROUND(I101*H101,2)</f>
        <v>0</v>
      </c>
      <c r="BL101" s="19" t="s">
        <v>145</v>
      </c>
      <c r="BM101" s="218" t="s">
        <v>3821</v>
      </c>
    </row>
    <row r="102" s="2" customFormat="1">
      <c r="A102" s="41"/>
      <c r="B102" s="42"/>
      <c r="C102" s="43"/>
      <c r="D102" s="220" t="s">
        <v>147</v>
      </c>
      <c r="E102" s="43"/>
      <c r="F102" s="221" t="s">
        <v>180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147</v>
      </c>
      <c r="AU102" s="19" t="s">
        <v>87</v>
      </c>
    </row>
    <row r="103" s="2" customFormat="1" ht="16.5" customHeight="1">
      <c r="A103" s="41"/>
      <c r="B103" s="42"/>
      <c r="C103" s="207" t="s">
        <v>182</v>
      </c>
      <c r="D103" s="207" t="s">
        <v>140</v>
      </c>
      <c r="E103" s="208" t="s">
        <v>183</v>
      </c>
      <c r="F103" s="209" t="s">
        <v>184</v>
      </c>
      <c r="G103" s="210" t="s">
        <v>160</v>
      </c>
      <c r="H103" s="211">
        <v>105</v>
      </c>
      <c r="I103" s="212"/>
      <c r="J103" s="213">
        <f>ROUND(I103*H103,2)</f>
        <v>0</v>
      </c>
      <c r="K103" s="209" t="s">
        <v>144</v>
      </c>
      <c r="L103" s="47"/>
      <c r="M103" s="214" t="s">
        <v>32</v>
      </c>
      <c r="N103" s="215" t="s">
        <v>49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145</v>
      </c>
      <c r="AT103" s="218" t="s">
        <v>140</v>
      </c>
      <c r="AU103" s="218" t="s">
        <v>87</v>
      </c>
      <c r="AY103" s="19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87</v>
      </c>
      <c r="BK103" s="219">
        <f>ROUND(I103*H103,2)</f>
        <v>0</v>
      </c>
      <c r="BL103" s="19" t="s">
        <v>145</v>
      </c>
      <c r="BM103" s="218" t="s">
        <v>3822</v>
      </c>
    </row>
    <row r="104" s="2" customFormat="1">
      <c r="A104" s="41"/>
      <c r="B104" s="42"/>
      <c r="C104" s="43"/>
      <c r="D104" s="220" t="s">
        <v>147</v>
      </c>
      <c r="E104" s="43"/>
      <c r="F104" s="221" t="s">
        <v>186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147</v>
      </c>
      <c r="AU104" s="19" t="s">
        <v>87</v>
      </c>
    </row>
    <row r="105" s="2" customFormat="1">
      <c r="A105" s="41"/>
      <c r="B105" s="42"/>
      <c r="C105" s="43"/>
      <c r="D105" s="225" t="s">
        <v>149</v>
      </c>
      <c r="E105" s="43"/>
      <c r="F105" s="226" t="s">
        <v>187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149</v>
      </c>
      <c r="AU105" s="19" t="s">
        <v>87</v>
      </c>
    </row>
    <row r="106" s="2" customFormat="1" ht="16.5" customHeight="1">
      <c r="A106" s="41"/>
      <c r="B106" s="42"/>
      <c r="C106" s="227" t="s">
        <v>188</v>
      </c>
      <c r="D106" s="227" t="s">
        <v>151</v>
      </c>
      <c r="E106" s="228" t="s">
        <v>189</v>
      </c>
      <c r="F106" s="229" t="s">
        <v>190</v>
      </c>
      <c r="G106" s="230" t="s">
        <v>160</v>
      </c>
      <c r="H106" s="231">
        <v>46</v>
      </c>
      <c r="I106" s="232"/>
      <c r="J106" s="233">
        <f>ROUND(I106*H106,2)</f>
        <v>0</v>
      </c>
      <c r="K106" s="229" t="s">
        <v>144</v>
      </c>
      <c r="L106" s="234"/>
      <c r="M106" s="235" t="s">
        <v>32</v>
      </c>
      <c r="N106" s="236" t="s">
        <v>49</v>
      </c>
      <c r="O106" s="87"/>
      <c r="P106" s="216">
        <f>O106*H106</f>
        <v>0</v>
      </c>
      <c r="Q106" s="216">
        <v>0.00042999999999999999</v>
      </c>
      <c r="R106" s="216">
        <f>Q106*H106</f>
        <v>0.019779999999999999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155</v>
      </c>
      <c r="AT106" s="218" t="s">
        <v>151</v>
      </c>
      <c r="AU106" s="218" t="s">
        <v>87</v>
      </c>
      <c r="AY106" s="19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87</v>
      </c>
      <c r="BK106" s="219">
        <f>ROUND(I106*H106,2)</f>
        <v>0</v>
      </c>
      <c r="BL106" s="19" t="s">
        <v>145</v>
      </c>
      <c r="BM106" s="218" t="s">
        <v>3823</v>
      </c>
    </row>
    <row r="107" s="2" customFormat="1">
      <c r="A107" s="41"/>
      <c r="B107" s="42"/>
      <c r="C107" s="43"/>
      <c r="D107" s="220" t="s">
        <v>147</v>
      </c>
      <c r="E107" s="43"/>
      <c r="F107" s="221" t="s">
        <v>190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147</v>
      </c>
      <c r="AU107" s="19" t="s">
        <v>87</v>
      </c>
    </row>
    <row r="108" s="2" customFormat="1" ht="16.5" customHeight="1">
      <c r="A108" s="41"/>
      <c r="B108" s="42"/>
      <c r="C108" s="227" t="s">
        <v>94</v>
      </c>
      <c r="D108" s="227" t="s">
        <v>151</v>
      </c>
      <c r="E108" s="228" t="s">
        <v>192</v>
      </c>
      <c r="F108" s="229" t="s">
        <v>193</v>
      </c>
      <c r="G108" s="230" t="s">
        <v>160</v>
      </c>
      <c r="H108" s="231">
        <v>50</v>
      </c>
      <c r="I108" s="232"/>
      <c r="J108" s="233">
        <f>ROUND(I108*H108,2)</f>
        <v>0</v>
      </c>
      <c r="K108" s="229" t="s">
        <v>144</v>
      </c>
      <c r="L108" s="234"/>
      <c r="M108" s="235" t="s">
        <v>32</v>
      </c>
      <c r="N108" s="236" t="s">
        <v>49</v>
      </c>
      <c r="O108" s="87"/>
      <c r="P108" s="216">
        <f>O108*H108</f>
        <v>0</v>
      </c>
      <c r="Q108" s="216">
        <v>0.00014999999999999999</v>
      </c>
      <c r="R108" s="216">
        <f>Q108*H108</f>
        <v>0.0074999999999999997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155</v>
      </c>
      <c r="AT108" s="218" t="s">
        <v>151</v>
      </c>
      <c r="AU108" s="218" t="s">
        <v>87</v>
      </c>
      <c r="AY108" s="19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87</v>
      </c>
      <c r="BK108" s="219">
        <f>ROUND(I108*H108,2)</f>
        <v>0</v>
      </c>
      <c r="BL108" s="19" t="s">
        <v>145</v>
      </c>
      <c r="BM108" s="218" t="s">
        <v>3824</v>
      </c>
    </row>
    <row r="109" s="2" customFormat="1">
      <c r="A109" s="41"/>
      <c r="B109" s="42"/>
      <c r="C109" s="43"/>
      <c r="D109" s="220" t="s">
        <v>147</v>
      </c>
      <c r="E109" s="43"/>
      <c r="F109" s="221" t="s">
        <v>193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147</v>
      </c>
      <c r="AU109" s="19" t="s">
        <v>87</v>
      </c>
    </row>
    <row r="110" s="2" customFormat="1" ht="16.5" customHeight="1">
      <c r="A110" s="41"/>
      <c r="B110" s="42"/>
      <c r="C110" s="227" t="s">
        <v>195</v>
      </c>
      <c r="D110" s="227" t="s">
        <v>151</v>
      </c>
      <c r="E110" s="228" t="s">
        <v>196</v>
      </c>
      <c r="F110" s="229" t="s">
        <v>197</v>
      </c>
      <c r="G110" s="230" t="s">
        <v>160</v>
      </c>
      <c r="H110" s="231">
        <v>9</v>
      </c>
      <c r="I110" s="232"/>
      <c r="J110" s="233">
        <f>ROUND(I110*H110,2)</f>
        <v>0</v>
      </c>
      <c r="K110" s="229" t="s">
        <v>144</v>
      </c>
      <c r="L110" s="234"/>
      <c r="M110" s="235" t="s">
        <v>32</v>
      </c>
      <c r="N110" s="236" t="s">
        <v>49</v>
      </c>
      <c r="O110" s="87"/>
      <c r="P110" s="216">
        <f>O110*H110</f>
        <v>0</v>
      </c>
      <c r="Q110" s="216">
        <v>0.00022000000000000001</v>
      </c>
      <c r="R110" s="216">
        <f>Q110*H110</f>
        <v>0.00198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155</v>
      </c>
      <c r="AT110" s="218" t="s">
        <v>151</v>
      </c>
      <c r="AU110" s="218" t="s">
        <v>87</v>
      </c>
      <c r="AY110" s="19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87</v>
      </c>
      <c r="BK110" s="219">
        <f>ROUND(I110*H110,2)</f>
        <v>0</v>
      </c>
      <c r="BL110" s="19" t="s">
        <v>145</v>
      </c>
      <c r="BM110" s="218" t="s">
        <v>3825</v>
      </c>
    </row>
    <row r="111" s="2" customFormat="1">
      <c r="A111" s="41"/>
      <c r="B111" s="42"/>
      <c r="C111" s="43"/>
      <c r="D111" s="220" t="s">
        <v>147</v>
      </c>
      <c r="E111" s="43"/>
      <c r="F111" s="221" t="s">
        <v>197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147</v>
      </c>
      <c r="AU111" s="19" t="s">
        <v>87</v>
      </c>
    </row>
    <row r="112" s="2" customFormat="1" ht="16.5" customHeight="1">
      <c r="A112" s="41"/>
      <c r="B112" s="42"/>
      <c r="C112" s="207" t="s">
        <v>8</v>
      </c>
      <c r="D112" s="207" t="s">
        <v>140</v>
      </c>
      <c r="E112" s="208" t="s">
        <v>199</v>
      </c>
      <c r="F112" s="209" t="s">
        <v>200</v>
      </c>
      <c r="G112" s="210" t="s">
        <v>160</v>
      </c>
      <c r="H112" s="211">
        <v>9</v>
      </c>
      <c r="I112" s="212"/>
      <c r="J112" s="213">
        <f>ROUND(I112*H112,2)</f>
        <v>0</v>
      </c>
      <c r="K112" s="209" t="s">
        <v>144</v>
      </c>
      <c r="L112" s="47"/>
      <c r="M112" s="214" t="s">
        <v>32</v>
      </c>
      <c r="N112" s="215" t="s">
        <v>49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145</v>
      </c>
      <c r="AT112" s="218" t="s">
        <v>140</v>
      </c>
      <c r="AU112" s="218" t="s">
        <v>87</v>
      </c>
      <c r="AY112" s="19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87</v>
      </c>
      <c r="BK112" s="219">
        <f>ROUND(I112*H112,2)</f>
        <v>0</v>
      </c>
      <c r="BL112" s="19" t="s">
        <v>145</v>
      </c>
      <c r="BM112" s="218" t="s">
        <v>3826</v>
      </c>
    </row>
    <row r="113" s="2" customFormat="1">
      <c r="A113" s="41"/>
      <c r="B113" s="42"/>
      <c r="C113" s="43"/>
      <c r="D113" s="220" t="s">
        <v>147</v>
      </c>
      <c r="E113" s="43"/>
      <c r="F113" s="221" t="s">
        <v>202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147</v>
      </c>
      <c r="AU113" s="19" t="s">
        <v>87</v>
      </c>
    </row>
    <row r="114" s="2" customFormat="1">
      <c r="A114" s="41"/>
      <c r="B114" s="42"/>
      <c r="C114" s="43"/>
      <c r="D114" s="225" t="s">
        <v>149</v>
      </c>
      <c r="E114" s="43"/>
      <c r="F114" s="226" t="s">
        <v>203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149</v>
      </c>
      <c r="AU114" s="19" t="s">
        <v>87</v>
      </c>
    </row>
    <row r="115" s="2" customFormat="1" ht="16.5" customHeight="1">
      <c r="A115" s="41"/>
      <c r="B115" s="42"/>
      <c r="C115" s="227" t="s">
        <v>204</v>
      </c>
      <c r="D115" s="227" t="s">
        <v>151</v>
      </c>
      <c r="E115" s="228" t="s">
        <v>205</v>
      </c>
      <c r="F115" s="229" t="s">
        <v>206</v>
      </c>
      <c r="G115" s="230" t="s">
        <v>160</v>
      </c>
      <c r="H115" s="231">
        <v>9</v>
      </c>
      <c r="I115" s="232"/>
      <c r="J115" s="233">
        <f>ROUND(I115*H115,2)</f>
        <v>0</v>
      </c>
      <c r="K115" s="229" t="s">
        <v>144</v>
      </c>
      <c r="L115" s="234"/>
      <c r="M115" s="235" t="s">
        <v>32</v>
      </c>
      <c r="N115" s="236" t="s">
        <v>49</v>
      </c>
      <c r="O115" s="87"/>
      <c r="P115" s="216">
        <f>O115*H115</f>
        <v>0</v>
      </c>
      <c r="Q115" s="216">
        <v>0.0011000000000000001</v>
      </c>
      <c r="R115" s="216">
        <f>Q115*H115</f>
        <v>0.0099000000000000008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155</v>
      </c>
      <c r="AT115" s="218" t="s">
        <v>151</v>
      </c>
      <c r="AU115" s="218" t="s">
        <v>87</v>
      </c>
      <c r="AY115" s="19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87</v>
      </c>
      <c r="BK115" s="219">
        <f>ROUND(I115*H115,2)</f>
        <v>0</v>
      </c>
      <c r="BL115" s="19" t="s">
        <v>145</v>
      </c>
      <c r="BM115" s="218" t="s">
        <v>3827</v>
      </c>
    </row>
    <row r="116" s="2" customFormat="1">
      <c r="A116" s="41"/>
      <c r="B116" s="42"/>
      <c r="C116" s="43"/>
      <c r="D116" s="220" t="s">
        <v>147</v>
      </c>
      <c r="E116" s="43"/>
      <c r="F116" s="221" t="s">
        <v>206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147</v>
      </c>
      <c r="AU116" s="19" t="s">
        <v>87</v>
      </c>
    </row>
    <row r="117" s="2" customFormat="1" ht="16.5" customHeight="1">
      <c r="A117" s="41"/>
      <c r="B117" s="42"/>
      <c r="C117" s="207" t="s">
        <v>208</v>
      </c>
      <c r="D117" s="207" t="s">
        <v>140</v>
      </c>
      <c r="E117" s="208" t="s">
        <v>3828</v>
      </c>
      <c r="F117" s="209" t="s">
        <v>3829</v>
      </c>
      <c r="G117" s="210" t="s">
        <v>160</v>
      </c>
      <c r="H117" s="211">
        <v>9</v>
      </c>
      <c r="I117" s="212"/>
      <c r="J117" s="213">
        <f>ROUND(I117*H117,2)</f>
        <v>0</v>
      </c>
      <c r="K117" s="209" t="s">
        <v>144</v>
      </c>
      <c r="L117" s="47"/>
      <c r="M117" s="214" t="s">
        <v>32</v>
      </c>
      <c r="N117" s="215" t="s">
        <v>49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145</v>
      </c>
      <c r="AT117" s="218" t="s">
        <v>140</v>
      </c>
      <c r="AU117" s="218" t="s">
        <v>87</v>
      </c>
      <c r="AY117" s="19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87</v>
      </c>
      <c r="BK117" s="219">
        <f>ROUND(I117*H117,2)</f>
        <v>0</v>
      </c>
      <c r="BL117" s="19" t="s">
        <v>145</v>
      </c>
      <c r="BM117" s="218" t="s">
        <v>3830</v>
      </c>
    </row>
    <row r="118" s="2" customFormat="1">
      <c r="A118" s="41"/>
      <c r="B118" s="42"/>
      <c r="C118" s="43"/>
      <c r="D118" s="220" t="s">
        <v>147</v>
      </c>
      <c r="E118" s="43"/>
      <c r="F118" s="221" t="s">
        <v>3831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147</v>
      </c>
      <c r="AU118" s="19" t="s">
        <v>87</v>
      </c>
    </row>
    <row r="119" s="2" customFormat="1">
      <c r="A119" s="41"/>
      <c r="B119" s="42"/>
      <c r="C119" s="43"/>
      <c r="D119" s="225" t="s">
        <v>149</v>
      </c>
      <c r="E119" s="43"/>
      <c r="F119" s="226" t="s">
        <v>3832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149</v>
      </c>
      <c r="AU119" s="19" t="s">
        <v>87</v>
      </c>
    </row>
    <row r="120" s="2" customFormat="1" ht="16.5" customHeight="1">
      <c r="A120" s="41"/>
      <c r="B120" s="42"/>
      <c r="C120" s="227" t="s">
        <v>214</v>
      </c>
      <c r="D120" s="227" t="s">
        <v>151</v>
      </c>
      <c r="E120" s="228" t="s">
        <v>3833</v>
      </c>
      <c r="F120" s="229" t="s">
        <v>3834</v>
      </c>
      <c r="G120" s="230" t="s">
        <v>160</v>
      </c>
      <c r="H120" s="231">
        <v>9</v>
      </c>
      <c r="I120" s="232"/>
      <c r="J120" s="233">
        <f>ROUND(I120*H120,2)</f>
        <v>0</v>
      </c>
      <c r="K120" s="229" t="s">
        <v>144</v>
      </c>
      <c r="L120" s="234"/>
      <c r="M120" s="235" t="s">
        <v>32</v>
      </c>
      <c r="N120" s="236" t="s">
        <v>49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155</v>
      </c>
      <c r="AT120" s="218" t="s">
        <v>151</v>
      </c>
      <c r="AU120" s="218" t="s">
        <v>87</v>
      </c>
      <c r="AY120" s="19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87</v>
      </c>
      <c r="BK120" s="219">
        <f>ROUND(I120*H120,2)</f>
        <v>0</v>
      </c>
      <c r="BL120" s="19" t="s">
        <v>145</v>
      </c>
      <c r="BM120" s="218" t="s">
        <v>3835</v>
      </c>
    </row>
    <row r="121" s="2" customFormat="1">
      <c r="A121" s="41"/>
      <c r="B121" s="42"/>
      <c r="C121" s="43"/>
      <c r="D121" s="220" t="s">
        <v>147</v>
      </c>
      <c r="E121" s="43"/>
      <c r="F121" s="221" t="s">
        <v>3834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147</v>
      </c>
      <c r="AU121" s="19" t="s">
        <v>87</v>
      </c>
    </row>
    <row r="122" s="2" customFormat="1" ht="16.5" customHeight="1">
      <c r="A122" s="41"/>
      <c r="B122" s="42"/>
      <c r="C122" s="207" t="s">
        <v>145</v>
      </c>
      <c r="D122" s="207" t="s">
        <v>140</v>
      </c>
      <c r="E122" s="208" t="s">
        <v>3836</v>
      </c>
      <c r="F122" s="209" t="s">
        <v>3837</v>
      </c>
      <c r="G122" s="210" t="s">
        <v>160</v>
      </c>
      <c r="H122" s="211">
        <v>23</v>
      </c>
      <c r="I122" s="212"/>
      <c r="J122" s="213">
        <f>ROUND(I122*H122,2)</f>
        <v>0</v>
      </c>
      <c r="K122" s="209" t="s">
        <v>144</v>
      </c>
      <c r="L122" s="47"/>
      <c r="M122" s="214" t="s">
        <v>32</v>
      </c>
      <c r="N122" s="215" t="s">
        <v>49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145</v>
      </c>
      <c r="AT122" s="218" t="s">
        <v>140</v>
      </c>
      <c r="AU122" s="218" t="s">
        <v>87</v>
      </c>
      <c r="AY122" s="19" t="s">
        <v>137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87</v>
      </c>
      <c r="BK122" s="219">
        <f>ROUND(I122*H122,2)</f>
        <v>0</v>
      </c>
      <c r="BL122" s="19" t="s">
        <v>145</v>
      </c>
      <c r="BM122" s="218" t="s">
        <v>3838</v>
      </c>
    </row>
    <row r="123" s="2" customFormat="1">
      <c r="A123" s="41"/>
      <c r="B123" s="42"/>
      <c r="C123" s="43"/>
      <c r="D123" s="220" t="s">
        <v>147</v>
      </c>
      <c r="E123" s="43"/>
      <c r="F123" s="221" t="s">
        <v>3839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147</v>
      </c>
      <c r="AU123" s="19" t="s">
        <v>87</v>
      </c>
    </row>
    <row r="124" s="2" customFormat="1">
      <c r="A124" s="41"/>
      <c r="B124" s="42"/>
      <c r="C124" s="43"/>
      <c r="D124" s="225" t="s">
        <v>149</v>
      </c>
      <c r="E124" s="43"/>
      <c r="F124" s="226" t="s">
        <v>3840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149</v>
      </c>
      <c r="AU124" s="19" t="s">
        <v>87</v>
      </c>
    </row>
    <row r="125" s="2" customFormat="1" ht="16.5" customHeight="1">
      <c r="A125" s="41"/>
      <c r="B125" s="42"/>
      <c r="C125" s="227" t="s">
        <v>221</v>
      </c>
      <c r="D125" s="227" t="s">
        <v>151</v>
      </c>
      <c r="E125" s="228" t="s">
        <v>3841</v>
      </c>
      <c r="F125" s="229" t="s">
        <v>3842</v>
      </c>
      <c r="G125" s="230" t="s">
        <v>160</v>
      </c>
      <c r="H125" s="231">
        <v>4</v>
      </c>
      <c r="I125" s="232"/>
      <c r="J125" s="233">
        <f>ROUND(I125*H125,2)</f>
        <v>0</v>
      </c>
      <c r="K125" s="229" t="s">
        <v>144</v>
      </c>
      <c r="L125" s="234"/>
      <c r="M125" s="235" t="s">
        <v>32</v>
      </c>
      <c r="N125" s="236" t="s">
        <v>49</v>
      </c>
      <c r="O125" s="87"/>
      <c r="P125" s="216">
        <f>O125*H125</f>
        <v>0</v>
      </c>
      <c r="Q125" s="216">
        <v>0.0030000000000000001</v>
      </c>
      <c r="R125" s="216">
        <f>Q125*H125</f>
        <v>0.012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155</v>
      </c>
      <c r="AT125" s="218" t="s">
        <v>151</v>
      </c>
      <c r="AU125" s="218" t="s">
        <v>87</v>
      </c>
      <c r="AY125" s="19" t="s">
        <v>137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87</v>
      </c>
      <c r="BK125" s="219">
        <f>ROUND(I125*H125,2)</f>
        <v>0</v>
      </c>
      <c r="BL125" s="19" t="s">
        <v>145</v>
      </c>
      <c r="BM125" s="218" t="s">
        <v>3843</v>
      </c>
    </row>
    <row r="126" s="2" customFormat="1">
      <c r="A126" s="41"/>
      <c r="B126" s="42"/>
      <c r="C126" s="43"/>
      <c r="D126" s="220" t="s">
        <v>147</v>
      </c>
      <c r="E126" s="43"/>
      <c r="F126" s="221" t="s">
        <v>3842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147</v>
      </c>
      <c r="AU126" s="19" t="s">
        <v>87</v>
      </c>
    </row>
    <row r="127" s="2" customFormat="1" ht="16.5" customHeight="1">
      <c r="A127" s="41"/>
      <c r="B127" s="42"/>
      <c r="C127" s="227" t="s">
        <v>227</v>
      </c>
      <c r="D127" s="227" t="s">
        <v>151</v>
      </c>
      <c r="E127" s="228" t="s">
        <v>3844</v>
      </c>
      <c r="F127" s="229" t="s">
        <v>3845</v>
      </c>
      <c r="G127" s="230" t="s">
        <v>160</v>
      </c>
      <c r="H127" s="231">
        <v>19</v>
      </c>
      <c r="I127" s="232"/>
      <c r="J127" s="233">
        <f>ROUND(I127*H127,2)</f>
        <v>0</v>
      </c>
      <c r="K127" s="229" t="s">
        <v>144</v>
      </c>
      <c r="L127" s="234"/>
      <c r="M127" s="235" t="s">
        <v>32</v>
      </c>
      <c r="N127" s="236" t="s">
        <v>49</v>
      </c>
      <c r="O127" s="87"/>
      <c r="P127" s="216">
        <f>O127*H127</f>
        <v>0</v>
      </c>
      <c r="Q127" s="216">
        <v>0.002</v>
      </c>
      <c r="R127" s="216">
        <f>Q127*H127</f>
        <v>0.037999999999999999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155</v>
      </c>
      <c r="AT127" s="218" t="s">
        <v>151</v>
      </c>
      <c r="AU127" s="218" t="s">
        <v>87</v>
      </c>
      <c r="AY127" s="19" t="s">
        <v>137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87</v>
      </c>
      <c r="BK127" s="219">
        <f>ROUND(I127*H127,2)</f>
        <v>0</v>
      </c>
      <c r="BL127" s="19" t="s">
        <v>145</v>
      </c>
      <c r="BM127" s="218" t="s">
        <v>3846</v>
      </c>
    </row>
    <row r="128" s="2" customFormat="1">
      <c r="A128" s="41"/>
      <c r="B128" s="42"/>
      <c r="C128" s="43"/>
      <c r="D128" s="220" t="s">
        <v>147</v>
      </c>
      <c r="E128" s="43"/>
      <c r="F128" s="221" t="s">
        <v>3845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147</v>
      </c>
      <c r="AU128" s="19" t="s">
        <v>87</v>
      </c>
    </row>
    <row r="129" s="2" customFormat="1" ht="16.5" customHeight="1">
      <c r="A129" s="41"/>
      <c r="B129" s="42"/>
      <c r="C129" s="207" t="s">
        <v>231</v>
      </c>
      <c r="D129" s="207" t="s">
        <v>140</v>
      </c>
      <c r="E129" s="208" t="s">
        <v>232</v>
      </c>
      <c r="F129" s="209" t="s">
        <v>233</v>
      </c>
      <c r="G129" s="210" t="s">
        <v>160</v>
      </c>
      <c r="H129" s="211">
        <v>10</v>
      </c>
      <c r="I129" s="212"/>
      <c r="J129" s="213">
        <f>ROUND(I129*H129,2)</f>
        <v>0</v>
      </c>
      <c r="K129" s="209" t="s">
        <v>144</v>
      </c>
      <c r="L129" s="47"/>
      <c r="M129" s="214" t="s">
        <v>32</v>
      </c>
      <c r="N129" s="215" t="s">
        <v>49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145</v>
      </c>
      <c r="AT129" s="218" t="s">
        <v>140</v>
      </c>
      <c r="AU129" s="218" t="s">
        <v>87</v>
      </c>
      <c r="AY129" s="19" t="s">
        <v>137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87</v>
      </c>
      <c r="BK129" s="219">
        <f>ROUND(I129*H129,2)</f>
        <v>0</v>
      </c>
      <c r="BL129" s="19" t="s">
        <v>145</v>
      </c>
      <c r="BM129" s="218" t="s">
        <v>3847</v>
      </c>
    </row>
    <row r="130" s="2" customFormat="1">
      <c r="A130" s="41"/>
      <c r="B130" s="42"/>
      <c r="C130" s="43"/>
      <c r="D130" s="220" t="s">
        <v>147</v>
      </c>
      <c r="E130" s="43"/>
      <c r="F130" s="221" t="s">
        <v>235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147</v>
      </c>
      <c r="AU130" s="19" t="s">
        <v>87</v>
      </c>
    </row>
    <row r="131" s="2" customFormat="1">
      <c r="A131" s="41"/>
      <c r="B131" s="42"/>
      <c r="C131" s="43"/>
      <c r="D131" s="225" t="s">
        <v>149</v>
      </c>
      <c r="E131" s="43"/>
      <c r="F131" s="226" t="s">
        <v>236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149</v>
      </c>
      <c r="AU131" s="19" t="s">
        <v>87</v>
      </c>
    </row>
    <row r="132" s="2" customFormat="1" ht="16.5" customHeight="1">
      <c r="A132" s="41"/>
      <c r="B132" s="42"/>
      <c r="C132" s="227" t="s">
        <v>97</v>
      </c>
      <c r="D132" s="227" t="s">
        <v>151</v>
      </c>
      <c r="E132" s="228" t="s">
        <v>237</v>
      </c>
      <c r="F132" s="229" t="s">
        <v>238</v>
      </c>
      <c r="G132" s="230" t="s">
        <v>160</v>
      </c>
      <c r="H132" s="231">
        <v>10</v>
      </c>
      <c r="I132" s="232"/>
      <c r="J132" s="233">
        <f>ROUND(I132*H132,2)</f>
        <v>0</v>
      </c>
      <c r="K132" s="229" t="s">
        <v>32</v>
      </c>
      <c r="L132" s="234"/>
      <c r="M132" s="235" t="s">
        <v>32</v>
      </c>
      <c r="N132" s="236" t="s">
        <v>49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155</v>
      </c>
      <c r="AT132" s="218" t="s">
        <v>151</v>
      </c>
      <c r="AU132" s="218" t="s">
        <v>87</v>
      </c>
      <c r="AY132" s="19" t="s">
        <v>137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87</v>
      </c>
      <c r="BK132" s="219">
        <f>ROUND(I132*H132,2)</f>
        <v>0</v>
      </c>
      <c r="BL132" s="19" t="s">
        <v>145</v>
      </c>
      <c r="BM132" s="218" t="s">
        <v>3848</v>
      </c>
    </row>
    <row r="133" s="2" customFormat="1">
      <c r="A133" s="41"/>
      <c r="B133" s="42"/>
      <c r="C133" s="43"/>
      <c r="D133" s="220" t="s">
        <v>147</v>
      </c>
      <c r="E133" s="43"/>
      <c r="F133" s="221" t="s">
        <v>238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147</v>
      </c>
      <c r="AU133" s="19" t="s">
        <v>87</v>
      </c>
    </row>
    <row r="134" s="12" customFormat="1" ht="25.92" customHeight="1">
      <c r="A134" s="12"/>
      <c r="B134" s="191"/>
      <c r="C134" s="192"/>
      <c r="D134" s="193" t="s">
        <v>76</v>
      </c>
      <c r="E134" s="194" t="s">
        <v>151</v>
      </c>
      <c r="F134" s="194" t="s">
        <v>240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P135+P145</f>
        <v>0</v>
      </c>
      <c r="Q134" s="199"/>
      <c r="R134" s="200">
        <f>R135+R145</f>
        <v>0.03372</v>
      </c>
      <c r="S134" s="199"/>
      <c r="T134" s="201">
        <f>T135+T145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157</v>
      </c>
      <c r="AT134" s="203" t="s">
        <v>76</v>
      </c>
      <c r="AU134" s="203" t="s">
        <v>77</v>
      </c>
      <c r="AY134" s="202" t="s">
        <v>137</v>
      </c>
      <c r="BK134" s="204">
        <f>BK135+BK145</f>
        <v>0</v>
      </c>
    </row>
    <row r="135" s="12" customFormat="1" ht="22.8" customHeight="1">
      <c r="A135" s="12"/>
      <c r="B135" s="191"/>
      <c r="C135" s="192"/>
      <c r="D135" s="193" t="s">
        <v>76</v>
      </c>
      <c r="E135" s="205" t="s">
        <v>241</v>
      </c>
      <c r="F135" s="205" t="s">
        <v>242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SUM(P136:P144)</f>
        <v>0</v>
      </c>
      <c r="Q135" s="199"/>
      <c r="R135" s="200">
        <f>SUM(R136:R144)</f>
        <v>0.03372</v>
      </c>
      <c r="S135" s="199"/>
      <c r="T135" s="201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157</v>
      </c>
      <c r="AT135" s="203" t="s">
        <v>76</v>
      </c>
      <c r="AU135" s="203" t="s">
        <v>85</v>
      </c>
      <c r="AY135" s="202" t="s">
        <v>137</v>
      </c>
      <c r="BK135" s="204">
        <f>SUM(BK136:BK144)</f>
        <v>0</v>
      </c>
    </row>
    <row r="136" s="2" customFormat="1" ht="16.5" customHeight="1">
      <c r="A136" s="41"/>
      <c r="B136" s="42"/>
      <c r="C136" s="207" t="s">
        <v>7</v>
      </c>
      <c r="D136" s="207" t="s">
        <v>140</v>
      </c>
      <c r="E136" s="208" t="s">
        <v>243</v>
      </c>
      <c r="F136" s="209" t="s">
        <v>244</v>
      </c>
      <c r="G136" s="210" t="s">
        <v>143</v>
      </c>
      <c r="H136" s="211">
        <v>60</v>
      </c>
      <c r="I136" s="212"/>
      <c r="J136" s="213">
        <f>ROUND(I136*H136,2)</f>
        <v>0</v>
      </c>
      <c r="K136" s="209" t="s">
        <v>144</v>
      </c>
      <c r="L136" s="47"/>
      <c r="M136" s="214" t="s">
        <v>32</v>
      </c>
      <c r="N136" s="215" t="s">
        <v>49</v>
      </c>
      <c r="O136" s="87"/>
      <c r="P136" s="216">
        <f>O136*H136</f>
        <v>0</v>
      </c>
      <c r="Q136" s="216">
        <v>0.000562</v>
      </c>
      <c r="R136" s="216">
        <f>Q136*H136</f>
        <v>0.03372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245</v>
      </c>
      <c r="AT136" s="218" t="s">
        <v>140</v>
      </c>
      <c r="AU136" s="218" t="s">
        <v>87</v>
      </c>
      <c r="AY136" s="19" t="s">
        <v>137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87</v>
      </c>
      <c r="BK136" s="219">
        <f>ROUND(I136*H136,2)</f>
        <v>0</v>
      </c>
      <c r="BL136" s="19" t="s">
        <v>245</v>
      </c>
      <c r="BM136" s="218" t="s">
        <v>3849</v>
      </c>
    </row>
    <row r="137" s="2" customFormat="1">
      <c r="A137" s="41"/>
      <c r="B137" s="42"/>
      <c r="C137" s="43"/>
      <c r="D137" s="220" t="s">
        <v>147</v>
      </c>
      <c r="E137" s="43"/>
      <c r="F137" s="221" t="s">
        <v>247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147</v>
      </c>
      <c r="AU137" s="19" t="s">
        <v>87</v>
      </c>
    </row>
    <row r="138" s="2" customFormat="1">
      <c r="A138" s="41"/>
      <c r="B138" s="42"/>
      <c r="C138" s="43"/>
      <c r="D138" s="225" t="s">
        <v>149</v>
      </c>
      <c r="E138" s="43"/>
      <c r="F138" s="226" t="s">
        <v>248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149</v>
      </c>
      <c r="AU138" s="19" t="s">
        <v>87</v>
      </c>
    </row>
    <row r="139" s="2" customFormat="1" ht="16.5" customHeight="1">
      <c r="A139" s="41"/>
      <c r="B139" s="42"/>
      <c r="C139" s="207" t="s">
        <v>249</v>
      </c>
      <c r="D139" s="207" t="s">
        <v>140</v>
      </c>
      <c r="E139" s="208" t="s">
        <v>250</v>
      </c>
      <c r="F139" s="209" t="s">
        <v>251</v>
      </c>
      <c r="G139" s="210" t="s">
        <v>143</v>
      </c>
      <c r="H139" s="211">
        <v>60</v>
      </c>
      <c r="I139" s="212"/>
      <c r="J139" s="213">
        <f>ROUND(I139*H139,2)</f>
        <v>0</v>
      </c>
      <c r="K139" s="209" t="s">
        <v>144</v>
      </c>
      <c r="L139" s="47"/>
      <c r="M139" s="214" t="s">
        <v>32</v>
      </c>
      <c r="N139" s="215" t="s">
        <v>49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245</v>
      </c>
      <c r="AT139" s="218" t="s">
        <v>140</v>
      </c>
      <c r="AU139" s="218" t="s">
        <v>87</v>
      </c>
      <c r="AY139" s="19" t="s">
        <v>137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87</v>
      </c>
      <c r="BK139" s="219">
        <f>ROUND(I139*H139,2)</f>
        <v>0</v>
      </c>
      <c r="BL139" s="19" t="s">
        <v>245</v>
      </c>
      <c r="BM139" s="218" t="s">
        <v>3850</v>
      </c>
    </row>
    <row r="140" s="2" customFormat="1">
      <c r="A140" s="41"/>
      <c r="B140" s="42"/>
      <c r="C140" s="43"/>
      <c r="D140" s="220" t="s">
        <v>147</v>
      </c>
      <c r="E140" s="43"/>
      <c r="F140" s="221" t="s">
        <v>253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147</v>
      </c>
      <c r="AU140" s="19" t="s">
        <v>87</v>
      </c>
    </row>
    <row r="141" s="2" customFormat="1">
      <c r="A141" s="41"/>
      <c r="B141" s="42"/>
      <c r="C141" s="43"/>
      <c r="D141" s="225" t="s">
        <v>149</v>
      </c>
      <c r="E141" s="43"/>
      <c r="F141" s="226" t="s">
        <v>254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149</v>
      </c>
      <c r="AU141" s="19" t="s">
        <v>87</v>
      </c>
    </row>
    <row r="142" s="2" customFormat="1" ht="16.5" customHeight="1">
      <c r="A142" s="41"/>
      <c r="B142" s="42"/>
      <c r="C142" s="207" t="s">
        <v>255</v>
      </c>
      <c r="D142" s="207" t="s">
        <v>140</v>
      </c>
      <c r="E142" s="208" t="s">
        <v>256</v>
      </c>
      <c r="F142" s="209" t="s">
        <v>257</v>
      </c>
      <c r="G142" s="210" t="s">
        <v>258</v>
      </c>
      <c r="H142" s="211">
        <v>15</v>
      </c>
      <c r="I142" s="212"/>
      <c r="J142" s="213">
        <f>ROUND(I142*H142,2)</f>
        <v>0</v>
      </c>
      <c r="K142" s="209" t="s">
        <v>144</v>
      </c>
      <c r="L142" s="47"/>
      <c r="M142" s="214" t="s">
        <v>32</v>
      </c>
      <c r="N142" s="215" t="s">
        <v>49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245</v>
      </c>
      <c r="AT142" s="218" t="s">
        <v>140</v>
      </c>
      <c r="AU142" s="218" t="s">
        <v>87</v>
      </c>
      <c r="AY142" s="19" t="s">
        <v>137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87</v>
      </c>
      <c r="BK142" s="219">
        <f>ROUND(I142*H142,2)</f>
        <v>0</v>
      </c>
      <c r="BL142" s="19" t="s">
        <v>245</v>
      </c>
      <c r="BM142" s="218" t="s">
        <v>3851</v>
      </c>
    </row>
    <row r="143" s="2" customFormat="1">
      <c r="A143" s="41"/>
      <c r="B143" s="42"/>
      <c r="C143" s="43"/>
      <c r="D143" s="220" t="s">
        <v>147</v>
      </c>
      <c r="E143" s="43"/>
      <c r="F143" s="221" t="s">
        <v>260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147</v>
      </c>
      <c r="AU143" s="19" t="s">
        <v>87</v>
      </c>
    </row>
    <row r="144" s="2" customFormat="1">
      <c r="A144" s="41"/>
      <c r="B144" s="42"/>
      <c r="C144" s="43"/>
      <c r="D144" s="225" t="s">
        <v>149</v>
      </c>
      <c r="E144" s="43"/>
      <c r="F144" s="226" t="s">
        <v>261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149</v>
      </c>
      <c r="AU144" s="19" t="s">
        <v>87</v>
      </c>
    </row>
    <row r="145" s="12" customFormat="1" ht="22.8" customHeight="1">
      <c r="A145" s="12"/>
      <c r="B145" s="191"/>
      <c r="C145" s="192"/>
      <c r="D145" s="193" t="s">
        <v>76</v>
      </c>
      <c r="E145" s="205" t="s">
        <v>262</v>
      </c>
      <c r="F145" s="205" t="s">
        <v>263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SUM(P146:P151)</f>
        <v>0</v>
      </c>
      <c r="Q145" s="199"/>
      <c r="R145" s="200">
        <f>SUM(R146:R151)</f>
        <v>0</v>
      </c>
      <c r="S145" s="199"/>
      <c r="T145" s="201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157</v>
      </c>
      <c r="AT145" s="203" t="s">
        <v>76</v>
      </c>
      <c r="AU145" s="203" t="s">
        <v>85</v>
      </c>
      <c r="AY145" s="202" t="s">
        <v>137</v>
      </c>
      <c r="BK145" s="204">
        <f>SUM(BK146:BK151)</f>
        <v>0</v>
      </c>
    </row>
    <row r="146" s="2" customFormat="1" ht="24.15" customHeight="1">
      <c r="A146" s="41"/>
      <c r="B146" s="42"/>
      <c r="C146" s="207" t="s">
        <v>264</v>
      </c>
      <c r="D146" s="207" t="s">
        <v>140</v>
      </c>
      <c r="E146" s="208" t="s">
        <v>272</v>
      </c>
      <c r="F146" s="209" t="s">
        <v>273</v>
      </c>
      <c r="G146" s="210" t="s">
        <v>274</v>
      </c>
      <c r="H146" s="211">
        <v>6</v>
      </c>
      <c r="I146" s="212"/>
      <c r="J146" s="213">
        <f>ROUND(I146*H146,2)</f>
        <v>0</v>
      </c>
      <c r="K146" s="209" t="s">
        <v>144</v>
      </c>
      <c r="L146" s="47"/>
      <c r="M146" s="214" t="s">
        <v>32</v>
      </c>
      <c r="N146" s="215" t="s">
        <v>49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245</v>
      </c>
      <c r="AT146" s="218" t="s">
        <v>140</v>
      </c>
      <c r="AU146" s="218" t="s">
        <v>87</v>
      </c>
      <c r="AY146" s="19" t="s">
        <v>137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87</v>
      </c>
      <c r="BK146" s="219">
        <f>ROUND(I146*H146,2)</f>
        <v>0</v>
      </c>
      <c r="BL146" s="19" t="s">
        <v>245</v>
      </c>
      <c r="BM146" s="218" t="s">
        <v>3852</v>
      </c>
    </row>
    <row r="147" s="2" customFormat="1">
      <c r="A147" s="41"/>
      <c r="B147" s="42"/>
      <c r="C147" s="43"/>
      <c r="D147" s="220" t="s">
        <v>147</v>
      </c>
      <c r="E147" s="43"/>
      <c r="F147" s="221" t="s">
        <v>276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147</v>
      </c>
      <c r="AU147" s="19" t="s">
        <v>87</v>
      </c>
    </row>
    <row r="148" s="2" customFormat="1">
      <c r="A148" s="41"/>
      <c r="B148" s="42"/>
      <c r="C148" s="43"/>
      <c r="D148" s="225" t="s">
        <v>149</v>
      </c>
      <c r="E148" s="43"/>
      <c r="F148" s="226" t="s">
        <v>277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149</v>
      </c>
      <c r="AU148" s="19" t="s">
        <v>87</v>
      </c>
    </row>
    <row r="149" s="2" customFormat="1" ht="24.15" customHeight="1">
      <c r="A149" s="41"/>
      <c r="B149" s="42"/>
      <c r="C149" s="207" t="s">
        <v>271</v>
      </c>
      <c r="D149" s="207" t="s">
        <v>140</v>
      </c>
      <c r="E149" s="208" t="s">
        <v>3853</v>
      </c>
      <c r="F149" s="209" t="s">
        <v>3854</v>
      </c>
      <c r="G149" s="210" t="s">
        <v>274</v>
      </c>
      <c r="H149" s="211">
        <v>14</v>
      </c>
      <c r="I149" s="212"/>
      <c r="J149" s="213">
        <f>ROUND(I149*H149,2)</f>
        <v>0</v>
      </c>
      <c r="K149" s="209" t="s">
        <v>144</v>
      </c>
      <c r="L149" s="47"/>
      <c r="M149" s="214" t="s">
        <v>32</v>
      </c>
      <c r="N149" s="215" t="s">
        <v>49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245</v>
      </c>
      <c r="AT149" s="218" t="s">
        <v>140</v>
      </c>
      <c r="AU149" s="218" t="s">
        <v>87</v>
      </c>
      <c r="AY149" s="19" t="s">
        <v>137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87</v>
      </c>
      <c r="BK149" s="219">
        <f>ROUND(I149*H149,2)</f>
        <v>0</v>
      </c>
      <c r="BL149" s="19" t="s">
        <v>245</v>
      </c>
      <c r="BM149" s="218" t="s">
        <v>3855</v>
      </c>
    </row>
    <row r="150" s="2" customFormat="1">
      <c r="A150" s="41"/>
      <c r="B150" s="42"/>
      <c r="C150" s="43"/>
      <c r="D150" s="220" t="s">
        <v>147</v>
      </c>
      <c r="E150" s="43"/>
      <c r="F150" s="221" t="s">
        <v>3856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147</v>
      </c>
      <c r="AU150" s="19" t="s">
        <v>87</v>
      </c>
    </row>
    <row r="151" s="2" customFormat="1">
      <c r="A151" s="41"/>
      <c r="B151" s="42"/>
      <c r="C151" s="43"/>
      <c r="D151" s="225" t="s">
        <v>149</v>
      </c>
      <c r="E151" s="43"/>
      <c r="F151" s="226" t="s">
        <v>3857</v>
      </c>
      <c r="G151" s="43"/>
      <c r="H151" s="43"/>
      <c r="I151" s="222"/>
      <c r="J151" s="43"/>
      <c r="K151" s="43"/>
      <c r="L151" s="47"/>
      <c r="M151" s="237"/>
      <c r="N151" s="238"/>
      <c r="O151" s="239"/>
      <c r="P151" s="239"/>
      <c r="Q151" s="239"/>
      <c r="R151" s="239"/>
      <c r="S151" s="239"/>
      <c r="T151" s="240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149</v>
      </c>
      <c r="AU151" s="19" t="s">
        <v>87</v>
      </c>
    </row>
    <row r="152" s="2" customFormat="1" ht="6.96" customHeight="1">
      <c r="A152" s="41"/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47"/>
      <c r="M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</sheetData>
  <sheetProtection sheet="1" autoFilter="0" formatColumns="0" formatRows="0" objects="1" scenarios="1" spinCount="100000" saltValue="QHavXal70FGfCbK2NeVTlXtKrrdvqYFtldX9Bp7AgWfhTEx1bGBT6mxkDHVqqaCsqH4vaCF3DWNQ4ITtqjWWGw==" hashValue="ZORRZNqt0NiESucQkLpkqXMtgtjVnyZ+Vpvf2+y7GohvYF8dCGIJ4iUlvvVEJtE0jwtsz//bZ6hQeFC3KenCnQ==" algorithmName="SHA-512" password="CC35"/>
  <autoFilter ref="C83:K15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2/741410041"/>
    <hyperlink ref="F94" r:id="rId2" display="https://podminky.urs.cz/item/CS_URS_2025_02/741420001"/>
    <hyperlink ref="F105" r:id="rId3" display="https://podminky.urs.cz/item/CS_URS_2025_02/741420022"/>
    <hyperlink ref="F114" r:id="rId4" display="https://podminky.urs.cz/item/CS_URS_2025_02/741420051"/>
    <hyperlink ref="F119" r:id="rId5" display="https://podminky.urs.cz/item/CS_URS_2025_02/741420083"/>
    <hyperlink ref="F124" r:id="rId6" display="https://podminky.urs.cz/item/CS_URS_2025_02/741430004"/>
    <hyperlink ref="F131" r:id="rId7" display="https://podminky.urs.cz/item/CS_URS_2025_02/741440032"/>
    <hyperlink ref="F138" r:id="rId8" display="https://podminky.urs.cz/item/CS_URS_2025_02/460061171"/>
    <hyperlink ref="F141" r:id="rId9" display="https://podminky.urs.cz/item/CS_URS_2025_02/460161152"/>
    <hyperlink ref="F144" r:id="rId10" display="https://podminky.urs.cz/item/CS_URS_2025_02/460411122"/>
    <hyperlink ref="F148" r:id="rId11" display="https://podminky.urs.cz/item/CS_URS_2025_02/580105062"/>
    <hyperlink ref="F151" r:id="rId12" display="https://podminky.urs.cz/item/CS_URS_2025_02/5801050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87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3858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ROUND((SUM(BE89:BE225)),  2)</f>
        <v>0</v>
      </c>
      <c r="G33" s="41"/>
      <c r="H33" s="41"/>
      <c r="I33" s="151">
        <v>0.20999999999999999</v>
      </c>
      <c r="J33" s="150">
        <f>ROUND(((SUM(BE89:BE225))*I33),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ROUND((SUM(BF89:BF225)),  2)</f>
        <v>0</v>
      </c>
      <c r="G34" s="41"/>
      <c r="H34" s="41"/>
      <c r="I34" s="151">
        <v>0.12</v>
      </c>
      <c r="J34" s="150">
        <f>ROUND(((SUM(BF89:BF225))*I34),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ROUND((SUM(BG89:BG225)),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ROUND((SUM(BH89:BH225)),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ROUND((SUM(BI89:BI225)),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Hospodářský objek...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530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535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540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544</v>
      </c>
      <c r="E63" s="177"/>
      <c r="F63" s="177"/>
      <c r="G63" s="177"/>
      <c r="H63" s="177"/>
      <c r="I63" s="177"/>
      <c r="J63" s="178">
        <f>J128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545</v>
      </c>
      <c r="E64" s="177"/>
      <c r="F64" s="177"/>
      <c r="G64" s="177"/>
      <c r="H64" s="177"/>
      <c r="I64" s="177"/>
      <c r="J64" s="178">
        <f>J143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117</v>
      </c>
      <c r="E65" s="171"/>
      <c r="F65" s="171"/>
      <c r="G65" s="171"/>
      <c r="H65" s="171"/>
      <c r="I65" s="171"/>
      <c r="J65" s="172">
        <f>J147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547</v>
      </c>
      <c r="E66" s="177"/>
      <c r="F66" s="177"/>
      <c r="G66" s="177"/>
      <c r="H66" s="177"/>
      <c r="I66" s="177"/>
      <c r="J66" s="178">
        <f>J148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552</v>
      </c>
      <c r="E67" s="177"/>
      <c r="F67" s="177"/>
      <c r="G67" s="177"/>
      <c r="H67" s="177"/>
      <c r="I67" s="177"/>
      <c r="J67" s="178">
        <f>J171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553</v>
      </c>
      <c r="E68" s="177"/>
      <c r="F68" s="177"/>
      <c r="G68" s="177"/>
      <c r="H68" s="177"/>
      <c r="I68" s="177"/>
      <c r="J68" s="178">
        <f>J185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555</v>
      </c>
      <c r="E69" s="177"/>
      <c r="F69" s="177"/>
      <c r="G69" s="177"/>
      <c r="H69" s="177"/>
      <c r="I69" s="177"/>
      <c r="J69" s="178">
        <f>J204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122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2024059 - Snížení energetické náročnosti budovy DOZP Radošov č.p.137</v>
      </c>
      <c r="F79" s="34"/>
      <c r="G79" s="34"/>
      <c r="H79" s="34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111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02 - Hospodářský objek...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22</v>
      </c>
      <c r="D83" s="43"/>
      <c r="E83" s="43"/>
      <c r="F83" s="29" t="str">
        <f>F12</f>
        <v xml:space="preserve"> </v>
      </c>
      <c r="G83" s="43"/>
      <c r="H83" s="43"/>
      <c r="I83" s="34" t="s">
        <v>24</v>
      </c>
      <c r="J83" s="75" t="str">
        <f>IF(J12="","",J12)</f>
        <v>6. 12. 2024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30</v>
      </c>
      <c r="D85" s="43"/>
      <c r="E85" s="43"/>
      <c r="F85" s="29" t="str">
        <f>E15</f>
        <v>Karlovarský kraj</v>
      </c>
      <c r="G85" s="43"/>
      <c r="H85" s="43"/>
      <c r="I85" s="34" t="s">
        <v>37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35</v>
      </c>
      <c r="D86" s="43"/>
      <c r="E86" s="43"/>
      <c r="F86" s="29" t="str">
        <f>IF(E18="","",E18)</f>
        <v>Vyplň údaj</v>
      </c>
      <c r="G86" s="43"/>
      <c r="H86" s="43"/>
      <c r="I86" s="34" t="s">
        <v>40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123</v>
      </c>
      <c r="D88" s="183" t="s">
        <v>62</v>
      </c>
      <c r="E88" s="183" t="s">
        <v>58</v>
      </c>
      <c r="F88" s="183" t="s">
        <v>59</v>
      </c>
      <c r="G88" s="183" t="s">
        <v>124</v>
      </c>
      <c r="H88" s="183" t="s">
        <v>125</v>
      </c>
      <c r="I88" s="183" t="s">
        <v>126</v>
      </c>
      <c r="J88" s="183" t="s">
        <v>115</v>
      </c>
      <c r="K88" s="184" t="s">
        <v>127</v>
      </c>
      <c r="L88" s="185"/>
      <c r="M88" s="95" t="s">
        <v>32</v>
      </c>
      <c r="N88" s="96" t="s">
        <v>47</v>
      </c>
      <c r="O88" s="96" t="s">
        <v>128</v>
      </c>
      <c r="P88" s="96" t="s">
        <v>129</v>
      </c>
      <c r="Q88" s="96" t="s">
        <v>130</v>
      </c>
      <c r="R88" s="96" t="s">
        <v>131</v>
      </c>
      <c r="S88" s="96" t="s">
        <v>132</v>
      </c>
      <c r="T88" s="97" t="s">
        <v>133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134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P90+P147</f>
        <v>0</v>
      </c>
      <c r="Q89" s="99"/>
      <c r="R89" s="188">
        <f>R90+R147</f>
        <v>0.428995558</v>
      </c>
      <c r="S89" s="99"/>
      <c r="T89" s="189">
        <f>T90+T147</f>
        <v>0.32575500000000002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76</v>
      </c>
      <c r="AU89" s="19" t="s">
        <v>116</v>
      </c>
      <c r="BK89" s="190">
        <f>BK90+BK147</f>
        <v>0</v>
      </c>
    </row>
    <row r="90" s="12" customFormat="1" ht="25.92" customHeight="1">
      <c r="A90" s="12"/>
      <c r="B90" s="191"/>
      <c r="C90" s="192"/>
      <c r="D90" s="193" t="s">
        <v>76</v>
      </c>
      <c r="E90" s="194" t="s">
        <v>560</v>
      </c>
      <c r="F90" s="194" t="s">
        <v>561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P91+P109+P128+P143</f>
        <v>0</v>
      </c>
      <c r="Q90" s="199"/>
      <c r="R90" s="200">
        <f>R91+R109+R128+R143</f>
        <v>0.039111880000000002</v>
      </c>
      <c r="S90" s="199"/>
      <c r="T90" s="201">
        <f>T91+T109+T128+T143</f>
        <v>0.075999999999999998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85</v>
      </c>
      <c r="AT90" s="203" t="s">
        <v>76</v>
      </c>
      <c r="AU90" s="203" t="s">
        <v>77</v>
      </c>
      <c r="AY90" s="202" t="s">
        <v>137</v>
      </c>
      <c r="BK90" s="204">
        <f>BK91+BK109+BK128+BK143</f>
        <v>0</v>
      </c>
    </row>
    <row r="91" s="12" customFormat="1" ht="22.8" customHeight="1">
      <c r="A91" s="12"/>
      <c r="B91" s="191"/>
      <c r="C91" s="192"/>
      <c r="D91" s="193" t="s">
        <v>76</v>
      </c>
      <c r="E91" s="205" t="s">
        <v>174</v>
      </c>
      <c r="F91" s="205" t="s">
        <v>859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SUM(P92:P108)</f>
        <v>0</v>
      </c>
      <c r="Q91" s="199"/>
      <c r="R91" s="200">
        <f>SUM(R92:R108)</f>
        <v>0.039111880000000002</v>
      </c>
      <c r="S91" s="199"/>
      <c r="T91" s="201">
        <f>SUM(T92:T108)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85</v>
      </c>
      <c r="AT91" s="203" t="s">
        <v>76</v>
      </c>
      <c r="AU91" s="203" t="s">
        <v>85</v>
      </c>
      <c r="AY91" s="202" t="s">
        <v>137</v>
      </c>
      <c r="BK91" s="204">
        <f>SUM(BK92:BK108)</f>
        <v>0</v>
      </c>
    </row>
    <row r="92" s="2" customFormat="1" ht="16.5" customHeight="1">
      <c r="A92" s="41"/>
      <c r="B92" s="42"/>
      <c r="C92" s="207" t="s">
        <v>85</v>
      </c>
      <c r="D92" s="207" t="s">
        <v>140</v>
      </c>
      <c r="E92" s="208" t="s">
        <v>1202</v>
      </c>
      <c r="F92" s="209" t="s">
        <v>1203</v>
      </c>
      <c r="G92" s="210" t="s">
        <v>565</v>
      </c>
      <c r="H92" s="211">
        <v>1.71</v>
      </c>
      <c r="I92" s="212"/>
      <c r="J92" s="213">
        <f>ROUND(I92*H92,2)</f>
        <v>0</v>
      </c>
      <c r="K92" s="209" t="s">
        <v>144</v>
      </c>
      <c r="L92" s="47"/>
      <c r="M92" s="214" t="s">
        <v>32</v>
      </c>
      <c r="N92" s="215" t="s">
        <v>48</v>
      </c>
      <c r="O92" s="87"/>
      <c r="P92" s="216">
        <f>O92*H92</f>
        <v>0</v>
      </c>
      <c r="Q92" s="216">
        <v>0.00013999999999999999</v>
      </c>
      <c r="R92" s="216">
        <f>Q92*H92</f>
        <v>0.00023939999999999996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164</v>
      </c>
      <c r="AT92" s="218" t="s">
        <v>140</v>
      </c>
      <c r="AU92" s="218" t="s">
        <v>87</v>
      </c>
      <c r="AY92" s="19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85</v>
      </c>
      <c r="BK92" s="219">
        <f>ROUND(I92*H92,2)</f>
        <v>0</v>
      </c>
      <c r="BL92" s="19" t="s">
        <v>164</v>
      </c>
      <c r="BM92" s="218" t="s">
        <v>3859</v>
      </c>
    </row>
    <row r="93" s="2" customFormat="1">
      <c r="A93" s="41"/>
      <c r="B93" s="42"/>
      <c r="C93" s="43"/>
      <c r="D93" s="220" t="s">
        <v>147</v>
      </c>
      <c r="E93" s="43"/>
      <c r="F93" s="221" t="s">
        <v>1205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147</v>
      </c>
      <c r="AU93" s="19" t="s">
        <v>87</v>
      </c>
    </row>
    <row r="94" s="2" customFormat="1">
      <c r="A94" s="41"/>
      <c r="B94" s="42"/>
      <c r="C94" s="43"/>
      <c r="D94" s="225" t="s">
        <v>149</v>
      </c>
      <c r="E94" s="43"/>
      <c r="F94" s="226" t="s">
        <v>1206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149</v>
      </c>
      <c r="AU94" s="19" t="s">
        <v>87</v>
      </c>
    </row>
    <row r="95" s="13" customFormat="1">
      <c r="A95" s="13"/>
      <c r="B95" s="241"/>
      <c r="C95" s="242"/>
      <c r="D95" s="220" t="s">
        <v>569</v>
      </c>
      <c r="E95" s="243" t="s">
        <v>32</v>
      </c>
      <c r="F95" s="244" t="s">
        <v>3860</v>
      </c>
      <c r="G95" s="242"/>
      <c r="H95" s="245">
        <v>1.71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1" t="s">
        <v>569</v>
      </c>
      <c r="AU95" s="251" t="s">
        <v>87</v>
      </c>
      <c r="AV95" s="13" t="s">
        <v>87</v>
      </c>
      <c r="AW95" s="13" t="s">
        <v>39</v>
      </c>
      <c r="AX95" s="13" t="s">
        <v>77</v>
      </c>
      <c r="AY95" s="251" t="s">
        <v>137</v>
      </c>
    </row>
    <row r="96" s="14" customFormat="1">
      <c r="A96" s="14"/>
      <c r="B96" s="252"/>
      <c r="C96" s="253"/>
      <c r="D96" s="220" t="s">
        <v>569</v>
      </c>
      <c r="E96" s="254" t="s">
        <v>32</v>
      </c>
      <c r="F96" s="255" t="s">
        <v>571</v>
      </c>
      <c r="G96" s="253"/>
      <c r="H96" s="256">
        <v>1.71</v>
      </c>
      <c r="I96" s="257"/>
      <c r="J96" s="253"/>
      <c r="K96" s="253"/>
      <c r="L96" s="258"/>
      <c r="M96" s="259"/>
      <c r="N96" s="260"/>
      <c r="O96" s="260"/>
      <c r="P96" s="260"/>
      <c r="Q96" s="260"/>
      <c r="R96" s="260"/>
      <c r="S96" s="260"/>
      <c r="T96" s="26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2" t="s">
        <v>569</v>
      </c>
      <c r="AU96" s="262" t="s">
        <v>87</v>
      </c>
      <c r="AV96" s="14" t="s">
        <v>164</v>
      </c>
      <c r="AW96" s="14" t="s">
        <v>39</v>
      </c>
      <c r="AX96" s="14" t="s">
        <v>85</v>
      </c>
      <c r="AY96" s="262" t="s">
        <v>137</v>
      </c>
    </row>
    <row r="97" s="2" customFormat="1" ht="21.75" customHeight="1">
      <c r="A97" s="41"/>
      <c r="B97" s="42"/>
      <c r="C97" s="207" t="s">
        <v>87</v>
      </c>
      <c r="D97" s="207" t="s">
        <v>140</v>
      </c>
      <c r="E97" s="208" t="s">
        <v>3861</v>
      </c>
      <c r="F97" s="209" t="s">
        <v>3862</v>
      </c>
      <c r="G97" s="210" t="s">
        <v>160</v>
      </c>
      <c r="H97" s="211">
        <v>19</v>
      </c>
      <c r="I97" s="212"/>
      <c r="J97" s="213">
        <f>ROUND(I97*H97,2)</f>
        <v>0</v>
      </c>
      <c r="K97" s="209" t="s">
        <v>144</v>
      </c>
      <c r="L97" s="47"/>
      <c r="M97" s="214" t="s">
        <v>32</v>
      </c>
      <c r="N97" s="215" t="s">
        <v>48</v>
      </c>
      <c r="O97" s="87"/>
      <c r="P97" s="216">
        <f>O97*H97</f>
        <v>0</v>
      </c>
      <c r="Q97" s="216">
        <v>0.00148712</v>
      </c>
      <c r="R97" s="216">
        <f>Q97*H97</f>
        <v>0.028255280000000001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164</v>
      </c>
      <c r="AT97" s="218" t="s">
        <v>140</v>
      </c>
      <c r="AU97" s="218" t="s">
        <v>87</v>
      </c>
      <c r="AY97" s="19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85</v>
      </c>
      <c r="BK97" s="219">
        <f>ROUND(I97*H97,2)</f>
        <v>0</v>
      </c>
      <c r="BL97" s="19" t="s">
        <v>164</v>
      </c>
      <c r="BM97" s="218" t="s">
        <v>3863</v>
      </c>
    </row>
    <row r="98" s="2" customFormat="1">
      <c r="A98" s="41"/>
      <c r="B98" s="42"/>
      <c r="C98" s="43"/>
      <c r="D98" s="220" t="s">
        <v>147</v>
      </c>
      <c r="E98" s="43"/>
      <c r="F98" s="221" t="s">
        <v>3864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147</v>
      </c>
      <c r="AU98" s="19" t="s">
        <v>87</v>
      </c>
    </row>
    <row r="99" s="2" customFormat="1">
      <c r="A99" s="41"/>
      <c r="B99" s="42"/>
      <c r="C99" s="43"/>
      <c r="D99" s="225" t="s">
        <v>149</v>
      </c>
      <c r="E99" s="43"/>
      <c r="F99" s="226" t="s">
        <v>3865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149</v>
      </c>
      <c r="AU99" s="19" t="s">
        <v>87</v>
      </c>
    </row>
    <row r="100" s="13" customFormat="1">
      <c r="A100" s="13"/>
      <c r="B100" s="241"/>
      <c r="C100" s="242"/>
      <c r="D100" s="220" t="s">
        <v>569</v>
      </c>
      <c r="E100" s="243" t="s">
        <v>32</v>
      </c>
      <c r="F100" s="244" t="s">
        <v>3866</v>
      </c>
      <c r="G100" s="242"/>
      <c r="H100" s="245">
        <v>19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569</v>
      </c>
      <c r="AU100" s="251" t="s">
        <v>87</v>
      </c>
      <c r="AV100" s="13" t="s">
        <v>87</v>
      </c>
      <c r="AW100" s="13" t="s">
        <v>39</v>
      </c>
      <c r="AX100" s="13" t="s">
        <v>77</v>
      </c>
      <c r="AY100" s="251" t="s">
        <v>137</v>
      </c>
    </row>
    <row r="101" s="14" customFormat="1">
      <c r="A101" s="14"/>
      <c r="B101" s="252"/>
      <c r="C101" s="253"/>
      <c r="D101" s="220" t="s">
        <v>569</v>
      </c>
      <c r="E101" s="254" t="s">
        <v>32</v>
      </c>
      <c r="F101" s="255" t="s">
        <v>571</v>
      </c>
      <c r="G101" s="253"/>
      <c r="H101" s="256">
        <v>19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2" t="s">
        <v>569</v>
      </c>
      <c r="AU101" s="262" t="s">
        <v>87</v>
      </c>
      <c r="AV101" s="14" t="s">
        <v>164</v>
      </c>
      <c r="AW101" s="14" t="s">
        <v>39</v>
      </c>
      <c r="AX101" s="14" t="s">
        <v>85</v>
      </c>
      <c r="AY101" s="262" t="s">
        <v>137</v>
      </c>
    </row>
    <row r="102" s="2" customFormat="1" ht="16.5" customHeight="1">
      <c r="A102" s="41"/>
      <c r="B102" s="42"/>
      <c r="C102" s="207" t="s">
        <v>157</v>
      </c>
      <c r="D102" s="207" t="s">
        <v>140</v>
      </c>
      <c r="E102" s="208" t="s">
        <v>3867</v>
      </c>
      <c r="F102" s="209" t="s">
        <v>3868</v>
      </c>
      <c r="G102" s="210" t="s">
        <v>160</v>
      </c>
      <c r="H102" s="211">
        <v>19</v>
      </c>
      <c r="I102" s="212"/>
      <c r="J102" s="213">
        <f>ROUND(I102*H102,2)</f>
        <v>0</v>
      </c>
      <c r="K102" s="209" t="s">
        <v>144</v>
      </c>
      <c r="L102" s="47"/>
      <c r="M102" s="214" t="s">
        <v>32</v>
      </c>
      <c r="N102" s="215" t="s">
        <v>48</v>
      </c>
      <c r="O102" s="87"/>
      <c r="P102" s="216">
        <f>O102*H102</f>
        <v>0</v>
      </c>
      <c r="Q102" s="216">
        <v>0.00055880000000000003</v>
      </c>
      <c r="R102" s="216">
        <f>Q102*H102</f>
        <v>0.0106172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164</v>
      </c>
      <c r="AT102" s="218" t="s">
        <v>140</v>
      </c>
      <c r="AU102" s="218" t="s">
        <v>87</v>
      </c>
      <c r="AY102" s="19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85</v>
      </c>
      <c r="BK102" s="219">
        <f>ROUND(I102*H102,2)</f>
        <v>0</v>
      </c>
      <c r="BL102" s="19" t="s">
        <v>164</v>
      </c>
      <c r="BM102" s="218" t="s">
        <v>3869</v>
      </c>
    </row>
    <row r="103" s="2" customFormat="1">
      <c r="A103" s="41"/>
      <c r="B103" s="42"/>
      <c r="C103" s="43"/>
      <c r="D103" s="220" t="s">
        <v>147</v>
      </c>
      <c r="E103" s="43"/>
      <c r="F103" s="221" t="s">
        <v>3870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147</v>
      </c>
      <c r="AU103" s="19" t="s">
        <v>87</v>
      </c>
    </row>
    <row r="104" s="2" customFormat="1">
      <c r="A104" s="41"/>
      <c r="B104" s="42"/>
      <c r="C104" s="43"/>
      <c r="D104" s="225" t="s">
        <v>149</v>
      </c>
      <c r="E104" s="43"/>
      <c r="F104" s="226" t="s">
        <v>3871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149</v>
      </c>
      <c r="AU104" s="19" t="s">
        <v>87</v>
      </c>
    </row>
    <row r="105" s="2" customFormat="1" ht="16.5" customHeight="1">
      <c r="A105" s="41"/>
      <c r="B105" s="42"/>
      <c r="C105" s="207" t="s">
        <v>164</v>
      </c>
      <c r="D105" s="207" t="s">
        <v>140</v>
      </c>
      <c r="E105" s="208" t="s">
        <v>3872</v>
      </c>
      <c r="F105" s="209" t="s">
        <v>3873</v>
      </c>
      <c r="G105" s="210" t="s">
        <v>565</v>
      </c>
      <c r="H105" s="211">
        <v>296</v>
      </c>
      <c r="I105" s="212"/>
      <c r="J105" s="213">
        <f>ROUND(I105*H105,2)</f>
        <v>0</v>
      </c>
      <c r="K105" s="209" t="s">
        <v>32</v>
      </c>
      <c r="L105" s="47"/>
      <c r="M105" s="214" t="s">
        <v>32</v>
      </c>
      <c r="N105" s="215" t="s">
        <v>48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164</v>
      </c>
      <c r="AT105" s="218" t="s">
        <v>140</v>
      </c>
      <c r="AU105" s="218" t="s">
        <v>87</v>
      </c>
      <c r="AY105" s="19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85</v>
      </c>
      <c r="BK105" s="219">
        <f>ROUND(I105*H105,2)</f>
        <v>0</v>
      </c>
      <c r="BL105" s="19" t="s">
        <v>164</v>
      </c>
      <c r="BM105" s="218" t="s">
        <v>3874</v>
      </c>
    </row>
    <row r="106" s="2" customFormat="1">
      <c r="A106" s="41"/>
      <c r="B106" s="42"/>
      <c r="C106" s="43"/>
      <c r="D106" s="220" t="s">
        <v>147</v>
      </c>
      <c r="E106" s="43"/>
      <c r="F106" s="221" t="s">
        <v>3873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147</v>
      </c>
      <c r="AU106" s="19" t="s">
        <v>87</v>
      </c>
    </row>
    <row r="107" s="13" customFormat="1">
      <c r="A107" s="13"/>
      <c r="B107" s="241"/>
      <c r="C107" s="242"/>
      <c r="D107" s="220" t="s">
        <v>569</v>
      </c>
      <c r="E107" s="243" t="s">
        <v>32</v>
      </c>
      <c r="F107" s="244" t="s">
        <v>3875</v>
      </c>
      <c r="G107" s="242"/>
      <c r="H107" s="245">
        <v>296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569</v>
      </c>
      <c r="AU107" s="251" t="s">
        <v>87</v>
      </c>
      <c r="AV107" s="13" t="s">
        <v>87</v>
      </c>
      <c r="AW107" s="13" t="s">
        <v>39</v>
      </c>
      <c r="AX107" s="13" t="s">
        <v>77</v>
      </c>
      <c r="AY107" s="251" t="s">
        <v>137</v>
      </c>
    </row>
    <row r="108" s="14" customFormat="1">
      <c r="A108" s="14"/>
      <c r="B108" s="252"/>
      <c r="C108" s="253"/>
      <c r="D108" s="220" t="s">
        <v>569</v>
      </c>
      <c r="E108" s="254" t="s">
        <v>32</v>
      </c>
      <c r="F108" s="255" t="s">
        <v>571</v>
      </c>
      <c r="G108" s="253"/>
      <c r="H108" s="256">
        <v>296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2" t="s">
        <v>569</v>
      </c>
      <c r="AU108" s="262" t="s">
        <v>87</v>
      </c>
      <c r="AV108" s="14" t="s">
        <v>164</v>
      </c>
      <c r="AW108" s="14" t="s">
        <v>39</v>
      </c>
      <c r="AX108" s="14" t="s">
        <v>85</v>
      </c>
      <c r="AY108" s="262" t="s">
        <v>137</v>
      </c>
    </row>
    <row r="109" s="12" customFormat="1" ht="22.8" customHeight="1">
      <c r="A109" s="12"/>
      <c r="B109" s="191"/>
      <c r="C109" s="192"/>
      <c r="D109" s="193" t="s">
        <v>76</v>
      </c>
      <c r="E109" s="205" t="s">
        <v>188</v>
      </c>
      <c r="F109" s="205" t="s">
        <v>1398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SUM(P110:P127)</f>
        <v>0</v>
      </c>
      <c r="Q109" s="199"/>
      <c r="R109" s="200">
        <f>SUM(R110:R127)</f>
        <v>0</v>
      </c>
      <c r="S109" s="199"/>
      <c r="T109" s="201">
        <f>SUM(T110:T127)</f>
        <v>0.075999999999999998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85</v>
      </c>
      <c r="AT109" s="203" t="s">
        <v>76</v>
      </c>
      <c r="AU109" s="203" t="s">
        <v>85</v>
      </c>
      <c r="AY109" s="202" t="s">
        <v>137</v>
      </c>
      <c r="BK109" s="204">
        <f>SUM(BK110:BK127)</f>
        <v>0</v>
      </c>
    </row>
    <row r="110" s="2" customFormat="1" ht="21.75" customHeight="1">
      <c r="A110" s="41"/>
      <c r="B110" s="42"/>
      <c r="C110" s="207" t="s">
        <v>168</v>
      </c>
      <c r="D110" s="207" t="s">
        <v>140</v>
      </c>
      <c r="E110" s="208" t="s">
        <v>3876</v>
      </c>
      <c r="F110" s="209" t="s">
        <v>3877</v>
      </c>
      <c r="G110" s="210" t="s">
        <v>565</v>
      </c>
      <c r="H110" s="211">
        <v>148</v>
      </c>
      <c r="I110" s="212"/>
      <c r="J110" s="213">
        <f>ROUND(I110*H110,2)</f>
        <v>0</v>
      </c>
      <c r="K110" s="209" t="s">
        <v>144</v>
      </c>
      <c r="L110" s="47"/>
      <c r="M110" s="214" t="s">
        <v>32</v>
      </c>
      <c r="N110" s="215" t="s">
        <v>48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164</v>
      </c>
      <c r="AT110" s="218" t="s">
        <v>140</v>
      </c>
      <c r="AU110" s="218" t="s">
        <v>87</v>
      </c>
      <c r="AY110" s="19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85</v>
      </c>
      <c r="BK110" s="219">
        <f>ROUND(I110*H110,2)</f>
        <v>0</v>
      </c>
      <c r="BL110" s="19" t="s">
        <v>164</v>
      </c>
      <c r="BM110" s="218" t="s">
        <v>3878</v>
      </c>
    </row>
    <row r="111" s="2" customFormat="1">
      <c r="A111" s="41"/>
      <c r="B111" s="42"/>
      <c r="C111" s="43"/>
      <c r="D111" s="220" t="s">
        <v>147</v>
      </c>
      <c r="E111" s="43"/>
      <c r="F111" s="221" t="s">
        <v>3879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147</v>
      </c>
      <c r="AU111" s="19" t="s">
        <v>87</v>
      </c>
    </row>
    <row r="112" s="2" customFormat="1">
      <c r="A112" s="41"/>
      <c r="B112" s="42"/>
      <c r="C112" s="43"/>
      <c r="D112" s="225" t="s">
        <v>149</v>
      </c>
      <c r="E112" s="43"/>
      <c r="F112" s="226" t="s">
        <v>3880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149</v>
      </c>
      <c r="AU112" s="19" t="s">
        <v>87</v>
      </c>
    </row>
    <row r="113" s="13" customFormat="1">
      <c r="A113" s="13"/>
      <c r="B113" s="241"/>
      <c r="C113" s="242"/>
      <c r="D113" s="220" t="s">
        <v>569</v>
      </c>
      <c r="E113" s="243" t="s">
        <v>32</v>
      </c>
      <c r="F113" s="244" t="s">
        <v>3881</v>
      </c>
      <c r="G113" s="242"/>
      <c r="H113" s="245">
        <v>148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569</v>
      </c>
      <c r="AU113" s="251" t="s">
        <v>87</v>
      </c>
      <c r="AV113" s="13" t="s">
        <v>87</v>
      </c>
      <c r="AW113" s="13" t="s">
        <v>39</v>
      </c>
      <c r="AX113" s="13" t="s">
        <v>77</v>
      </c>
      <c r="AY113" s="251" t="s">
        <v>137</v>
      </c>
    </row>
    <row r="114" s="14" customFormat="1">
      <c r="A114" s="14"/>
      <c r="B114" s="252"/>
      <c r="C114" s="253"/>
      <c r="D114" s="220" t="s">
        <v>569</v>
      </c>
      <c r="E114" s="254" t="s">
        <v>32</v>
      </c>
      <c r="F114" s="255" t="s">
        <v>571</v>
      </c>
      <c r="G114" s="253"/>
      <c r="H114" s="256">
        <v>148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569</v>
      </c>
      <c r="AU114" s="262" t="s">
        <v>87</v>
      </c>
      <c r="AV114" s="14" t="s">
        <v>164</v>
      </c>
      <c r="AW114" s="14" t="s">
        <v>39</v>
      </c>
      <c r="AX114" s="14" t="s">
        <v>85</v>
      </c>
      <c r="AY114" s="262" t="s">
        <v>137</v>
      </c>
    </row>
    <row r="115" s="2" customFormat="1" ht="24.15" customHeight="1">
      <c r="A115" s="41"/>
      <c r="B115" s="42"/>
      <c r="C115" s="207" t="s">
        <v>174</v>
      </c>
      <c r="D115" s="207" t="s">
        <v>140</v>
      </c>
      <c r="E115" s="208" t="s">
        <v>3882</v>
      </c>
      <c r="F115" s="209" t="s">
        <v>3883</v>
      </c>
      <c r="G115" s="210" t="s">
        <v>565</v>
      </c>
      <c r="H115" s="211">
        <v>4440</v>
      </c>
      <c r="I115" s="212"/>
      <c r="J115" s="213">
        <f>ROUND(I115*H115,2)</f>
        <v>0</v>
      </c>
      <c r="K115" s="209" t="s">
        <v>144</v>
      </c>
      <c r="L115" s="47"/>
      <c r="M115" s="214" t="s">
        <v>32</v>
      </c>
      <c r="N115" s="215" t="s">
        <v>48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164</v>
      </c>
      <c r="AT115" s="218" t="s">
        <v>140</v>
      </c>
      <c r="AU115" s="218" t="s">
        <v>87</v>
      </c>
      <c r="AY115" s="19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85</v>
      </c>
      <c r="BK115" s="219">
        <f>ROUND(I115*H115,2)</f>
        <v>0</v>
      </c>
      <c r="BL115" s="19" t="s">
        <v>164</v>
      </c>
      <c r="BM115" s="218" t="s">
        <v>3884</v>
      </c>
    </row>
    <row r="116" s="2" customFormat="1">
      <c r="A116" s="41"/>
      <c r="B116" s="42"/>
      <c r="C116" s="43"/>
      <c r="D116" s="220" t="s">
        <v>147</v>
      </c>
      <c r="E116" s="43"/>
      <c r="F116" s="221" t="s">
        <v>3885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147</v>
      </c>
      <c r="AU116" s="19" t="s">
        <v>87</v>
      </c>
    </row>
    <row r="117" s="2" customFormat="1">
      <c r="A117" s="41"/>
      <c r="B117" s="42"/>
      <c r="C117" s="43"/>
      <c r="D117" s="225" t="s">
        <v>149</v>
      </c>
      <c r="E117" s="43"/>
      <c r="F117" s="226" t="s">
        <v>3886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149</v>
      </c>
      <c r="AU117" s="19" t="s">
        <v>87</v>
      </c>
    </row>
    <row r="118" s="13" customFormat="1">
      <c r="A118" s="13"/>
      <c r="B118" s="241"/>
      <c r="C118" s="242"/>
      <c r="D118" s="220" t="s">
        <v>569</v>
      </c>
      <c r="E118" s="243" t="s">
        <v>32</v>
      </c>
      <c r="F118" s="244" t="s">
        <v>3887</v>
      </c>
      <c r="G118" s="242"/>
      <c r="H118" s="245">
        <v>4440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569</v>
      </c>
      <c r="AU118" s="251" t="s">
        <v>87</v>
      </c>
      <c r="AV118" s="13" t="s">
        <v>87</v>
      </c>
      <c r="AW118" s="13" t="s">
        <v>39</v>
      </c>
      <c r="AX118" s="13" t="s">
        <v>77</v>
      </c>
      <c r="AY118" s="251" t="s">
        <v>137</v>
      </c>
    </row>
    <row r="119" s="14" customFormat="1">
      <c r="A119" s="14"/>
      <c r="B119" s="252"/>
      <c r="C119" s="253"/>
      <c r="D119" s="220" t="s">
        <v>569</v>
      </c>
      <c r="E119" s="254" t="s">
        <v>32</v>
      </c>
      <c r="F119" s="255" t="s">
        <v>571</v>
      </c>
      <c r="G119" s="253"/>
      <c r="H119" s="256">
        <v>4440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2" t="s">
        <v>569</v>
      </c>
      <c r="AU119" s="262" t="s">
        <v>87</v>
      </c>
      <c r="AV119" s="14" t="s">
        <v>164</v>
      </c>
      <c r="AW119" s="14" t="s">
        <v>39</v>
      </c>
      <c r="AX119" s="14" t="s">
        <v>85</v>
      </c>
      <c r="AY119" s="262" t="s">
        <v>137</v>
      </c>
    </row>
    <row r="120" s="2" customFormat="1" ht="24.15" customHeight="1">
      <c r="A120" s="41"/>
      <c r="B120" s="42"/>
      <c r="C120" s="207" t="s">
        <v>178</v>
      </c>
      <c r="D120" s="207" t="s">
        <v>140</v>
      </c>
      <c r="E120" s="208" t="s">
        <v>3888</v>
      </c>
      <c r="F120" s="209" t="s">
        <v>3889</v>
      </c>
      <c r="G120" s="210" t="s">
        <v>565</v>
      </c>
      <c r="H120" s="211">
        <v>148</v>
      </c>
      <c r="I120" s="212"/>
      <c r="J120" s="213">
        <f>ROUND(I120*H120,2)</f>
        <v>0</v>
      </c>
      <c r="K120" s="209" t="s">
        <v>144</v>
      </c>
      <c r="L120" s="47"/>
      <c r="M120" s="214" t="s">
        <v>32</v>
      </c>
      <c r="N120" s="215" t="s">
        <v>48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164</v>
      </c>
      <c r="AT120" s="218" t="s">
        <v>140</v>
      </c>
      <c r="AU120" s="218" t="s">
        <v>87</v>
      </c>
      <c r="AY120" s="19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85</v>
      </c>
      <c r="BK120" s="219">
        <f>ROUND(I120*H120,2)</f>
        <v>0</v>
      </c>
      <c r="BL120" s="19" t="s">
        <v>164</v>
      </c>
      <c r="BM120" s="218" t="s">
        <v>3890</v>
      </c>
    </row>
    <row r="121" s="2" customFormat="1">
      <c r="A121" s="41"/>
      <c r="B121" s="42"/>
      <c r="C121" s="43"/>
      <c r="D121" s="220" t="s">
        <v>147</v>
      </c>
      <c r="E121" s="43"/>
      <c r="F121" s="221" t="s">
        <v>3891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147</v>
      </c>
      <c r="AU121" s="19" t="s">
        <v>87</v>
      </c>
    </row>
    <row r="122" s="2" customFormat="1">
      <c r="A122" s="41"/>
      <c r="B122" s="42"/>
      <c r="C122" s="43"/>
      <c r="D122" s="225" t="s">
        <v>149</v>
      </c>
      <c r="E122" s="43"/>
      <c r="F122" s="226" t="s">
        <v>3892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149</v>
      </c>
      <c r="AU122" s="19" t="s">
        <v>87</v>
      </c>
    </row>
    <row r="123" s="2" customFormat="1" ht="16.5" customHeight="1">
      <c r="A123" s="41"/>
      <c r="B123" s="42"/>
      <c r="C123" s="207" t="s">
        <v>94</v>
      </c>
      <c r="D123" s="207" t="s">
        <v>140</v>
      </c>
      <c r="E123" s="208" t="s">
        <v>3893</v>
      </c>
      <c r="F123" s="209" t="s">
        <v>3894</v>
      </c>
      <c r="G123" s="210" t="s">
        <v>160</v>
      </c>
      <c r="H123" s="211">
        <v>19</v>
      </c>
      <c r="I123" s="212"/>
      <c r="J123" s="213">
        <f>ROUND(I123*H123,2)</f>
        <v>0</v>
      </c>
      <c r="K123" s="209" t="s">
        <v>144</v>
      </c>
      <c r="L123" s="47"/>
      <c r="M123" s="214" t="s">
        <v>32</v>
      </c>
      <c r="N123" s="215" t="s">
        <v>48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0.0040000000000000001</v>
      </c>
      <c r="T123" s="217">
        <f>S123*H123</f>
        <v>0.075999999999999998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164</v>
      </c>
      <c r="AT123" s="218" t="s">
        <v>140</v>
      </c>
      <c r="AU123" s="218" t="s">
        <v>87</v>
      </c>
      <c r="AY123" s="19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85</v>
      </c>
      <c r="BK123" s="219">
        <f>ROUND(I123*H123,2)</f>
        <v>0</v>
      </c>
      <c r="BL123" s="19" t="s">
        <v>164</v>
      </c>
      <c r="BM123" s="218" t="s">
        <v>3895</v>
      </c>
    </row>
    <row r="124" s="2" customFormat="1">
      <c r="A124" s="41"/>
      <c r="B124" s="42"/>
      <c r="C124" s="43"/>
      <c r="D124" s="220" t="s">
        <v>147</v>
      </c>
      <c r="E124" s="43"/>
      <c r="F124" s="221" t="s">
        <v>3896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147</v>
      </c>
      <c r="AU124" s="19" t="s">
        <v>87</v>
      </c>
    </row>
    <row r="125" s="2" customFormat="1">
      <c r="A125" s="41"/>
      <c r="B125" s="42"/>
      <c r="C125" s="43"/>
      <c r="D125" s="225" t="s">
        <v>149</v>
      </c>
      <c r="E125" s="43"/>
      <c r="F125" s="226" t="s">
        <v>3897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149</v>
      </c>
      <c r="AU125" s="19" t="s">
        <v>87</v>
      </c>
    </row>
    <row r="126" s="13" customFormat="1">
      <c r="A126" s="13"/>
      <c r="B126" s="241"/>
      <c r="C126" s="242"/>
      <c r="D126" s="220" t="s">
        <v>569</v>
      </c>
      <c r="E126" s="243" t="s">
        <v>32</v>
      </c>
      <c r="F126" s="244" t="s">
        <v>3898</v>
      </c>
      <c r="G126" s="242"/>
      <c r="H126" s="245">
        <v>19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569</v>
      </c>
      <c r="AU126" s="251" t="s">
        <v>87</v>
      </c>
      <c r="AV126" s="13" t="s">
        <v>87</v>
      </c>
      <c r="AW126" s="13" t="s">
        <v>39</v>
      </c>
      <c r="AX126" s="13" t="s">
        <v>77</v>
      </c>
      <c r="AY126" s="251" t="s">
        <v>137</v>
      </c>
    </row>
    <row r="127" s="14" customFormat="1">
      <c r="A127" s="14"/>
      <c r="B127" s="252"/>
      <c r="C127" s="253"/>
      <c r="D127" s="220" t="s">
        <v>569</v>
      </c>
      <c r="E127" s="254" t="s">
        <v>32</v>
      </c>
      <c r="F127" s="255" t="s">
        <v>571</v>
      </c>
      <c r="G127" s="253"/>
      <c r="H127" s="256">
        <v>19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569</v>
      </c>
      <c r="AU127" s="262" t="s">
        <v>87</v>
      </c>
      <c r="AV127" s="14" t="s">
        <v>164</v>
      </c>
      <c r="AW127" s="14" t="s">
        <v>39</v>
      </c>
      <c r="AX127" s="14" t="s">
        <v>85</v>
      </c>
      <c r="AY127" s="262" t="s">
        <v>137</v>
      </c>
    </row>
    <row r="128" s="12" customFormat="1" ht="22.8" customHeight="1">
      <c r="A128" s="12"/>
      <c r="B128" s="191"/>
      <c r="C128" s="192"/>
      <c r="D128" s="193" t="s">
        <v>76</v>
      </c>
      <c r="E128" s="205" t="s">
        <v>1552</v>
      </c>
      <c r="F128" s="205" t="s">
        <v>1553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SUM(P129:P142)</f>
        <v>0</v>
      </c>
      <c r="Q128" s="199"/>
      <c r="R128" s="200">
        <f>SUM(R129:R142)</f>
        <v>0</v>
      </c>
      <c r="S128" s="199"/>
      <c r="T128" s="201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85</v>
      </c>
      <c r="AT128" s="203" t="s">
        <v>76</v>
      </c>
      <c r="AU128" s="203" t="s">
        <v>85</v>
      </c>
      <c r="AY128" s="202" t="s">
        <v>137</v>
      </c>
      <c r="BK128" s="204">
        <f>SUM(BK129:BK142)</f>
        <v>0</v>
      </c>
    </row>
    <row r="129" s="2" customFormat="1" ht="16.5" customHeight="1">
      <c r="A129" s="41"/>
      <c r="B129" s="42"/>
      <c r="C129" s="207" t="s">
        <v>195</v>
      </c>
      <c r="D129" s="207" t="s">
        <v>140</v>
      </c>
      <c r="E129" s="208" t="s">
        <v>2947</v>
      </c>
      <c r="F129" s="209" t="s">
        <v>2948</v>
      </c>
      <c r="G129" s="210" t="s">
        <v>665</v>
      </c>
      <c r="H129" s="211">
        <v>0.34399999999999997</v>
      </c>
      <c r="I129" s="212"/>
      <c r="J129" s="213">
        <f>ROUND(I129*H129,2)</f>
        <v>0</v>
      </c>
      <c r="K129" s="209" t="s">
        <v>144</v>
      </c>
      <c r="L129" s="47"/>
      <c r="M129" s="214" t="s">
        <v>32</v>
      </c>
      <c r="N129" s="215" t="s">
        <v>48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164</v>
      </c>
      <c r="AT129" s="218" t="s">
        <v>140</v>
      </c>
      <c r="AU129" s="218" t="s">
        <v>87</v>
      </c>
      <c r="AY129" s="19" t="s">
        <v>137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85</v>
      </c>
      <c r="BK129" s="219">
        <f>ROUND(I129*H129,2)</f>
        <v>0</v>
      </c>
      <c r="BL129" s="19" t="s">
        <v>164</v>
      </c>
      <c r="BM129" s="218" t="s">
        <v>3899</v>
      </c>
    </row>
    <row r="130" s="2" customFormat="1">
      <c r="A130" s="41"/>
      <c r="B130" s="42"/>
      <c r="C130" s="43"/>
      <c r="D130" s="220" t="s">
        <v>147</v>
      </c>
      <c r="E130" s="43"/>
      <c r="F130" s="221" t="s">
        <v>2950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147</v>
      </c>
      <c r="AU130" s="19" t="s">
        <v>87</v>
      </c>
    </row>
    <row r="131" s="2" customFormat="1">
      <c r="A131" s="41"/>
      <c r="B131" s="42"/>
      <c r="C131" s="43"/>
      <c r="D131" s="225" t="s">
        <v>149</v>
      </c>
      <c r="E131" s="43"/>
      <c r="F131" s="226" t="s">
        <v>2951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149</v>
      </c>
      <c r="AU131" s="19" t="s">
        <v>87</v>
      </c>
    </row>
    <row r="132" s="2" customFormat="1" ht="16.5" customHeight="1">
      <c r="A132" s="41"/>
      <c r="B132" s="42"/>
      <c r="C132" s="207" t="s">
        <v>8</v>
      </c>
      <c r="D132" s="207" t="s">
        <v>140</v>
      </c>
      <c r="E132" s="208" t="s">
        <v>1561</v>
      </c>
      <c r="F132" s="209" t="s">
        <v>1562</v>
      </c>
      <c r="G132" s="210" t="s">
        <v>665</v>
      </c>
      <c r="H132" s="211">
        <v>0.34399999999999997</v>
      </c>
      <c r="I132" s="212"/>
      <c r="J132" s="213">
        <f>ROUND(I132*H132,2)</f>
        <v>0</v>
      </c>
      <c r="K132" s="209" t="s">
        <v>144</v>
      </c>
      <c r="L132" s="47"/>
      <c r="M132" s="214" t="s">
        <v>32</v>
      </c>
      <c r="N132" s="215" t="s">
        <v>48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164</v>
      </c>
      <c r="AT132" s="218" t="s">
        <v>140</v>
      </c>
      <c r="AU132" s="218" t="s">
        <v>87</v>
      </c>
      <c r="AY132" s="19" t="s">
        <v>137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85</v>
      </c>
      <c r="BK132" s="219">
        <f>ROUND(I132*H132,2)</f>
        <v>0</v>
      </c>
      <c r="BL132" s="19" t="s">
        <v>164</v>
      </c>
      <c r="BM132" s="218" t="s">
        <v>3900</v>
      </c>
    </row>
    <row r="133" s="2" customFormat="1">
      <c r="A133" s="41"/>
      <c r="B133" s="42"/>
      <c r="C133" s="43"/>
      <c r="D133" s="220" t="s">
        <v>147</v>
      </c>
      <c r="E133" s="43"/>
      <c r="F133" s="221" t="s">
        <v>1564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147</v>
      </c>
      <c r="AU133" s="19" t="s">
        <v>87</v>
      </c>
    </row>
    <row r="134" s="2" customFormat="1">
      <c r="A134" s="41"/>
      <c r="B134" s="42"/>
      <c r="C134" s="43"/>
      <c r="D134" s="225" t="s">
        <v>149</v>
      </c>
      <c r="E134" s="43"/>
      <c r="F134" s="226" t="s">
        <v>1565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149</v>
      </c>
      <c r="AU134" s="19" t="s">
        <v>87</v>
      </c>
    </row>
    <row r="135" s="2" customFormat="1" ht="16.5" customHeight="1">
      <c r="A135" s="41"/>
      <c r="B135" s="42"/>
      <c r="C135" s="207" t="s">
        <v>204</v>
      </c>
      <c r="D135" s="207" t="s">
        <v>140</v>
      </c>
      <c r="E135" s="208" t="s">
        <v>1570</v>
      </c>
      <c r="F135" s="209" t="s">
        <v>1571</v>
      </c>
      <c r="G135" s="210" t="s">
        <v>665</v>
      </c>
      <c r="H135" s="211">
        <v>3.0960000000000001</v>
      </c>
      <c r="I135" s="212"/>
      <c r="J135" s="213">
        <f>ROUND(I135*H135,2)</f>
        <v>0</v>
      </c>
      <c r="K135" s="209" t="s">
        <v>144</v>
      </c>
      <c r="L135" s="47"/>
      <c r="M135" s="214" t="s">
        <v>32</v>
      </c>
      <c r="N135" s="215" t="s">
        <v>48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164</v>
      </c>
      <c r="AT135" s="218" t="s">
        <v>140</v>
      </c>
      <c r="AU135" s="218" t="s">
        <v>87</v>
      </c>
      <c r="AY135" s="19" t="s">
        <v>137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85</v>
      </c>
      <c r="BK135" s="219">
        <f>ROUND(I135*H135,2)</f>
        <v>0</v>
      </c>
      <c r="BL135" s="19" t="s">
        <v>164</v>
      </c>
      <c r="BM135" s="218" t="s">
        <v>3901</v>
      </c>
    </row>
    <row r="136" s="2" customFormat="1">
      <c r="A136" s="41"/>
      <c r="B136" s="42"/>
      <c r="C136" s="43"/>
      <c r="D136" s="220" t="s">
        <v>147</v>
      </c>
      <c r="E136" s="43"/>
      <c r="F136" s="221" t="s">
        <v>1573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147</v>
      </c>
      <c r="AU136" s="19" t="s">
        <v>87</v>
      </c>
    </row>
    <row r="137" s="2" customFormat="1">
      <c r="A137" s="41"/>
      <c r="B137" s="42"/>
      <c r="C137" s="43"/>
      <c r="D137" s="225" t="s">
        <v>149</v>
      </c>
      <c r="E137" s="43"/>
      <c r="F137" s="226" t="s">
        <v>1574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149</v>
      </c>
      <c r="AU137" s="19" t="s">
        <v>87</v>
      </c>
    </row>
    <row r="138" s="13" customFormat="1">
      <c r="A138" s="13"/>
      <c r="B138" s="241"/>
      <c r="C138" s="242"/>
      <c r="D138" s="220" t="s">
        <v>569</v>
      </c>
      <c r="E138" s="243" t="s">
        <v>32</v>
      </c>
      <c r="F138" s="244" t="s">
        <v>3902</v>
      </c>
      <c r="G138" s="242"/>
      <c r="H138" s="245">
        <v>3.0960000000000001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569</v>
      </c>
      <c r="AU138" s="251" t="s">
        <v>87</v>
      </c>
      <c r="AV138" s="13" t="s">
        <v>87</v>
      </c>
      <c r="AW138" s="13" t="s">
        <v>39</v>
      </c>
      <c r="AX138" s="13" t="s">
        <v>77</v>
      </c>
      <c r="AY138" s="251" t="s">
        <v>137</v>
      </c>
    </row>
    <row r="139" s="14" customFormat="1">
      <c r="A139" s="14"/>
      <c r="B139" s="252"/>
      <c r="C139" s="253"/>
      <c r="D139" s="220" t="s">
        <v>569</v>
      </c>
      <c r="E139" s="254" t="s">
        <v>32</v>
      </c>
      <c r="F139" s="255" t="s">
        <v>571</v>
      </c>
      <c r="G139" s="253"/>
      <c r="H139" s="256">
        <v>3.0960000000000001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569</v>
      </c>
      <c r="AU139" s="262" t="s">
        <v>87</v>
      </c>
      <c r="AV139" s="14" t="s">
        <v>164</v>
      </c>
      <c r="AW139" s="14" t="s">
        <v>39</v>
      </c>
      <c r="AX139" s="14" t="s">
        <v>85</v>
      </c>
      <c r="AY139" s="262" t="s">
        <v>137</v>
      </c>
    </row>
    <row r="140" s="2" customFormat="1" ht="24.15" customHeight="1">
      <c r="A140" s="41"/>
      <c r="B140" s="42"/>
      <c r="C140" s="207" t="s">
        <v>208</v>
      </c>
      <c r="D140" s="207" t="s">
        <v>140</v>
      </c>
      <c r="E140" s="208" t="s">
        <v>3903</v>
      </c>
      <c r="F140" s="209" t="s">
        <v>3904</v>
      </c>
      <c r="G140" s="210" t="s">
        <v>665</v>
      </c>
      <c r="H140" s="211">
        <v>0.34399999999999997</v>
      </c>
      <c r="I140" s="212"/>
      <c r="J140" s="213">
        <f>ROUND(I140*H140,2)</f>
        <v>0</v>
      </c>
      <c r="K140" s="209" t="s">
        <v>144</v>
      </c>
      <c r="L140" s="47"/>
      <c r="M140" s="214" t="s">
        <v>32</v>
      </c>
      <c r="N140" s="215" t="s">
        <v>48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164</v>
      </c>
      <c r="AT140" s="218" t="s">
        <v>140</v>
      </c>
      <c r="AU140" s="218" t="s">
        <v>87</v>
      </c>
      <c r="AY140" s="19" t="s">
        <v>137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85</v>
      </c>
      <c r="BK140" s="219">
        <f>ROUND(I140*H140,2)</f>
        <v>0</v>
      </c>
      <c r="BL140" s="19" t="s">
        <v>164</v>
      </c>
      <c r="BM140" s="218" t="s">
        <v>3905</v>
      </c>
    </row>
    <row r="141" s="2" customFormat="1">
      <c r="A141" s="41"/>
      <c r="B141" s="42"/>
      <c r="C141" s="43"/>
      <c r="D141" s="220" t="s">
        <v>147</v>
      </c>
      <c r="E141" s="43"/>
      <c r="F141" s="221" t="s">
        <v>3906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147</v>
      </c>
      <c r="AU141" s="19" t="s">
        <v>87</v>
      </c>
    </row>
    <row r="142" s="2" customFormat="1">
      <c r="A142" s="41"/>
      <c r="B142" s="42"/>
      <c r="C142" s="43"/>
      <c r="D142" s="225" t="s">
        <v>149</v>
      </c>
      <c r="E142" s="43"/>
      <c r="F142" s="226" t="s">
        <v>3907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149</v>
      </c>
      <c r="AU142" s="19" t="s">
        <v>87</v>
      </c>
    </row>
    <row r="143" s="12" customFormat="1" ht="22.8" customHeight="1">
      <c r="A143" s="12"/>
      <c r="B143" s="191"/>
      <c r="C143" s="192"/>
      <c r="D143" s="193" t="s">
        <v>76</v>
      </c>
      <c r="E143" s="205" t="s">
        <v>1608</v>
      </c>
      <c r="F143" s="205" t="s">
        <v>1609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SUM(P144:P146)</f>
        <v>0</v>
      </c>
      <c r="Q143" s="199"/>
      <c r="R143" s="200">
        <f>SUM(R144:R146)</f>
        <v>0</v>
      </c>
      <c r="S143" s="199"/>
      <c r="T143" s="20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85</v>
      </c>
      <c r="AT143" s="203" t="s">
        <v>76</v>
      </c>
      <c r="AU143" s="203" t="s">
        <v>85</v>
      </c>
      <c r="AY143" s="202" t="s">
        <v>137</v>
      </c>
      <c r="BK143" s="204">
        <f>SUM(BK144:BK146)</f>
        <v>0</v>
      </c>
    </row>
    <row r="144" s="2" customFormat="1" ht="16.5" customHeight="1">
      <c r="A144" s="41"/>
      <c r="B144" s="42"/>
      <c r="C144" s="207" t="s">
        <v>214</v>
      </c>
      <c r="D144" s="207" t="s">
        <v>140</v>
      </c>
      <c r="E144" s="208" t="s">
        <v>3908</v>
      </c>
      <c r="F144" s="209" t="s">
        <v>3909</v>
      </c>
      <c r="G144" s="210" t="s">
        <v>665</v>
      </c>
      <c r="H144" s="211">
        <v>0.155</v>
      </c>
      <c r="I144" s="212"/>
      <c r="J144" s="213">
        <f>ROUND(I144*H144,2)</f>
        <v>0</v>
      </c>
      <c r="K144" s="209" t="s">
        <v>144</v>
      </c>
      <c r="L144" s="47"/>
      <c r="M144" s="214" t="s">
        <v>32</v>
      </c>
      <c r="N144" s="215" t="s">
        <v>48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164</v>
      </c>
      <c r="AT144" s="218" t="s">
        <v>140</v>
      </c>
      <c r="AU144" s="218" t="s">
        <v>87</v>
      </c>
      <c r="AY144" s="19" t="s">
        <v>137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85</v>
      </c>
      <c r="BK144" s="219">
        <f>ROUND(I144*H144,2)</f>
        <v>0</v>
      </c>
      <c r="BL144" s="19" t="s">
        <v>164</v>
      </c>
      <c r="BM144" s="218" t="s">
        <v>3910</v>
      </c>
    </row>
    <row r="145" s="2" customFormat="1">
      <c r="A145" s="41"/>
      <c r="B145" s="42"/>
      <c r="C145" s="43"/>
      <c r="D145" s="220" t="s">
        <v>147</v>
      </c>
      <c r="E145" s="43"/>
      <c r="F145" s="221" t="s">
        <v>3911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147</v>
      </c>
      <c r="AU145" s="19" t="s">
        <v>87</v>
      </c>
    </row>
    <row r="146" s="2" customFormat="1">
      <c r="A146" s="41"/>
      <c r="B146" s="42"/>
      <c r="C146" s="43"/>
      <c r="D146" s="225" t="s">
        <v>149</v>
      </c>
      <c r="E146" s="43"/>
      <c r="F146" s="226" t="s">
        <v>3912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149</v>
      </c>
      <c r="AU146" s="19" t="s">
        <v>87</v>
      </c>
    </row>
    <row r="147" s="12" customFormat="1" ht="25.92" customHeight="1">
      <c r="A147" s="12"/>
      <c r="B147" s="191"/>
      <c r="C147" s="192"/>
      <c r="D147" s="193" t="s">
        <v>76</v>
      </c>
      <c r="E147" s="194" t="s">
        <v>135</v>
      </c>
      <c r="F147" s="194" t="s">
        <v>136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P148+P171+P185+P204</f>
        <v>0</v>
      </c>
      <c r="Q147" s="199"/>
      <c r="R147" s="200">
        <f>R148+R171+R185+R204</f>
        <v>0.38988367800000001</v>
      </c>
      <c r="S147" s="199"/>
      <c r="T147" s="201">
        <f>T148+T171+T185+T204</f>
        <v>0.24975500000000003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87</v>
      </c>
      <c r="AT147" s="203" t="s">
        <v>76</v>
      </c>
      <c r="AU147" s="203" t="s">
        <v>77</v>
      </c>
      <c r="AY147" s="202" t="s">
        <v>137</v>
      </c>
      <c r="BK147" s="204">
        <f>BK148+BK171+BK185+BK204</f>
        <v>0</v>
      </c>
    </row>
    <row r="148" s="12" customFormat="1" ht="22.8" customHeight="1">
      <c r="A148" s="12"/>
      <c r="B148" s="191"/>
      <c r="C148" s="192"/>
      <c r="D148" s="193" t="s">
        <v>76</v>
      </c>
      <c r="E148" s="205" t="s">
        <v>1673</v>
      </c>
      <c r="F148" s="205" t="s">
        <v>1674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SUM(P149:P170)</f>
        <v>0</v>
      </c>
      <c r="Q148" s="199"/>
      <c r="R148" s="200">
        <f>SUM(R149:R170)</f>
        <v>0.029672299999999999</v>
      </c>
      <c r="S148" s="199"/>
      <c r="T148" s="201">
        <f>SUM(T149:T170)</f>
        <v>0.026124999999999999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87</v>
      </c>
      <c r="AT148" s="203" t="s">
        <v>76</v>
      </c>
      <c r="AU148" s="203" t="s">
        <v>85</v>
      </c>
      <c r="AY148" s="202" t="s">
        <v>137</v>
      </c>
      <c r="BK148" s="204">
        <f>SUM(BK149:BK170)</f>
        <v>0</v>
      </c>
    </row>
    <row r="149" s="2" customFormat="1" ht="16.5" customHeight="1">
      <c r="A149" s="41"/>
      <c r="B149" s="42"/>
      <c r="C149" s="207" t="s">
        <v>145</v>
      </c>
      <c r="D149" s="207" t="s">
        <v>140</v>
      </c>
      <c r="E149" s="208" t="s">
        <v>3913</v>
      </c>
      <c r="F149" s="209" t="s">
        <v>3914</v>
      </c>
      <c r="G149" s="210" t="s">
        <v>565</v>
      </c>
      <c r="H149" s="211">
        <v>4.75</v>
      </c>
      <c r="I149" s="212"/>
      <c r="J149" s="213">
        <f>ROUND(I149*H149,2)</f>
        <v>0</v>
      </c>
      <c r="K149" s="209" t="s">
        <v>144</v>
      </c>
      <c r="L149" s="47"/>
      <c r="M149" s="214" t="s">
        <v>32</v>
      </c>
      <c r="N149" s="215" t="s">
        <v>48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0.0054999999999999997</v>
      </c>
      <c r="T149" s="217">
        <f>S149*H149</f>
        <v>0.026124999999999999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145</v>
      </c>
      <c r="AT149" s="218" t="s">
        <v>140</v>
      </c>
      <c r="AU149" s="218" t="s">
        <v>87</v>
      </c>
      <c r="AY149" s="19" t="s">
        <v>137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85</v>
      </c>
      <c r="BK149" s="219">
        <f>ROUND(I149*H149,2)</f>
        <v>0</v>
      </c>
      <c r="BL149" s="19" t="s">
        <v>145</v>
      </c>
      <c r="BM149" s="218" t="s">
        <v>3915</v>
      </c>
    </row>
    <row r="150" s="2" customFormat="1">
      <c r="A150" s="41"/>
      <c r="B150" s="42"/>
      <c r="C150" s="43"/>
      <c r="D150" s="220" t="s">
        <v>147</v>
      </c>
      <c r="E150" s="43"/>
      <c r="F150" s="221" t="s">
        <v>3916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147</v>
      </c>
      <c r="AU150" s="19" t="s">
        <v>87</v>
      </c>
    </row>
    <row r="151" s="2" customFormat="1">
      <c r="A151" s="41"/>
      <c r="B151" s="42"/>
      <c r="C151" s="43"/>
      <c r="D151" s="225" t="s">
        <v>149</v>
      </c>
      <c r="E151" s="43"/>
      <c r="F151" s="226" t="s">
        <v>3917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149</v>
      </c>
      <c r="AU151" s="19" t="s">
        <v>87</v>
      </c>
    </row>
    <row r="152" s="13" customFormat="1">
      <c r="A152" s="13"/>
      <c r="B152" s="241"/>
      <c r="C152" s="242"/>
      <c r="D152" s="220" t="s">
        <v>569</v>
      </c>
      <c r="E152" s="243" t="s">
        <v>32</v>
      </c>
      <c r="F152" s="244" t="s">
        <v>3918</v>
      </c>
      <c r="G152" s="242"/>
      <c r="H152" s="245">
        <v>4.75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569</v>
      </c>
      <c r="AU152" s="251" t="s">
        <v>87</v>
      </c>
      <c r="AV152" s="13" t="s">
        <v>87</v>
      </c>
      <c r="AW152" s="13" t="s">
        <v>39</v>
      </c>
      <c r="AX152" s="13" t="s">
        <v>77</v>
      </c>
      <c r="AY152" s="251" t="s">
        <v>137</v>
      </c>
    </row>
    <row r="153" s="14" customFormat="1">
      <c r="A153" s="14"/>
      <c r="B153" s="252"/>
      <c r="C153" s="253"/>
      <c r="D153" s="220" t="s">
        <v>569</v>
      </c>
      <c r="E153" s="254" t="s">
        <v>32</v>
      </c>
      <c r="F153" s="255" t="s">
        <v>571</v>
      </c>
      <c r="G153" s="253"/>
      <c r="H153" s="256">
        <v>4.75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569</v>
      </c>
      <c r="AU153" s="262" t="s">
        <v>87</v>
      </c>
      <c r="AV153" s="14" t="s">
        <v>164</v>
      </c>
      <c r="AW153" s="14" t="s">
        <v>39</v>
      </c>
      <c r="AX153" s="14" t="s">
        <v>85</v>
      </c>
      <c r="AY153" s="262" t="s">
        <v>137</v>
      </c>
    </row>
    <row r="154" s="2" customFormat="1" ht="16.5" customHeight="1">
      <c r="A154" s="41"/>
      <c r="B154" s="42"/>
      <c r="C154" s="207" t="s">
        <v>221</v>
      </c>
      <c r="D154" s="207" t="s">
        <v>140</v>
      </c>
      <c r="E154" s="208" t="s">
        <v>1732</v>
      </c>
      <c r="F154" s="209" t="s">
        <v>1733</v>
      </c>
      <c r="G154" s="210" t="s">
        <v>565</v>
      </c>
      <c r="H154" s="211">
        <v>4.75</v>
      </c>
      <c r="I154" s="212"/>
      <c r="J154" s="213">
        <f>ROUND(I154*H154,2)</f>
        <v>0</v>
      </c>
      <c r="K154" s="209" t="s">
        <v>144</v>
      </c>
      <c r="L154" s="47"/>
      <c r="M154" s="214" t="s">
        <v>32</v>
      </c>
      <c r="N154" s="215" t="s">
        <v>48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145</v>
      </c>
      <c r="AT154" s="218" t="s">
        <v>140</v>
      </c>
      <c r="AU154" s="218" t="s">
        <v>87</v>
      </c>
      <c r="AY154" s="19" t="s">
        <v>137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85</v>
      </c>
      <c r="BK154" s="219">
        <f>ROUND(I154*H154,2)</f>
        <v>0</v>
      </c>
      <c r="BL154" s="19" t="s">
        <v>145</v>
      </c>
      <c r="BM154" s="218" t="s">
        <v>3919</v>
      </c>
    </row>
    <row r="155" s="2" customFormat="1">
      <c r="A155" s="41"/>
      <c r="B155" s="42"/>
      <c r="C155" s="43"/>
      <c r="D155" s="220" t="s">
        <v>147</v>
      </c>
      <c r="E155" s="43"/>
      <c r="F155" s="221" t="s">
        <v>1735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147</v>
      </c>
      <c r="AU155" s="19" t="s">
        <v>87</v>
      </c>
    </row>
    <row r="156" s="2" customFormat="1">
      <c r="A156" s="41"/>
      <c r="B156" s="42"/>
      <c r="C156" s="43"/>
      <c r="D156" s="225" t="s">
        <v>149</v>
      </c>
      <c r="E156" s="43"/>
      <c r="F156" s="226" t="s">
        <v>1736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149</v>
      </c>
      <c r="AU156" s="19" t="s">
        <v>87</v>
      </c>
    </row>
    <row r="157" s="13" customFormat="1">
      <c r="A157" s="13"/>
      <c r="B157" s="241"/>
      <c r="C157" s="242"/>
      <c r="D157" s="220" t="s">
        <v>569</v>
      </c>
      <c r="E157" s="243" t="s">
        <v>32</v>
      </c>
      <c r="F157" s="244" t="s">
        <v>3920</v>
      </c>
      <c r="G157" s="242"/>
      <c r="H157" s="245">
        <v>4.75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569</v>
      </c>
      <c r="AU157" s="251" t="s">
        <v>87</v>
      </c>
      <c r="AV157" s="13" t="s">
        <v>87</v>
      </c>
      <c r="AW157" s="13" t="s">
        <v>39</v>
      </c>
      <c r="AX157" s="13" t="s">
        <v>77</v>
      </c>
      <c r="AY157" s="251" t="s">
        <v>137</v>
      </c>
    </row>
    <row r="158" s="14" customFormat="1">
      <c r="A158" s="14"/>
      <c r="B158" s="252"/>
      <c r="C158" s="253"/>
      <c r="D158" s="220" t="s">
        <v>569</v>
      </c>
      <c r="E158" s="254" t="s">
        <v>32</v>
      </c>
      <c r="F158" s="255" t="s">
        <v>571</v>
      </c>
      <c r="G158" s="253"/>
      <c r="H158" s="256">
        <v>4.75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569</v>
      </c>
      <c r="AU158" s="262" t="s">
        <v>87</v>
      </c>
      <c r="AV158" s="14" t="s">
        <v>164</v>
      </c>
      <c r="AW158" s="14" t="s">
        <v>39</v>
      </c>
      <c r="AX158" s="14" t="s">
        <v>85</v>
      </c>
      <c r="AY158" s="262" t="s">
        <v>137</v>
      </c>
    </row>
    <row r="159" s="2" customFormat="1" ht="24.15" customHeight="1">
      <c r="A159" s="41"/>
      <c r="B159" s="42"/>
      <c r="C159" s="227" t="s">
        <v>227</v>
      </c>
      <c r="D159" s="227" t="s">
        <v>151</v>
      </c>
      <c r="E159" s="228" t="s">
        <v>3921</v>
      </c>
      <c r="F159" s="229" t="s">
        <v>3922</v>
      </c>
      <c r="G159" s="230" t="s">
        <v>565</v>
      </c>
      <c r="H159" s="231">
        <v>5.5359999999999996</v>
      </c>
      <c r="I159" s="232"/>
      <c r="J159" s="233">
        <f>ROUND(I159*H159,2)</f>
        <v>0</v>
      </c>
      <c r="K159" s="229" t="s">
        <v>144</v>
      </c>
      <c r="L159" s="234"/>
      <c r="M159" s="235" t="s">
        <v>32</v>
      </c>
      <c r="N159" s="236" t="s">
        <v>48</v>
      </c>
      <c r="O159" s="87"/>
      <c r="P159" s="216">
        <f>O159*H159</f>
        <v>0</v>
      </c>
      <c r="Q159" s="216">
        <v>0.0038</v>
      </c>
      <c r="R159" s="216">
        <f>Q159*H159</f>
        <v>0.021036799999999998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155</v>
      </c>
      <c r="AT159" s="218" t="s">
        <v>151</v>
      </c>
      <c r="AU159" s="218" t="s">
        <v>87</v>
      </c>
      <c r="AY159" s="19" t="s">
        <v>137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85</v>
      </c>
      <c r="BK159" s="219">
        <f>ROUND(I159*H159,2)</f>
        <v>0</v>
      </c>
      <c r="BL159" s="19" t="s">
        <v>145</v>
      </c>
      <c r="BM159" s="218" t="s">
        <v>3923</v>
      </c>
    </row>
    <row r="160" s="2" customFormat="1">
      <c r="A160" s="41"/>
      <c r="B160" s="42"/>
      <c r="C160" s="43"/>
      <c r="D160" s="220" t="s">
        <v>147</v>
      </c>
      <c r="E160" s="43"/>
      <c r="F160" s="221" t="s">
        <v>3922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147</v>
      </c>
      <c r="AU160" s="19" t="s">
        <v>87</v>
      </c>
    </row>
    <row r="161" s="13" customFormat="1">
      <c r="A161" s="13"/>
      <c r="B161" s="241"/>
      <c r="C161" s="242"/>
      <c r="D161" s="220" t="s">
        <v>569</v>
      </c>
      <c r="E161" s="243" t="s">
        <v>32</v>
      </c>
      <c r="F161" s="244" t="s">
        <v>3924</v>
      </c>
      <c r="G161" s="242"/>
      <c r="H161" s="245">
        <v>5.5359999999999996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569</v>
      </c>
      <c r="AU161" s="251" t="s">
        <v>87</v>
      </c>
      <c r="AV161" s="13" t="s">
        <v>87</v>
      </c>
      <c r="AW161" s="13" t="s">
        <v>39</v>
      </c>
      <c r="AX161" s="13" t="s">
        <v>77</v>
      </c>
      <c r="AY161" s="251" t="s">
        <v>137</v>
      </c>
    </row>
    <row r="162" s="14" customFormat="1">
      <c r="A162" s="14"/>
      <c r="B162" s="252"/>
      <c r="C162" s="253"/>
      <c r="D162" s="220" t="s">
        <v>569</v>
      </c>
      <c r="E162" s="254" t="s">
        <v>32</v>
      </c>
      <c r="F162" s="255" t="s">
        <v>571</v>
      </c>
      <c r="G162" s="253"/>
      <c r="H162" s="256">
        <v>5.5359999999999996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569</v>
      </c>
      <c r="AU162" s="262" t="s">
        <v>87</v>
      </c>
      <c r="AV162" s="14" t="s">
        <v>164</v>
      </c>
      <c r="AW162" s="14" t="s">
        <v>39</v>
      </c>
      <c r="AX162" s="14" t="s">
        <v>85</v>
      </c>
      <c r="AY162" s="262" t="s">
        <v>137</v>
      </c>
    </row>
    <row r="163" s="2" customFormat="1" ht="16.5" customHeight="1">
      <c r="A163" s="41"/>
      <c r="B163" s="42"/>
      <c r="C163" s="207" t="s">
        <v>231</v>
      </c>
      <c r="D163" s="207" t="s">
        <v>140</v>
      </c>
      <c r="E163" s="208" t="s">
        <v>3925</v>
      </c>
      <c r="F163" s="209" t="s">
        <v>3926</v>
      </c>
      <c r="G163" s="210" t="s">
        <v>160</v>
      </c>
      <c r="H163" s="211">
        <v>19</v>
      </c>
      <c r="I163" s="212"/>
      <c r="J163" s="213">
        <f>ROUND(I163*H163,2)</f>
        <v>0</v>
      </c>
      <c r="K163" s="209" t="s">
        <v>144</v>
      </c>
      <c r="L163" s="47"/>
      <c r="M163" s="214" t="s">
        <v>32</v>
      </c>
      <c r="N163" s="215" t="s">
        <v>48</v>
      </c>
      <c r="O163" s="87"/>
      <c r="P163" s="216">
        <f>O163*H163</f>
        <v>0</v>
      </c>
      <c r="Q163" s="216">
        <v>0.00045449999999999999</v>
      </c>
      <c r="R163" s="216">
        <f>Q163*H163</f>
        <v>0.0086354999999999991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145</v>
      </c>
      <c r="AT163" s="218" t="s">
        <v>140</v>
      </c>
      <c r="AU163" s="218" t="s">
        <v>87</v>
      </c>
      <c r="AY163" s="19" t="s">
        <v>137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85</v>
      </c>
      <c r="BK163" s="219">
        <f>ROUND(I163*H163,2)</f>
        <v>0</v>
      </c>
      <c r="BL163" s="19" t="s">
        <v>145</v>
      </c>
      <c r="BM163" s="218" t="s">
        <v>3927</v>
      </c>
    </row>
    <row r="164" s="2" customFormat="1">
      <c r="A164" s="41"/>
      <c r="B164" s="42"/>
      <c r="C164" s="43"/>
      <c r="D164" s="220" t="s">
        <v>147</v>
      </c>
      <c r="E164" s="43"/>
      <c r="F164" s="221" t="s">
        <v>3928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147</v>
      </c>
      <c r="AU164" s="19" t="s">
        <v>87</v>
      </c>
    </row>
    <row r="165" s="2" customFormat="1">
      <c r="A165" s="41"/>
      <c r="B165" s="42"/>
      <c r="C165" s="43"/>
      <c r="D165" s="225" t="s">
        <v>149</v>
      </c>
      <c r="E165" s="43"/>
      <c r="F165" s="226" t="s">
        <v>3929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149</v>
      </c>
      <c r="AU165" s="19" t="s">
        <v>87</v>
      </c>
    </row>
    <row r="166" s="13" customFormat="1">
      <c r="A166" s="13"/>
      <c r="B166" s="241"/>
      <c r="C166" s="242"/>
      <c r="D166" s="220" t="s">
        <v>569</v>
      </c>
      <c r="E166" s="243" t="s">
        <v>32</v>
      </c>
      <c r="F166" s="244" t="s">
        <v>3930</v>
      </c>
      <c r="G166" s="242"/>
      <c r="H166" s="245">
        <v>19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569</v>
      </c>
      <c r="AU166" s="251" t="s">
        <v>87</v>
      </c>
      <c r="AV166" s="13" t="s">
        <v>87</v>
      </c>
      <c r="AW166" s="13" t="s">
        <v>39</v>
      </c>
      <c r="AX166" s="13" t="s">
        <v>77</v>
      </c>
      <c r="AY166" s="251" t="s">
        <v>137</v>
      </c>
    </row>
    <row r="167" s="14" customFormat="1">
      <c r="A167" s="14"/>
      <c r="B167" s="252"/>
      <c r="C167" s="253"/>
      <c r="D167" s="220" t="s">
        <v>569</v>
      </c>
      <c r="E167" s="254" t="s">
        <v>32</v>
      </c>
      <c r="F167" s="255" t="s">
        <v>571</v>
      </c>
      <c r="G167" s="253"/>
      <c r="H167" s="256">
        <v>19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569</v>
      </c>
      <c r="AU167" s="262" t="s">
        <v>87</v>
      </c>
      <c r="AV167" s="14" t="s">
        <v>164</v>
      </c>
      <c r="AW167" s="14" t="s">
        <v>39</v>
      </c>
      <c r="AX167" s="14" t="s">
        <v>85</v>
      </c>
      <c r="AY167" s="262" t="s">
        <v>137</v>
      </c>
    </row>
    <row r="168" s="2" customFormat="1" ht="16.5" customHeight="1">
      <c r="A168" s="41"/>
      <c r="B168" s="42"/>
      <c r="C168" s="207" t="s">
        <v>97</v>
      </c>
      <c r="D168" s="207" t="s">
        <v>140</v>
      </c>
      <c r="E168" s="208" t="s">
        <v>3931</v>
      </c>
      <c r="F168" s="209" t="s">
        <v>3932</v>
      </c>
      <c r="G168" s="210" t="s">
        <v>665</v>
      </c>
      <c r="H168" s="211">
        <v>0.029999999999999999</v>
      </c>
      <c r="I168" s="212"/>
      <c r="J168" s="213">
        <f>ROUND(I168*H168,2)</f>
        <v>0</v>
      </c>
      <c r="K168" s="209" t="s">
        <v>144</v>
      </c>
      <c r="L168" s="47"/>
      <c r="M168" s="214" t="s">
        <v>32</v>
      </c>
      <c r="N168" s="215" t="s">
        <v>48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145</v>
      </c>
      <c r="AT168" s="218" t="s">
        <v>140</v>
      </c>
      <c r="AU168" s="218" t="s">
        <v>87</v>
      </c>
      <c r="AY168" s="19" t="s">
        <v>137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85</v>
      </c>
      <c r="BK168" s="219">
        <f>ROUND(I168*H168,2)</f>
        <v>0</v>
      </c>
      <c r="BL168" s="19" t="s">
        <v>145</v>
      </c>
      <c r="BM168" s="218" t="s">
        <v>3933</v>
      </c>
    </row>
    <row r="169" s="2" customFormat="1">
      <c r="A169" s="41"/>
      <c r="B169" s="42"/>
      <c r="C169" s="43"/>
      <c r="D169" s="220" t="s">
        <v>147</v>
      </c>
      <c r="E169" s="43"/>
      <c r="F169" s="221" t="s">
        <v>3934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147</v>
      </c>
      <c r="AU169" s="19" t="s">
        <v>87</v>
      </c>
    </row>
    <row r="170" s="2" customFormat="1">
      <c r="A170" s="41"/>
      <c r="B170" s="42"/>
      <c r="C170" s="43"/>
      <c r="D170" s="225" t="s">
        <v>149</v>
      </c>
      <c r="E170" s="43"/>
      <c r="F170" s="226" t="s">
        <v>3935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149</v>
      </c>
      <c r="AU170" s="19" t="s">
        <v>87</v>
      </c>
    </row>
    <row r="171" s="12" customFormat="1" ht="22.8" customHeight="1">
      <c r="A171" s="12"/>
      <c r="B171" s="191"/>
      <c r="C171" s="192"/>
      <c r="D171" s="193" t="s">
        <v>76</v>
      </c>
      <c r="E171" s="205" t="s">
        <v>2033</v>
      </c>
      <c r="F171" s="205" t="s">
        <v>2034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SUM(P172:P184)</f>
        <v>0</v>
      </c>
      <c r="Q171" s="199"/>
      <c r="R171" s="200">
        <f>SUM(R172:R184)</f>
        <v>0.092435000000000003</v>
      </c>
      <c r="S171" s="199"/>
      <c r="T171" s="201">
        <f>SUM(T172:T184)</f>
        <v>0.16720000000000002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87</v>
      </c>
      <c r="AT171" s="203" t="s">
        <v>76</v>
      </c>
      <c r="AU171" s="203" t="s">
        <v>85</v>
      </c>
      <c r="AY171" s="202" t="s">
        <v>137</v>
      </c>
      <c r="BK171" s="204">
        <f>SUM(BK172:BK184)</f>
        <v>0</v>
      </c>
    </row>
    <row r="172" s="2" customFormat="1" ht="16.5" customHeight="1">
      <c r="A172" s="41"/>
      <c r="B172" s="42"/>
      <c r="C172" s="207" t="s">
        <v>7</v>
      </c>
      <c r="D172" s="207" t="s">
        <v>140</v>
      </c>
      <c r="E172" s="208" t="s">
        <v>3936</v>
      </c>
      <c r="F172" s="209" t="s">
        <v>3937</v>
      </c>
      <c r="G172" s="210" t="s">
        <v>143</v>
      </c>
      <c r="H172" s="211">
        <v>38</v>
      </c>
      <c r="I172" s="212"/>
      <c r="J172" s="213">
        <f>ROUND(I172*H172,2)</f>
        <v>0</v>
      </c>
      <c r="K172" s="209" t="s">
        <v>144</v>
      </c>
      <c r="L172" s="47"/>
      <c r="M172" s="214" t="s">
        <v>32</v>
      </c>
      <c r="N172" s="215" t="s">
        <v>48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0.0044000000000000003</v>
      </c>
      <c r="T172" s="217">
        <f>S172*H172</f>
        <v>0.16720000000000002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145</v>
      </c>
      <c r="AT172" s="218" t="s">
        <v>140</v>
      </c>
      <c r="AU172" s="218" t="s">
        <v>87</v>
      </c>
      <c r="AY172" s="19" t="s">
        <v>137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85</v>
      </c>
      <c r="BK172" s="219">
        <f>ROUND(I172*H172,2)</f>
        <v>0</v>
      </c>
      <c r="BL172" s="19" t="s">
        <v>145</v>
      </c>
      <c r="BM172" s="218" t="s">
        <v>3938</v>
      </c>
    </row>
    <row r="173" s="2" customFormat="1">
      <c r="A173" s="41"/>
      <c r="B173" s="42"/>
      <c r="C173" s="43"/>
      <c r="D173" s="220" t="s">
        <v>147</v>
      </c>
      <c r="E173" s="43"/>
      <c r="F173" s="221" t="s">
        <v>3939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147</v>
      </c>
      <c r="AU173" s="19" t="s">
        <v>87</v>
      </c>
    </row>
    <row r="174" s="2" customFormat="1">
      <c r="A174" s="41"/>
      <c r="B174" s="42"/>
      <c r="C174" s="43"/>
      <c r="D174" s="225" t="s">
        <v>149</v>
      </c>
      <c r="E174" s="43"/>
      <c r="F174" s="226" t="s">
        <v>3940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149</v>
      </c>
      <c r="AU174" s="19" t="s">
        <v>87</v>
      </c>
    </row>
    <row r="175" s="13" customFormat="1">
      <c r="A175" s="13"/>
      <c r="B175" s="241"/>
      <c r="C175" s="242"/>
      <c r="D175" s="220" t="s">
        <v>569</v>
      </c>
      <c r="E175" s="243" t="s">
        <v>32</v>
      </c>
      <c r="F175" s="244" t="s">
        <v>3941</v>
      </c>
      <c r="G175" s="242"/>
      <c r="H175" s="245">
        <v>38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569</v>
      </c>
      <c r="AU175" s="251" t="s">
        <v>87</v>
      </c>
      <c r="AV175" s="13" t="s">
        <v>87</v>
      </c>
      <c r="AW175" s="13" t="s">
        <v>39</v>
      </c>
      <c r="AX175" s="13" t="s">
        <v>77</v>
      </c>
      <c r="AY175" s="251" t="s">
        <v>137</v>
      </c>
    </row>
    <row r="176" s="14" customFormat="1">
      <c r="A176" s="14"/>
      <c r="B176" s="252"/>
      <c r="C176" s="253"/>
      <c r="D176" s="220" t="s">
        <v>569</v>
      </c>
      <c r="E176" s="254" t="s">
        <v>32</v>
      </c>
      <c r="F176" s="255" t="s">
        <v>571</v>
      </c>
      <c r="G176" s="253"/>
      <c r="H176" s="256">
        <v>38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569</v>
      </c>
      <c r="AU176" s="262" t="s">
        <v>87</v>
      </c>
      <c r="AV176" s="14" t="s">
        <v>164</v>
      </c>
      <c r="AW176" s="14" t="s">
        <v>39</v>
      </c>
      <c r="AX176" s="14" t="s">
        <v>85</v>
      </c>
      <c r="AY176" s="262" t="s">
        <v>137</v>
      </c>
    </row>
    <row r="177" s="2" customFormat="1" ht="16.5" customHeight="1">
      <c r="A177" s="41"/>
      <c r="B177" s="42"/>
      <c r="C177" s="207" t="s">
        <v>249</v>
      </c>
      <c r="D177" s="207" t="s">
        <v>140</v>
      </c>
      <c r="E177" s="208" t="s">
        <v>2129</v>
      </c>
      <c r="F177" s="209" t="s">
        <v>2130</v>
      </c>
      <c r="G177" s="210" t="s">
        <v>565</v>
      </c>
      <c r="H177" s="211">
        <v>4.75</v>
      </c>
      <c r="I177" s="212"/>
      <c r="J177" s="213">
        <f>ROUND(I177*H177,2)</f>
        <v>0</v>
      </c>
      <c r="K177" s="209" t="s">
        <v>144</v>
      </c>
      <c r="L177" s="47"/>
      <c r="M177" s="214" t="s">
        <v>32</v>
      </c>
      <c r="N177" s="215" t="s">
        <v>48</v>
      </c>
      <c r="O177" s="87"/>
      <c r="P177" s="216">
        <f>O177*H177</f>
        <v>0</v>
      </c>
      <c r="Q177" s="216">
        <v>0.019460000000000002</v>
      </c>
      <c r="R177" s="216">
        <f>Q177*H177</f>
        <v>0.092435000000000003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145</v>
      </c>
      <c r="AT177" s="218" t="s">
        <v>140</v>
      </c>
      <c r="AU177" s="218" t="s">
        <v>87</v>
      </c>
      <c r="AY177" s="19" t="s">
        <v>137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85</v>
      </c>
      <c r="BK177" s="219">
        <f>ROUND(I177*H177,2)</f>
        <v>0</v>
      </c>
      <c r="BL177" s="19" t="s">
        <v>145</v>
      </c>
      <c r="BM177" s="218" t="s">
        <v>3942</v>
      </c>
    </row>
    <row r="178" s="2" customFormat="1">
      <c r="A178" s="41"/>
      <c r="B178" s="42"/>
      <c r="C178" s="43"/>
      <c r="D178" s="220" t="s">
        <v>147</v>
      </c>
      <c r="E178" s="43"/>
      <c r="F178" s="221" t="s">
        <v>2132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147</v>
      </c>
      <c r="AU178" s="19" t="s">
        <v>87</v>
      </c>
    </row>
    <row r="179" s="2" customFormat="1">
      <c r="A179" s="41"/>
      <c r="B179" s="42"/>
      <c r="C179" s="43"/>
      <c r="D179" s="225" t="s">
        <v>149</v>
      </c>
      <c r="E179" s="43"/>
      <c r="F179" s="226" t="s">
        <v>2133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149</v>
      </c>
      <c r="AU179" s="19" t="s">
        <v>87</v>
      </c>
    </row>
    <row r="180" s="13" customFormat="1">
      <c r="A180" s="13"/>
      <c r="B180" s="241"/>
      <c r="C180" s="242"/>
      <c r="D180" s="220" t="s">
        <v>569</v>
      </c>
      <c r="E180" s="243" t="s">
        <v>32</v>
      </c>
      <c r="F180" s="244" t="s">
        <v>3943</v>
      </c>
      <c r="G180" s="242"/>
      <c r="H180" s="245">
        <v>4.75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569</v>
      </c>
      <c r="AU180" s="251" t="s">
        <v>87</v>
      </c>
      <c r="AV180" s="13" t="s">
        <v>87</v>
      </c>
      <c r="AW180" s="13" t="s">
        <v>39</v>
      </c>
      <c r="AX180" s="13" t="s">
        <v>77</v>
      </c>
      <c r="AY180" s="251" t="s">
        <v>137</v>
      </c>
    </row>
    <row r="181" s="14" customFormat="1">
      <c r="A181" s="14"/>
      <c r="B181" s="252"/>
      <c r="C181" s="253"/>
      <c r="D181" s="220" t="s">
        <v>569</v>
      </c>
      <c r="E181" s="254" t="s">
        <v>32</v>
      </c>
      <c r="F181" s="255" t="s">
        <v>571</v>
      </c>
      <c r="G181" s="253"/>
      <c r="H181" s="256">
        <v>4.75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569</v>
      </c>
      <c r="AU181" s="262" t="s">
        <v>87</v>
      </c>
      <c r="AV181" s="14" t="s">
        <v>164</v>
      </c>
      <c r="AW181" s="14" t="s">
        <v>39</v>
      </c>
      <c r="AX181" s="14" t="s">
        <v>85</v>
      </c>
      <c r="AY181" s="262" t="s">
        <v>137</v>
      </c>
    </row>
    <row r="182" s="2" customFormat="1" ht="16.5" customHeight="1">
      <c r="A182" s="41"/>
      <c r="B182" s="42"/>
      <c r="C182" s="207" t="s">
        <v>255</v>
      </c>
      <c r="D182" s="207" t="s">
        <v>140</v>
      </c>
      <c r="E182" s="208" t="s">
        <v>3944</v>
      </c>
      <c r="F182" s="209" t="s">
        <v>3945</v>
      </c>
      <c r="G182" s="210" t="s">
        <v>665</v>
      </c>
      <c r="H182" s="211">
        <v>0.091999999999999998</v>
      </c>
      <c r="I182" s="212"/>
      <c r="J182" s="213">
        <f>ROUND(I182*H182,2)</f>
        <v>0</v>
      </c>
      <c r="K182" s="209" t="s">
        <v>144</v>
      </c>
      <c r="L182" s="47"/>
      <c r="M182" s="214" t="s">
        <v>32</v>
      </c>
      <c r="N182" s="215" t="s">
        <v>48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145</v>
      </c>
      <c r="AT182" s="218" t="s">
        <v>140</v>
      </c>
      <c r="AU182" s="218" t="s">
        <v>87</v>
      </c>
      <c r="AY182" s="19" t="s">
        <v>137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85</v>
      </c>
      <c r="BK182" s="219">
        <f>ROUND(I182*H182,2)</f>
        <v>0</v>
      </c>
      <c r="BL182" s="19" t="s">
        <v>145</v>
      </c>
      <c r="BM182" s="218" t="s">
        <v>3946</v>
      </c>
    </row>
    <row r="183" s="2" customFormat="1">
      <c r="A183" s="41"/>
      <c r="B183" s="42"/>
      <c r="C183" s="43"/>
      <c r="D183" s="220" t="s">
        <v>147</v>
      </c>
      <c r="E183" s="43"/>
      <c r="F183" s="221" t="s">
        <v>3947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147</v>
      </c>
      <c r="AU183" s="19" t="s">
        <v>87</v>
      </c>
    </row>
    <row r="184" s="2" customFormat="1">
      <c r="A184" s="41"/>
      <c r="B184" s="42"/>
      <c r="C184" s="43"/>
      <c r="D184" s="225" t="s">
        <v>149</v>
      </c>
      <c r="E184" s="43"/>
      <c r="F184" s="226" t="s">
        <v>3948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149</v>
      </c>
      <c r="AU184" s="19" t="s">
        <v>87</v>
      </c>
    </row>
    <row r="185" s="12" customFormat="1" ht="22.8" customHeight="1">
      <c r="A185" s="12"/>
      <c r="B185" s="191"/>
      <c r="C185" s="192"/>
      <c r="D185" s="193" t="s">
        <v>76</v>
      </c>
      <c r="E185" s="205" t="s">
        <v>2148</v>
      </c>
      <c r="F185" s="205" t="s">
        <v>2149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SUM(P186:P203)</f>
        <v>0</v>
      </c>
      <c r="Q185" s="199"/>
      <c r="R185" s="200">
        <f>SUM(R186:R203)</f>
        <v>0.105216775</v>
      </c>
      <c r="S185" s="199"/>
      <c r="T185" s="201">
        <f>SUM(T186:T203)</f>
        <v>0.056430000000000001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87</v>
      </c>
      <c r="AT185" s="203" t="s">
        <v>76</v>
      </c>
      <c r="AU185" s="203" t="s">
        <v>85</v>
      </c>
      <c r="AY185" s="202" t="s">
        <v>137</v>
      </c>
      <c r="BK185" s="204">
        <f>SUM(BK186:BK203)</f>
        <v>0</v>
      </c>
    </row>
    <row r="186" s="2" customFormat="1" ht="16.5" customHeight="1">
      <c r="A186" s="41"/>
      <c r="B186" s="42"/>
      <c r="C186" s="207" t="s">
        <v>264</v>
      </c>
      <c r="D186" s="207" t="s">
        <v>140</v>
      </c>
      <c r="E186" s="208" t="s">
        <v>3949</v>
      </c>
      <c r="F186" s="209" t="s">
        <v>3950</v>
      </c>
      <c r="G186" s="210" t="s">
        <v>160</v>
      </c>
      <c r="H186" s="211">
        <v>19</v>
      </c>
      <c r="I186" s="212"/>
      <c r="J186" s="213">
        <f>ROUND(I186*H186,2)</f>
        <v>0</v>
      </c>
      <c r="K186" s="209" t="s">
        <v>144</v>
      </c>
      <c r="L186" s="47"/>
      <c r="M186" s="214" t="s">
        <v>32</v>
      </c>
      <c r="N186" s="215" t="s">
        <v>48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0.00297</v>
      </c>
      <c r="T186" s="217">
        <f>S186*H186</f>
        <v>0.056430000000000001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145</v>
      </c>
      <c r="AT186" s="218" t="s">
        <v>140</v>
      </c>
      <c r="AU186" s="218" t="s">
        <v>87</v>
      </c>
      <c r="AY186" s="19" t="s">
        <v>137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85</v>
      </c>
      <c r="BK186" s="219">
        <f>ROUND(I186*H186,2)</f>
        <v>0</v>
      </c>
      <c r="BL186" s="19" t="s">
        <v>145</v>
      </c>
      <c r="BM186" s="218" t="s">
        <v>3951</v>
      </c>
    </row>
    <row r="187" s="2" customFormat="1">
      <c r="A187" s="41"/>
      <c r="B187" s="42"/>
      <c r="C187" s="43"/>
      <c r="D187" s="220" t="s">
        <v>147</v>
      </c>
      <c r="E187" s="43"/>
      <c r="F187" s="221" t="s">
        <v>3952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147</v>
      </c>
      <c r="AU187" s="19" t="s">
        <v>87</v>
      </c>
    </row>
    <row r="188" s="2" customFormat="1">
      <c r="A188" s="41"/>
      <c r="B188" s="42"/>
      <c r="C188" s="43"/>
      <c r="D188" s="225" t="s">
        <v>149</v>
      </c>
      <c r="E188" s="43"/>
      <c r="F188" s="226" t="s">
        <v>3953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149</v>
      </c>
      <c r="AU188" s="19" t="s">
        <v>87</v>
      </c>
    </row>
    <row r="189" s="13" customFormat="1">
      <c r="A189" s="13"/>
      <c r="B189" s="241"/>
      <c r="C189" s="242"/>
      <c r="D189" s="220" t="s">
        <v>569</v>
      </c>
      <c r="E189" s="243" t="s">
        <v>32</v>
      </c>
      <c r="F189" s="244" t="s">
        <v>3954</v>
      </c>
      <c r="G189" s="242"/>
      <c r="H189" s="245">
        <v>19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569</v>
      </c>
      <c r="AU189" s="251" t="s">
        <v>87</v>
      </c>
      <c r="AV189" s="13" t="s">
        <v>87</v>
      </c>
      <c r="AW189" s="13" t="s">
        <v>39</v>
      </c>
      <c r="AX189" s="13" t="s">
        <v>77</v>
      </c>
      <c r="AY189" s="251" t="s">
        <v>137</v>
      </c>
    </row>
    <row r="190" s="14" customFormat="1">
      <c r="A190" s="14"/>
      <c r="B190" s="252"/>
      <c r="C190" s="253"/>
      <c r="D190" s="220" t="s">
        <v>569</v>
      </c>
      <c r="E190" s="254" t="s">
        <v>32</v>
      </c>
      <c r="F190" s="255" t="s">
        <v>571</v>
      </c>
      <c r="G190" s="253"/>
      <c r="H190" s="256">
        <v>19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569</v>
      </c>
      <c r="AU190" s="262" t="s">
        <v>87</v>
      </c>
      <c r="AV190" s="14" t="s">
        <v>164</v>
      </c>
      <c r="AW190" s="14" t="s">
        <v>39</v>
      </c>
      <c r="AX190" s="14" t="s">
        <v>85</v>
      </c>
      <c r="AY190" s="262" t="s">
        <v>137</v>
      </c>
    </row>
    <row r="191" s="2" customFormat="1" ht="21.75" customHeight="1">
      <c r="A191" s="41"/>
      <c r="B191" s="42"/>
      <c r="C191" s="207" t="s">
        <v>271</v>
      </c>
      <c r="D191" s="207" t="s">
        <v>140</v>
      </c>
      <c r="E191" s="208" t="s">
        <v>3955</v>
      </c>
      <c r="F191" s="209" t="s">
        <v>3956</v>
      </c>
      <c r="G191" s="210" t="s">
        <v>565</v>
      </c>
      <c r="H191" s="211">
        <v>4.75</v>
      </c>
      <c r="I191" s="212"/>
      <c r="J191" s="213">
        <f>ROUND(I191*H191,2)</f>
        <v>0</v>
      </c>
      <c r="K191" s="209" t="s">
        <v>144</v>
      </c>
      <c r="L191" s="47"/>
      <c r="M191" s="214" t="s">
        <v>32</v>
      </c>
      <c r="N191" s="215" t="s">
        <v>48</v>
      </c>
      <c r="O191" s="87"/>
      <c r="P191" s="216">
        <f>O191*H191</f>
        <v>0</v>
      </c>
      <c r="Q191" s="216">
        <v>0.0109006</v>
      </c>
      <c r="R191" s="216">
        <f>Q191*H191</f>
        <v>0.05177785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145</v>
      </c>
      <c r="AT191" s="218" t="s">
        <v>140</v>
      </c>
      <c r="AU191" s="218" t="s">
        <v>87</v>
      </c>
      <c r="AY191" s="19" t="s">
        <v>137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85</v>
      </c>
      <c r="BK191" s="219">
        <f>ROUND(I191*H191,2)</f>
        <v>0</v>
      </c>
      <c r="BL191" s="19" t="s">
        <v>145</v>
      </c>
      <c r="BM191" s="218" t="s">
        <v>3957</v>
      </c>
    </row>
    <row r="192" s="2" customFormat="1">
      <c r="A192" s="41"/>
      <c r="B192" s="42"/>
      <c r="C192" s="43"/>
      <c r="D192" s="220" t="s">
        <v>147</v>
      </c>
      <c r="E192" s="43"/>
      <c r="F192" s="221" t="s">
        <v>3958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147</v>
      </c>
      <c r="AU192" s="19" t="s">
        <v>87</v>
      </c>
    </row>
    <row r="193" s="2" customFormat="1">
      <c r="A193" s="41"/>
      <c r="B193" s="42"/>
      <c r="C193" s="43"/>
      <c r="D193" s="225" t="s">
        <v>149</v>
      </c>
      <c r="E193" s="43"/>
      <c r="F193" s="226" t="s">
        <v>3959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149</v>
      </c>
      <c r="AU193" s="19" t="s">
        <v>87</v>
      </c>
    </row>
    <row r="194" s="13" customFormat="1">
      <c r="A194" s="13"/>
      <c r="B194" s="241"/>
      <c r="C194" s="242"/>
      <c r="D194" s="220" t="s">
        <v>569</v>
      </c>
      <c r="E194" s="243" t="s">
        <v>32</v>
      </c>
      <c r="F194" s="244" t="s">
        <v>3960</v>
      </c>
      <c r="G194" s="242"/>
      <c r="H194" s="245">
        <v>4.75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569</v>
      </c>
      <c r="AU194" s="251" t="s">
        <v>87</v>
      </c>
      <c r="AV194" s="13" t="s">
        <v>87</v>
      </c>
      <c r="AW194" s="13" t="s">
        <v>39</v>
      </c>
      <c r="AX194" s="13" t="s">
        <v>77</v>
      </c>
      <c r="AY194" s="251" t="s">
        <v>137</v>
      </c>
    </row>
    <row r="195" s="14" customFormat="1">
      <c r="A195" s="14"/>
      <c r="B195" s="252"/>
      <c r="C195" s="253"/>
      <c r="D195" s="220" t="s">
        <v>569</v>
      </c>
      <c r="E195" s="254" t="s">
        <v>32</v>
      </c>
      <c r="F195" s="255" t="s">
        <v>571</v>
      </c>
      <c r="G195" s="253"/>
      <c r="H195" s="256">
        <v>4.75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569</v>
      </c>
      <c r="AU195" s="262" t="s">
        <v>87</v>
      </c>
      <c r="AV195" s="14" t="s">
        <v>164</v>
      </c>
      <c r="AW195" s="14" t="s">
        <v>39</v>
      </c>
      <c r="AX195" s="14" t="s">
        <v>85</v>
      </c>
      <c r="AY195" s="262" t="s">
        <v>137</v>
      </c>
    </row>
    <row r="196" s="2" customFormat="1" ht="16.5" customHeight="1">
      <c r="A196" s="41"/>
      <c r="B196" s="42"/>
      <c r="C196" s="207" t="s">
        <v>377</v>
      </c>
      <c r="D196" s="207" t="s">
        <v>140</v>
      </c>
      <c r="E196" s="208" t="s">
        <v>3961</v>
      </c>
      <c r="F196" s="209" t="s">
        <v>3962</v>
      </c>
      <c r="G196" s="210" t="s">
        <v>160</v>
      </c>
      <c r="H196" s="211">
        <v>19</v>
      </c>
      <c r="I196" s="212"/>
      <c r="J196" s="213">
        <f>ROUND(I196*H196,2)</f>
        <v>0</v>
      </c>
      <c r="K196" s="209" t="s">
        <v>144</v>
      </c>
      <c r="L196" s="47"/>
      <c r="M196" s="214" t="s">
        <v>32</v>
      </c>
      <c r="N196" s="215" t="s">
        <v>48</v>
      </c>
      <c r="O196" s="87"/>
      <c r="P196" s="216">
        <f>O196*H196</f>
        <v>0</v>
      </c>
      <c r="Q196" s="216">
        <v>0.0028125749999999999</v>
      </c>
      <c r="R196" s="216">
        <f>Q196*H196</f>
        <v>0.053438924999999998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145</v>
      </c>
      <c r="AT196" s="218" t="s">
        <v>140</v>
      </c>
      <c r="AU196" s="218" t="s">
        <v>87</v>
      </c>
      <c r="AY196" s="19" t="s">
        <v>137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85</v>
      </c>
      <c r="BK196" s="219">
        <f>ROUND(I196*H196,2)</f>
        <v>0</v>
      </c>
      <c r="BL196" s="19" t="s">
        <v>145</v>
      </c>
      <c r="BM196" s="218" t="s">
        <v>3963</v>
      </c>
    </row>
    <row r="197" s="2" customFormat="1">
      <c r="A197" s="41"/>
      <c r="B197" s="42"/>
      <c r="C197" s="43"/>
      <c r="D197" s="220" t="s">
        <v>147</v>
      </c>
      <c r="E197" s="43"/>
      <c r="F197" s="221" t="s">
        <v>3964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147</v>
      </c>
      <c r="AU197" s="19" t="s">
        <v>87</v>
      </c>
    </row>
    <row r="198" s="2" customFormat="1">
      <c r="A198" s="41"/>
      <c r="B198" s="42"/>
      <c r="C198" s="43"/>
      <c r="D198" s="225" t="s">
        <v>149</v>
      </c>
      <c r="E198" s="43"/>
      <c r="F198" s="226" t="s">
        <v>3965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149</v>
      </c>
      <c r="AU198" s="19" t="s">
        <v>87</v>
      </c>
    </row>
    <row r="199" s="13" customFormat="1">
      <c r="A199" s="13"/>
      <c r="B199" s="241"/>
      <c r="C199" s="242"/>
      <c r="D199" s="220" t="s">
        <v>569</v>
      </c>
      <c r="E199" s="243" t="s">
        <v>32</v>
      </c>
      <c r="F199" s="244" t="s">
        <v>3966</v>
      </c>
      <c r="G199" s="242"/>
      <c r="H199" s="245">
        <v>19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569</v>
      </c>
      <c r="AU199" s="251" t="s">
        <v>87</v>
      </c>
      <c r="AV199" s="13" t="s">
        <v>87</v>
      </c>
      <c r="AW199" s="13" t="s">
        <v>39</v>
      </c>
      <c r="AX199" s="13" t="s">
        <v>77</v>
      </c>
      <c r="AY199" s="251" t="s">
        <v>137</v>
      </c>
    </row>
    <row r="200" s="14" customFormat="1">
      <c r="A200" s="14"/>
      <c r="B200" s="252"/>
      <c r="C200" s="253"/>
      <c r="D200" s="220" t="s">
        <v>569</v>
      </c>
      <c r="E200" s="254" t="s">
        <v>32</v>
      </c>
      <c r="F200" s="255" t="s">
        <v>571</v>
      </c>
      <c r="G200" s="253"/>
      <c r="H200" s="256">
        <v>19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569</v>
      </c>
      <c r="AU200" s="262" t="s">
        <v>87</v>
      </c>
      <c r="AV200" s="14" t="s">
        <v>164</v>
      </c>
      <c r="AW200" s="14" t="s">
        <v>39</v>
      </c>
      <c r="AX200" s="14" t="s">
        <v>85</v>
      </c>
      <c r="AY200" s="262" t="s">
        <v>137</v>
      </c>
    </row>
    <row r="201" s="2" customFormat="1" ht="16.5" customHeight="1">
      <c r="A201" s="41"/>
      <c r="B201" s="42"/>
      <c r="C201" s="207" t="s">
        <v>383</v>
      </c>
      <c r="D201" s="207" t="s">
        <v>140</v>
      </c>
      <c r="E201" s="208" t="s">
        <v>3967</v>
      </c>
      <c r="F201" s="209" t="s">
        <v>3968</v>
      </c>
      <c r="G201" s="210" t="s">
        <v>665</v>
      </c>
      <c r="H201" s="211">
        <v>0.105</v>
      </c>
      <c r="I201" s="212"/>
      <c r="J201" s="213">
        <f>ROUND(I201*H201,2)</f>
        <v>0</v>
      </c>
      <c r="K201" s="209" t="s">
        <v>144</v>
      </c>
      <c r="L201" s="47"/>
      <c r="M201" s="214" t="s">
        <v>32</v>
      </c>
      <c r="N201" s="215" t="s">
        <v>48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145</v>
      </c>
      <c r="AT201" s="218" t="s">
        <v>140</v>
      </c>
      <c r="AU201" s="218" t="s">
        <v>87</v>
      </c>
      <c r="AY201" s="19" t="s">
        <v>137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85</v>
      </c>
      <c r="BK201" s="219">
        <f>ROUND(I201*H201,2)</f>
        <v>0</v>
      </c>
      <c r="BL201" s="19" t="s">
        <v>145</v>
      </c>
      <c r="BM201" s="218" t="s">
        <v>3969</v>
      </c>
    </row>
    <row r="202" s="2" customFormat="1">
      <c r="A202" s="41"/>
      <c r="B202" s="42"/>
      <c r="C202" s="43"/>
      <c r="D202" s="220" t="s">
        <v>147</v>
      </c>
      <c r="E202" s="43"/>
      <c r="F202" s="221" t="s">
        <v>3970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147</v>
      </c>
      <c r="AU202" s="19" t="s">
        <v>87</v>
      </c>
    </row>
    <row r="203" s="2" customFormat="1">
      <c r="A203" s="41"/>
      <c r="B203" s="42"/>
      <c r="C203" s="43"/>
      <c r="D203" s="225" t="s">
        <v>149</v>
      </c>
      <c r="E203" s="43"/>
      <c r="F203" s="226" t="s">
        <v>3971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149</v>
      </c>
      <c r="AU203" s="19" t="s">
        <v>87</v>
      </c>
    </row>
    <row r="204" s="12" customFormat="1" ht="22.8" customHeight="1">
      <c r="A204" s="12"/>
      <c r="B204" s="191"/>
      <c r="C204" s="192"/>
      <c r="D204" s="193" t="s">
        <v>76</v>
      </c>
      <c r="E204" s="205" t="s">
        <v>2632</v>
      </c>
      <c r="F204" s="205" t="s">
        <v>2633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SUM(P205:P225)</f>
        <v>0</v>
      </c>
      <c r="Q204" s="199"/>
      <c r="R204" s="200">
        <f>SUM(R205:R225)</f>
        <v>0.162559603</v>
      </c>
      <c r="S204" s="199"/>
      <c r="T204" s="201">
        <f>SUM(T205:T225)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87</v>
      </c>
      <c r="AT204" s="203" t="s">
        <v>76</v>
      </c>
      <c r="AU204" s="203" t="s">
        <v>85</v>
      </c>
      <c r="AY204" s="202" t="s">
        <v>137</v>
      </c>
      <c r="BK204" s="204">
        <f>SUM(BK205:BK225)</f>
        <v>0</v>
      </c>
    </row>
    <row r="205" s="2" customFormat="1" ht="16.5" customHeight="1">
      <c r="A205" s="41"/>
      <c r="B205" s="42"/>
      <c r="C205" s="207" t="s">
        <v>389</v>
      </c>
      <c r="D205" s="207" t="s">
        <v>140</v>
      </c>
      <c r="E205" s="208" t="s">
        <v>3972</v>
      </c>
      <c r="F205" s="209" t="s">
        <v>3973</v>
      </c>
      <c r="G205" s="210" t="s">
        <v>154</v>
      </c>
      <c r="H205" s="211">
        <v>2818.4400000000001</v>
      </c>
      <c r="I205" s="212"/>
      <c r="J205" s="213">
        <f>ROUND(I205*H205,2)</f>
        <v>0</v>
      </c>
      <c r="K205" s="209" t="s">
        <v>144</v>
      </c>
      <c r="L205" s="47"/>
      <c r="M205" s="214" t="s">
        <v>32</v>
      </c>
      <c r="N205" s="215" t="s">
        <v>48</v>
      </c>
      <c r="O205" s="87"/>
      <c r="P205" s="216">
        <f>O205*H205</f>
        <v>0</v>
      </c>
      <c r="Q205" s="216">
        <v>4.8374999999999997E-05</v>
      </c>
      <c r="R205" s="216">
        <f>Q205*H205</f>
        <v>0.136342035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145</v>
      </c>
      <c r="AT205" s="218" t="s">
        <v>140</v>
      </c>
      <c r="AU205" s="218" t="s">
        <v>87</v>
      </c>
      <c r="AY205" s="19" t="s">
        <v>137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85</v>
      </c>
      <c r="BK205" s="219">
        <f>ROUND(I205*H205,2)</f>
        <v>0</v>
      </c>
      <c r="BL205" s="19" t="s">
        <v>145</v>
      </c>
      <c r="BM205" s="218" t="s">
        <v>3974</v>
      </c>
    </row>
    <row r="206" s="2" customFormat="1">
      <c r="A206" s="41"/>
      <c r="B206" s="42"/>
      <c r="C206" s="43"/>
      <c r="D206" s="220" t="s">
        <v>147</v>
      </c>
      <c r="E206" s="43"/>
      <c r="F206" s="221" t="s">
        <v>3975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147</v>
      </c>
      <c r="AU206" s="19" t="s">
        <v>87</v>
      </c>
    </row>
    <row r="207" s="2" customFormat="1">
      <c r="A207" s="41"/>
      <c r="B207" s="42"/>
      <c r="C207" s="43"/>
      <c r="D207" s="225" t="s">
        <v>149</v>
      </c>
      <c r="E207" s="43"/>
      <c r="F207" s="226" t="s">
        <v>3976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149</v>
      </c>
      <c r="AU207" s="19" t="s">
        <v>87</v>
      </c>
    </row>
    <row r="208" s="15" customFormat="1">
      <c r="A208" s="15"/>
      <c r="B208" s="263"/>
      <c r="C208" s="264"/>
      <c r="D208" s="220" t="s">
        <v>569</v>
      </c>
      <c r="E208" s="265" t="s">
        <v>32</v>
      </c>
      <c r="F208" s="266" t="s">
        <v>3977</v>
      </c>
      <c r="G208" s="264"/>
      <c r="H208" s="265" t="s">
        <v>32</v>
      </c>
      <c r="I208" s="267"/>
      <c r="J208" s="264"/>
      <c r="K208" s="264"/>
      <c r="L208" s="268"/>
      <c r="M208" s="269"/>
      <c r="N208" s="270"/>
      <c r="O208" s="270"/>
      <c r="P208" s="270"/>
      <c r="Q208" s="270"/>
      <c r="R208" s="270"/>
      <c r="S208" s="270"/>
      <c r="T208" s="27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2" t="s">
        <v>569</v>
      </c>
      <c r="AU208" s="272" t="s">
        <v>87</v>
      </c>
      <c r="AV208" s="15" t="s">
        <v>85</v>
      </c>
      <c r="AW208" s="15" t="s">
        <v>39</v>
      </c>
      <c r="AX208" s="15" t="s">
        <v>77</v>
      </c>
      <c r="AY208" s="272" t="s">
        <v>137</v>
      </c>
    </row>
    <row r="209" s="13" customFormat="1">
      <c r="A209" s="13"/>
      <c r="B209" s="241"/>
      <c r="C209" s="242"/>
      <c r="D209" s="220" t="s">
        <v>569</v>
      </c>
      <c r="E209" s="243" t="s">
        <v>32</v>
      </c>
      <c r="F209" s="244" t="s">
        <v>3978</v>
      </c>
      <c r="G209" s="242"/>
      <c r="H209" s="245">
        <v>2693.922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569</v>
      </c>
      <c r="AU209" s="251" t="s">
        <v>87</v>
      </c>
      <c r="AV209" s="13" t="s">
        <v>87</v>
      </c>
      <c r="AW209" s="13" t="s">
        <v>39</v>
      </c>
      <c r="AX209" s="13" t="s">
        <v>77</v>
      </c>
      <c r="AY209" s="251" t="s">
        <v>137</v>
      </c>
    </row>
    <row r="210" s="13" customFormat="1">
      <c r="A210" s="13"/>
      <c r="B210" s="241"/>
      <c r="C210" s="242"/>
      <c r="D210" s="220" t="s">
        <v>569</v>
      </c>
      <c r="E210" s="243" t="s">
        <v>32</v>
      </c>
      <c r="F210" s="244" t="s">
        <v>3979</v>
      </c>
      <c r="G210" s="242"/>
      <c r="H210" s="245">
        <v>121.59999999999999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569</v>
      </c>
      <c r="AU210" s="251" t="s">
        <v>87</v>
      </c>
      <c r="AV210" s="13" t="s">
        <v>87</v>
      </c>
      <c r="AW210" s="13" t="s">
        <v>39</v>
      </c>
      <c r="AX210" s="13" t="s">
        <v>77</v>
      </c>
      <c r="AY210" s="251" t="s">
        <v>137</v>
      </c>
    </row>
    <row r="211" s="13" customFormat="1">
      <c r="A211" s="13"/>
      <c r="B211" s="241"/>
      <c r="C211" s="242"/>
      <c r="D211" s="220" t="s">
        <v>569</v>
      </c>
      <c r="E211" s="243" t="s">
        <v>32</v>
      </c>
      <c r="F211" s="244" t="s">
        <v>3980</v>
      </c>
      <c r="G211" s="242"/>
      <c r="H211" s="245">
        <v>2.9180000000000001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569</v>
      </c>
      <c r="AU211" s="251" t="s">
        <v>87</v>
      </c>
      <c r="AV211" s="13" t="s">
        <v>87</v>
      </c>
      <c r="AW211" s="13" t="s">
        <v>39</v>
      </c>
      <c r="AX211" s="13" t="s">
        <v>77</v>
      </c>
      <c r="AY211" s="251" t="s">
        <v>137</v>
      </c>
    </row>
    <row r="212" s="14" customFormat="1">
      <c r="A212" s="14"/>
      <c r="B212" s="252"/>
      <c r="C212" s="253"/>
      <c r="D212" s="220" t="s">
        <v>569</v>
      </c>
      <c r="E212" s="254" t="s">
        <v>32</v>
      </c>
      <c r="F212" s="255" t="s">
        <v>571</v>
      </c>
      <c r="G212" s="253"/>
      <c r="H212" s="256">
        <v>2818.4400000000001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569</v>
      </c>
      <c r="AU212" s="262" t="s">
        <v>87</v>
      </c>
      <c r="AV212" s="14" t="s">
        <v>164</v>
      </c>
      <c r="AW212" s="14" t="s">
        <v>39</v>
      </c>
      <c r="AX212" s="14" t="s">
        <v>85</v>
      </c>
      <c r="AY212" s="262" t="s">
        <v>137</v>
      </c>
    </row>
    <row r="213" s="2" customFormat="1" ht="16.5" customHeight="1">
      <c r="A213" s="41"/>
      <c r="B213" s="42"/>
      <c r="C213" s="227" t="s">
        <v>395</v>
      </c>
      <c r="D213" s="227" t="s">
        <v>151</v>
      </c>
      <c r="E213" s="228" t="s">
        <v>2642</v>
      </c>
      <c r="F213" s="229" t="s">
        <v>3981</v>
      </c>
      <c r="G213" s="230" t="s">
        <v>154</v>
      </c>
      <c r="H213" s="231">
        <v>2818.4400000000001</v>
      </c>
      <c r="I213" s="232"/>
      <c r="J213" s="233">
        <f>ROUND(I213*H213,2)</f>
        <v>0</v>
      </c>
      <c r="K213" s="229" t="s">
        <v>32</v>
      </c>
      <c r="L213" s="234"/>
      <c r="M213" s="235" t="s">
        <v>32</v>
      </c>
      <c r="N213" s="236" t="s">
        <v>48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155</v>
      </c>
      <c r="AT213" s="218" t="s">
        <v>151</v>
      </c>
      <c r="AU213" s="218" t="s">
        <v>87</v>
      </c>
      <c r="AY213" s="19" t="s">
        <v>137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85</v>
      </c>
      <c r="BK213" s="219">
        <f>ROUND(I213*H213,2)</f>
        <v>0</v>
      </c>
      <c r="BL213" s="19" t="s">
        <v>145</v>
      </c>
      <c r="BM213" s="218" t="s">
        <v>3982</v>
      </c>
    </row>
    <row r="214" s="2" customFormat="1">
      <c r="A214" s="41"/>
      <c r="B214" s="42"/>
      <c r="C214" s="43"/>
      <c r="D214" s="220" t="s">
        <v>147</v>
      </c>
      <c r="E214" s="43"/>
      <c r="F214" s="221" t="s">
        <v>3981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147</v>
      </c>
      <c r="AU214" s="19" t="s">
        <v>87</v>
      </c>
    </row>
    <row r="215" s="2" customFormat="1" ht="16.5" customHeight="1">
      <c r="A215" s="41"/>
      <c r="B215" s="42"/>
      <c r="C215" s="207" t="s">
        <v>182</v>
      </c>
      <c r="D215" s="207" t="s">
        <v>140</v>
      </c>
      <c r="E215" s="208" t="s">
        <v>3983</v>
      </c>
      <c r="F215" s="209" t="s">
        <v>3984</v>
      </c>
      <c r="G215" s="210" t="s">
        <v>160</v>
      </c>
      <c r="H215" s="211">
        <v>152</v>
      </c>
      <c r="I215" s="212"/>
      <c r="J215" s="213">
        <f>ROUND(I215*H215,2)</f>
        <v>0</v>
      </c>
      <c r="K215" s="209" t="s">
        <v>144</v>
      </c>
      <c r="L215" s="47"/>
      <c r="M215" s="214" t="s">
        <v>32</v>
      </c>
      <c r="N215" s="215" t="s">
        <v>48</v>
      </c>
      <c r="O215" s="87"/>
      <c r="P215" s="216">
        <f>O215*H215</f>
        <v>0</v>
      </c>
      <c r="Q215" s="216">
        <v>4.2484000000000002E-05</v>
      </c>
      <c r="R215" s="216">
        <f>Q215*H215</f>
        <v>0.0064575680000000003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145</v>
      </c>
      <c r="AT215" s="218" t="s">
        <v>140</v>
      </c>
      <c r="AU215" s="218" t="s">
        <v>87</v>
      </c>
      <c r="AY215" s="19" t="s">
        <v>137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85</v>
      </c>
      <c r="BK215" s="219">
        <f>ROUND(I215*H215,2)</f>
        <v>0</v>
      </c>
      <c r="BL215" s="19" t="s">
        <v>145</v>
      </c>
      <c r="BM215" s="218" t="s">
        <v>3985</v>
      </c>
    </row>
    <row r="216" s="2" customFormat="1">
      <c r="A216" s="41"/>
      <c r="B216" s="42"/>
      <c r="C216" s="43"/>
      <c r="D216" s="220" t="s">
        <v>147</v>
      </c>
      <c r="E216" s="43"/>
      <c r="F216" s="221" t="s">
        <v>3986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147</v>
      </c>
      <c r="AU216" s="19" t="s">
        <v>87</v>
      </c>
    </row>
    <row r="217" s="2" customFormat="1">
      <c r="A217" s="41"/>
      <c r="B217" s="42"/>
      <c r="C217" s="43"/>
      <c r="D217" s="225" t="s">
        <v>149</v>
      </c>
      <c r="E217" s="43"/>
      <c r="F217" s="226" t="s">
        <v>3987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149</v>
      </c>
      <c r="AU217" s="19" t="s">
        <v>87</v>
      </c>
    </row>
    <row r="218" s="13" customFormat="1">
      <c r="A218" s="13"/>
      <c r="B218" s="241"/>
      <c r="C218" s="242"/>
      <c r="D218" s="220" t="s">
        <v>569</v>
      </c>
      <c r="E218" s="243" t="s">
        <v>32</v>
      </c>
      <c r="F218" s="244" t="s">
        <v>3988</v>
      </c>
      <c r="G218" s="242"/>
      <c r="H218" s="245">
        <v>152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569</v>
      </c>
      <c r="AU218" s="251" t="s">
        <v>87</v>
      </c>
      <c r="AV218" s="13" t="s">
        <v>87</v>
      </c>
      <c r="AW218" s="13" t="s">
        <v>39</v>
      </c>
      <c r="AX218" s="13" t="s">
        <v>77</v>
      </c>
      <c r="AY218" s="251" t="s">
        <v>137</v>
      </c>
    </row>
    <row r="219" s="14" customFormat="1">
      <c r="A219" s="14"/>
      <c r="B219" s="252"/>
      <c r="C219" s="253"/>
      <c r="D219" s="220" t="s">
        <v>569</v>
      </c>
      <c r="E219" s="254" t="s">
        <v>32</v>
      </c>
      <c r="F219" s="255" t="s">
        <v>571</v>
      </c>
      <c r="G219" s="253"/>
      <c r="H219" s="256">
        <v>152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569</v>
      </c>
      <c r="AU219" s="262" t="s">
        <v>87</v>
      </c>
      <c r="AV219" s="14" t="s">
        <v>164</v>
      </c>
      <c r="AW219" s="14" t="s">
        <v>39</v>
      </c>
      <c r="AX219" s="14" t="s">
        <v>85</v>
      </c>
      <c r="AY219" s="262" t="s">
        <v>137</v>
      </c>
    </row>
    <row r="220" s="2" customFormat="1" ht="16.5" customHeight="1">
      <c r="A220" s="41"/>
      <c r="B220" s="42"/>
      <c r="C220" s="207" t="s">
        <v>188</v>
      </c>
      <c r="D220" s="207" t="s">
        <v>140</v>
      </c>
      <c r="E220" s="208" t="s">
        <v>3989</v>
      </c>
      <c r="F220" s="209" t="s">
        <v>3990</v>
      </c>
      <c r="G220" s="210" t="s">
        <v>160</v>
      </c>
      <c r="H220" s="211">
        <v>152</v>
      </c>
      <c r="I220" s="212"/>
      <c r="J220" s="213">
        <f>ROUND(I220*H220,2)</f>
        <v>0</v>
      </c>
      <c r="K220" s="209" t="s">
        <v>144</v>
      </c>
      <c r="L220" s="47"/>
      <c r="M220" s="214" t="s">
        <v>32</v>
      </c>
      <c r="N220" s="215" t="s">
        <v>48</v>
      </c>
      <c r="O220" s="87"/>
      <c r="P220" s="216">
        <f>O220*H220</f>
        <v>0</v>
      </c>
      <c r="Q220" s="216">
        <v>0.00012999999999999999</v>
      </c>
      <c r="R220" s="216">
        <f>Q220*H220</f>
        <v>0.01976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145</v>
      </c>
      <c r="AT220" s="218" t="s">
        <v>140</v>
      </c>
      <c r="AU220" s="218" t="s">
        <v>87</v>
      </c>
      <c r="AY220" s="19" t="s">
        <v>137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85</v>
      </c>
      <c r="BK220" s="219">
        <f>ROUND(I220*H220,2)</f>
        <v>0</v>
      </c>
      <c r="BL220" s="19" t="s">
        <v>145</v>
      </c>
      <c r="BM220" s="218" t="s">
        <v>3991</v>
      </c>
    </row>
    <row r="221" s="2" customFormat="1">
      <c r="A221" s="41"/>
      <c r="B221" s="42"/>
      <c r="C221" s="43"/>
      <c r="D221" s="220" t="s">
        <v>147</v>
      </c>
      <c r="E221" s="43"/>
      <c r="F221" s="221" t="s">
        <v>3992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147</v>
      </c>
      <c r="AU221" s="19" t="s">
        <v>87</v>
      </c>
    </row>
    <row r="222" s="2" customFormat="1">
      <c r="A222" s="41"/>
      <c r="B222" s="42"/>
      <c r="C222" s="43"/>
      <c r="D222" s="225" t="s">
        <v>149</v>
      </c>
      <c r="E222" s="43"/>
      <c r="F222" s="226" t="s">
        <v>3993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149</v>
      </c>
      <c r="AU222" s="19" t="s">
        <v>87</v>
      </c>
    </row>
    <row r="223" s="2" customFormat="1" ht="16.5" customHeight="1">
      <c r="A223" s="41"/>
      <c r="B223" s="42"/>
      <c r="C223" s="207" t="s">
        <v>401</v>
      </c>
      <c r="D223" s="207" t="s">
        <v>140</v>
      </c>
      <c r="E223" s="208" t="s">
        <v>3994</v>
      </c>
      <c r="F223" s="209" t="s">
        <v>3995</v>
      </c>
      <c r="G223" s="210" t="s">
        <v>665</v>
      </c>
      <c r="H223" s="211">
        <v>2.9849999999999999</v>
      </c>
      <c r="I223" s="212"/>
      <c r="J223" s="213">
        <f>ROUND(I223*H223,2)</f>
        <v>0</v>
      </c>
      <c r="K223" s="209" t="s">
        <v>144</v>
      </c>
      <c r="L223" s="47"/>
      <c r="M223" s="214" t="s">
        <v>32</v>
      </c>
      <c r="N223" s="215" t="s">
        <v>48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145</v>
      </c>
      <c r="AT223" s="218" t="s">
        <v>140</v>
      </c>
      <c r="AU223" s="218" t="s">
        <v>87</v>
      </c>
      <c r="AY223" s="19" t="s">
        <v>137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85</v>
      </c>
      <c r="BK223" s="219">
        <f>ROUND(I223*H223,2)</f>
        <v>0</v>
      </c>
      <c r="BL223" s="19" t="s">
        <v>145</v>
      </c>
      <c r="BM223" s="218" t="s">
        <v>3996</v>
      </c>
    </row>
    <row r="224" s="2" customFormat="1">
      <c r="A224" s="41"/>
      <c r="B224" s="42"/>
      <c r="C224" s="43"/>
      <c r="D224" s="220" t="s">
        <v>147</v>
      </c>
      <c r="E224" s="43"/>
      <c r="F224" s="221" t="s">
        <v>3997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147</v>
      </c>
      <c r="AU224" s="19" t="s">
        <v>87</v>
      </c>
    </row>
    <row r="225" s="2" customFormat="1">
      <c r="A225" s="41"/>
      <c r="B225" s="42"/>
      <c r="C225" s="43"/>
      <c r="D225" s="225" t="s">
        <v>149</v>
      </c>
      <c r="E225" s="43"/>
      <c r="F225" s="226" t="s">
        <v>3998</v>
      </c>
      <c r="G225" s="43"/>
      <c r="H225" s="43"/>
      <c r="I225" s="222"/>
      <c r="J225" s="43"/>
      <c r="K225" s="43"/>
      <c r="L225" s="47"/>
      <c r="M225" s="237"/>
      <c r="N225" s="238"/>
      <c r="O225" s="239"/>
      <c r="P225" s="239"/>
      <c r="Q225" s="239"/>
      <c r="R225" s="239"/>
      <c r="S225" s="239"/>
      <c r="T225" s="240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149</v>
      </c>
      <c r="AU225" s="19" t="s">
        <v>87</v>
      </c>
    </row>
    <row r="226" s="2" customFormat="1" ht="6.96" customHeight="1">
      <c r="A226" s="41"/>
      <c r="B226" s="62"/>
      <c r="C226" s="63"/>
      <c r="D226" s="63"/>
      <c r="E226" s="63"/>
      <c r="F226" s="63"/>
      <c r="G226" s="63"/>
      <c r="H226" s="63"/>
      <c r="I226" s="63"/>
      <c r="J226" s="63"/>
      <c r="K226" s="63"/>
      <c r="L226" s="47"/>
      <c r="M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</sheetData>
  <sheetProtection sheet="1" autoFilter="0" formatColumns="0" formatRows="0" objects="1" scenarios="1" spinCount="100000" saltValue="nws5/XRuY4GLgUAtEo+ks60pAjwOjfaiGOehhAjPcePpNUjLS9736YWETc4ay6ntve/cFkvOrrm9r9ytsEeHDw==" hashValue="yXwAQz1KC7bfUlql/VpqN2o8dP+/ZiaMeAPtWw3yj64zid2Bb1EJeZCF0IvACBWNwnxKOffFqm3pWFAIDCzFgQ==" algorithmName="SHA-512" password="CC35"/>
  <autoFilter ref="C88:K22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5_02/622151031"/>
    <hyperlink ref="F99" r:id="rId2" display="https://podminky.urs.cz/item/CS_URS_2025_02/622215121"/>
    <hyperlink ref="F104" r:id="rId3" display="https://podminky.urs.cz/item/CS_URS_2025_02/622525101"/>
    <hyperlink ref="F112" r:id="rId4" display="https://podminky.urs.cz/item/CS_URS_2025_02/941111121"/>
    <hyperlink ref="F117" r:id="rId5" display="https://podminky.urs.cz/item/CS_URS_2025_02/941111221"/>
    <hyperlink ref="F122" r:id="rId6" display="https://podminky.urs.cz/item/CS_URS_2025_02/941111821"/>
    <hyperlink ref="F125" r:id="rId7" display="https://podminky.urs.cz/item/CS_URS_2025_02/966081120"/>
    <hyperlink ref="F131" r:id="rId8" display="https://podminky.urs.cz/item/CS_URS_2025_02/997013211"/>
    <hyperlink ref="F134" r:id="rId9" display="https://podminky.urs.cz/item/CS_URS_2025_02/997013501"/>
    <hyperlink ref="F137" r:id="rId10" display="https://podminky.urs.cz/item/CS_URS_2025_02/997013509"/>
    <hyperlink ref="F142" r:id="rId11" display="https://podminky.urs.cz/item/CS_URS_2025_02/997013871"/>
    <hyperlink ref="F146" r:id="rId12" display="https://podminky.urs.cz/item/CS_URS_2025_02/998018001"/>
    <hyperlink ref="F151" r:id="rId13" display="https://podminky.urs.cz/item/CS_URS_2025_02/712340831"/>
    <hyperlink ref="F156" r:id="rId14" display="https://podminky.urs.cz/item/CS_URS_2025_02/712331111"/>
    <hyperlink ref="F165" r:id="rId15" display="https://podminky.urs.cz/item/CS_URS_2025_02/712300921"/>
    <hyperlink ref="F170" r:id="rId16" display="https://podminky.urs.cz/item/CS_URS_2025_02/998712121"/>
    <hyperlink ref="F174" r:id="rId17" display="https://podminky.urs.cz/item/CS_URS_2025_02/762341931"/>
    <hyperlink ref="F179" r:id="rId18" display="https://podminky.urs.cz/item/CS_URS_2025_02/762343911"/>
    <hyperlink ref="F184" r:id="rId19" display="https://podminky.urs.cz/item/CS_URS_2025_02/998762121"/>
    <hyperlink ref="F188" r:id="rId20" display="https://podminky.urs.cz/item/CS_URS_2025_02/764000911"/>
    <hyperlink ref="F193" r:id="rId21" display="https://podminky.urs.cz/item/CS_URS_2025_02/764314612"/>
    <hyperlink ref="F198" r:id="rId22" display="https://podminky.urs.cz/item/CS_URS_2025_02/764315621"/>
    <hyperlink ref="F203" r:id="rId23" display="https://podminky.urs.cz/item/CS_URS_2025_02/998764121"/>
    <hyperlink ref="F207" r:id="rId24" display="https://podminky.urs.cz/item/CS_URS_2025_02/767995116"/>
    <hyperlink ref="F217" r:id="rId25" display="https://podminky.urs.cz/item/CS_URS_2025_02/953961213"/>
    <hyperlink ref="F222" r:id="rId26" display="https://podminky.urs.cz/item/CS_URS_2025_02/953965121"/>
    <hyperlink ref="F225" r:id="rId27" display="https://podminky.urs.cz/item/CS_URS_2025_02/998767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85</v>
      </c>
    </row>
    <row r="4" s="1" customFormat="1" ht="24.96" customHeight="1">
      <c r="B4" s="22"/>
      <c r="D4" s="133" t="s">
        <v>110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2024059 - Snížení energetické náročnosti budovy DOZP Radošov č.p.137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111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3999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32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38</v>
      </c>
      <c r="G12" s="41"/>
      <c r="H12" s="41"/>
      <c r="I12" s="135" t="s">
        <v>24</v>
      </c>
      <c r="J12" s="140" t="str">
        <f>'Rekapitulace stavby'!AN8</f>
        <v>6. 12. 2024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34</v>
      </c>
      <c r="J21" s="139" t="s">
        <v>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31</v>
      </c>
      <c r="J23" s="139" t="s">
        <v>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34</v>
      </c>
      <c r="J24" s="139" t="s">
        <v>32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ROUND((SUM(BE86:BE136)),  2)</f>
        <v>0</v>
      </c>
      <c r="G33" s="41"/>
      <c r="H33" s="41"/>
      <c r="I33" s="151">
        <v>0.20999999999999999</v>
      </c>
      <c r="J33" s="150">
        <f>ROUND(((SUM(BE86:BE136))*I33),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ROUND((SUM(BF86:BF136)),  2)</f>
        <v>0</v>
      </c>
      <c r="G34" s="41"/>
      <c r="H34" s="41"/>
      <c r="I34" s="151">
        <v>0.12</v>
      </c>
      <c r="J34" s="150">
        <f>ROUND(((SUM(BF86:BF136))*I34),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ROUND((SUM(BG86:BG136)),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ROUND((SUM(BH86:BH136)),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ROUND((SUM(BI86:BI136)),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2024059 - Snížení energetické náročnosti budovy DOZP Radošov č.p.137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6. 12. 2024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Karlovarský kraj</v>
      </c>
      <c r="G54" s="43"/>
      <c r="H54" s="43"/>
      <c r="I54" s="34" t="s">
        <v>37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116</v>
      </c>
    </row>
    <row r="60" s="9" customFormat="1" ht="24.96" customHeight="1">
      <c r="A60" s="9"/>
      <c r="B60" s="168"/>
      <c r="C60" s="169"/>
      <c r="D60" s="170" t="s">
        <v>4000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4001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4002</v>
      </c>
      <c r="E62" s="177"/>
      <c r="F62" s="177"/>
      <c r="G62" s="177"/>
      <c r="H62" s="177"/>
      <c r="I62" s="177"/>
      <c r="J62" s="178">
        <f>J106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4003</v>
      </c>
      <c r="E63" s="177"/>
      <c r="F63" s="177"/>
      <c r="G63" s="177"/>
      <c r="H63" s="177"/>
      <c r="I63" s="177"/>
      <c r="J63" s="178">
        <f>J113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4004</v>
      </c>
      <c r="E64" s="177"/>
      <c r="F64" s="177"/>
      <c r="G64" s="177"/>
      <c r="H64" s="177"/>
      <c r="I64" s="177"/>
      <c r="J64" s="178">
        <f>J118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4005</v>
      </c>
      <c r="E65" s="177"/>
      <c r="F65" s="177"/>
      <c r="G65" s="177"/>
      <c r="H65" s="177"/>
      <c r="I65" s="177"/>
      <c r="J65" s="178">
        <f>J123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4006</v>
      </c>
      <c r="E66" s="177"/>
      <c r="F66" s="177"/>
      <c r="G66" s="177"/>
      <c r="H66" s="177"/>
      <c r="I66" s="177"/>
      <c r="J66" s="178">
        <f>J128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122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2024059 - Snížení energetické náročnosti budovy DOZP Radošov č.p.137</v>
      </c>
      <c r="F76" s="34"/>
      <c r="G76" s="34"/>
      <c r="H76" s="34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111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VON - Vedlejší a ostatní ...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 xml:space="preserve"> </v>
      </c>
      <c r="G80" s="43"/>
      <c r="H80" s="43"/>
      <c r="I80" s="34" t="s">
        <v>24</v>
      </c>
      <c r="J80" s="75" t="str">
        <f>IF(J12="","",J12)</f>
        <v>6. 12. 2024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30</v>
      </c>
      <c r="D82" s="43"/>
      <c r="E82" s="43"/>
      <c r="F82" s="29" t="str">
        <f>E15</f>
        <v>Karlovarský kraj</v>
      </c>
      <c r="G82" s="43"/>
      <c r="H82" s="43"/>
      <c r="I82" s="34" t="s">
        <v>37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35</v>
      </c>
      <c r="D83" s="43"/>
      <c r="E83" s="43"/>
      <c r="F83" s="29" t="str">
        <f>IF(E18="","",E18)</f>
        <v>Vyplň údaj</v>
      </c>
      <c r="G83" s="43"/>
      <c r="H83" s="43"/>
      <c r="I83" s="34" t="s">
        <v>40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123</v>
      </c>
      <c r="D85" s="183" t="s">
        <v>62</v>
      </c>
      <c r="E85" s="183" t="s">
        <v>58</v>
      </c>
      <c r="F85" s="183" t="s">
        <v>59</v>
      </c>
      <c r="G85" s="183" t="s">
        <v>124</v>
      </c>
      <c r="H85" s="183" t="s">
        <v>125</v>
      </c>
      <c r="I85" s="183" t="s">
        <v>126</v>
      </c>
      <c r="J85" s="183" t="s">
        <v>115</v>
      </c>
      <c r="K85" s="184" t="s">
        <v>127</v>
      </c>
      <c r="L85" s="185"/>
      <c r="M85" s="95" t="s">
        <v>32</v>
      </c>
      <c r="N85" s="96" t="s">
        <v>47</v>
      </c>
      <c r="O85" s="96" t="s">
        <v>128</v>
      </c>
      <c r="P85" s="96" t="s">
        <v>129</v>
      </c>
      <c r="Q85" s="96" t="s">
        <v>130</v>
      </c>
      <c r="R85" s="96" t="s">
        <v>131</v>
      </c>
      <c r="S85" s="96" t="s">
        <v>132</v>
      </c>
      <c r="T85" s="97" t="s">
        <v>133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134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0</v>
      </c>
      <c r="S86" s="99"/>
      <c r="T86" s="18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76</v>
      </c>
      <c r="AU86" s="19" t="s">
        <v>116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76</v>
      </c>
      <c r="E87" s="194" t="s">
        <v>4007</v>
      </c>
      <c r="F87" s="194" t="s">
        <v>4008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P88+P106+P113+P118+P123+P128</f>
        <v>0</v>
      </c>
      <c r="Q87" s="199"/>
      <c r="R87" s="200">
        <f>R88+R106+R113+R118+R123+R128</f>
        <v>0</v>
      </c>
      <c r="S87" s="199"/>
      <c r="T87" s="201">
        <f>T88+T106+T113+T118+T123+T128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168</v>
      </c>
      <c r="AT87" s="203" t="s">
        <v>76</v>
      </c>
      <c r="AU87" s="203" t="s">
        <v>77</v>
      </c>
      <c r="AY87" s="202" t="s">
        <v>137</v>
      </c>
      <c r="BK87" s="204">
        <f>BK88+BK106+BK113+BK118+BK123+BK128</f>
        <v>0</v>
      </c>
    </row>
    <row r="88" s="12" customFormat="1" ht="22.8" customHeight="1">
      <c r="A88" s="12"/>
      <c r="B88" s="191"/>
      <c r="C88" s="192"/>
      <c r="D88" s="193" t="s">
        <v>76</v>
      </c>
      <c r="E88" s="205" t="s">
        <v>4009</v>
      </c>
      <c r="F88" s="205" t="s">
        <v>4008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SUM(P89:P105)</f>
        <v>0</v>
      </c>
      <c r="Q88" s="199"/>
      <c r="R88" s="200">
        <f>SUM(R89:R105)</f>
        <v>0</v>
      </c>
      <c r="S88" s="199"/>
      <c r="T88" s="201">
        <f>SUM(T89:T105)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85</v>
      </c>
      <c r="AT88" s="203" t="s">
        <v>76</v>
      </c>
      <c r="AU88" s="203" t="s">
        <v>85</v>
      </c>
      <c r="AY88" s="202" t="s">
        <v>137</v>
      </c>
      <c r="BK88" s="204">
        <f>SUM(BK89:BK105)</f>
        <v>0</v>
      </c>
    </row>
    <row r="89" s="2" customFormat="1" ht="16.5" customHeight="1">
      <c r="A89" s="41"/>
      <c r="B89" s="42"/>
      <c r="C89" s="207" t="s">
        <v>85</v>
      </c>
      <c r="D89" s="207" t="s">
        <v>140</v>
      </c>
      <c r="E89" s="208" t="s">
        <v>4010</v>
      </c>
      <c r="F89" s="209" t="s">
        <v>4011</v>
      </c>
      <c r="G89" s="210" t="s">
        <v>520</v>
      </c>
      <c r="H89" s="211">
        <v>1</v>
      </c>
      <c r="I89" s="212"/>
      <c r="J89" s="213">
        <f>ROUND(I89*H89,2)</f>
        <v>0</v>
      </c>
      <c r="K89" s="209" t="s">
        <v>144</v>
      </c>
      <c r="L89" s="47"/>
      <c r="M89" s="214" t="s">
        <v>32</v>
      </c>
      <c r="N89" s="215" t="s">
        <v>49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164</v>
      </c>
      <c r="AT89" s="218" t="s">
        <v>140</v>
      </c>
      <c r="AU89" s="218" t="s">
        <v>87</v>
      </c>
      <c r="AY89" s="19" t="s">
        <v>137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87</v>
      </c>
      <c r="BK89" s="219">
        <f>ROUND(I89*H89,2)</f>
        <v>0</v>
      </c>
      <c r="BL89" s="19" t="s">
        <v>164</v>
      </c>
      <c r="BM89" s="218" t="s">
        <v>4012</v>
      </c>
    </row>
    <row r="90" s="2" customFormat="1">
      <c r="A90" s="41"/>
      <c r="B90" s="42"/>
      <c r="C90" s="43"/>
      <c r="D90" s="220" t="s">
        <v>147</v>
      </c>
      <c r="E90" s="43"/>
      <c r="F90" s="221" t="s">
        <v>4011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147</v>
      </c>
      <c r="AU90" s="19" t="s">
        <v>87</v>
      </c>
    </row>
    <row r="91" s="2" customFormat="1">
      <c r="A91" s="41"/>
      <c r="B91" s="42"/>
      <c r="C91" s="43"/>
      <c r="D91" s="225" t="s">
        <v>149</v>
      </c>
      <c r="E91" s="43"/>
      <c r="F91" s="226" t="s">
        <v>4013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149</v>
      </c>
      <c r="AU91" s="19" t="s">
        <v>87</v>
      </c>
    </row>
    <row r="92" s="2" customFormat="1" ht="16.5" customHeight="1">
      <c r="A92" s="41"/>
      <c r="B92" s="42"/>
      <c r="C92" s="207" t="s">
        <v>87</v>
      </c>
      <c r="D92" s="207" t="s">
        <v>140</v>
      </c>
      <c r="E92" s="208" t="s">
        <v>4014</v>
      </c>
      <c r="F92" s="209" t="s">
        <v>4015</v>
      </c>
      <c r="G92" s="210" t="s">
        <v>520</v>
      </c>
      <c r="H92" s="211">
        <v>1</v>
      </c>
      <c r="I92" s="212"/>
      <c r="J92" s="213">
        <f>ROUND(I92*H92,2)</f>
        <v>0</v>
      </c>
      <c r="K92" s="209" t="s">
        <v>144</v>
      </c>
      <c r="L92" s="47"/>
      <c r="M92" s="214" t="s">
        <v>32</v>
      </c>
      <c r="N92" s="215" t="s">
        <v>49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164</v>
      </c>
      <c r="AT92" s="218" t="s">
        <v>140</v>
      </c>
      <c r="AU92" s="218" t="s">
        <v>87</v>
      </c>
      <c r="AY92" s="19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87</v>
      </c>
      <c r="BK92" s="219">
        <f>ROUND(I92*H92,2)</f>
        <v>0</v>
      </c>
      <c r="BL92" s="19" t="s">
        <v>164</v>
      </c>
      <c r="BM92" s="218" t="s">
        <v>4016</v>
      </c>
    </row>
    <row r="93" s="2" customFormat="1">
      <c r="A93" s="41"/>
      <c r="B93" s="42"/>
      <c r="C93" s="43"/>
      <c r="D93" s="220" t="s">
        <v>147</v>
      </c>
      <c r="E93" s="43"/>
      <c r="F93" s="221" t="s">
        <v>4015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147</v>
      </c>
      <c r="AU93" s="19" t="s">
        <v>87</v>
      </c>
    </row>
    <row r="94" s="2" customFormat="1">
      <c r="A94" s="41"/>
      <c r="B94" s="42"/>
      <c r="C94" s="43"/>
      <c r="D94" s="225" t="s">
        <v>149</v>
      </c>
      <c r="E94" s="43"/>
      <c r="F94" s="226" t="s">
        <v>4017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149</v>
      </c>
      <c r="AU94" s="19" t="s">
        <v>87</v>
      </c>
    </row>
    <row r="95" s="2" customFormat="1" ht="16.5" customHeight="1">
      <c r="A95" s="41"/>
      <c r="B95" s="42"/>
      <c r="C95" s="207" t="s">
        <v>157</v>
      </c>
      <c r="D95" s="207" t="s">
        <v>140</v>
      </c>
      <c r="E95" s="208" t="s">
        <v>4018</v>
      </c>
      <c r="F95" s="209" t="s">
        <v>4019</v>
      </c>
      <c r="G95" s="210" t="s">
        <v>520</v>
      </c>
      <c r="H95" s="211">
        <v>1</v>
      </c>
      <c r="I95" s="212"/>
      <c r="J95" s="213">
        <f>ROUND(I95*H95,2)</f>
        <v>0</v>
      </c>
      <c r="K95" s="209" t="s">
        <v>144</v>
      </c>
      <c r="L95" s="47"/>
      <c r="M95" s="214" t="s">
        <v>32</v>
      </c>
      <c r="N95" s="215" t="s">
        <v>49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164</v>
      </c>
      <c r="AT95" s="218" t="s">
        <v>140</v>
      </c>
      <c r="AU95" s="218" t="s">
        <v>87</v>
      </c>
      <c r="AY95" s="19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87</v>
      </c>
      <c r="BK95" s="219">
        <f>ROUND(I95*H95,2)</f>
        <v>0</v>
      </c>
      <c r="BL95" s="19" t="s">
        <v>164</v>
      </c>
      <c r="BM95" s="218" t="s">
        <v>4020</v>
      </c>
    </row>
    <row r="96" s="2" customFormat="1">
      <c r="A96" s="41"/>
      <c r="B96" s="42"/>
      <c r="C96" s="43"/>
      <c r="D96" s="220" t="s">
        <v>147</v>
      </c>
      <c r="E96" s="43"/>
      <c r="F96" s="221" t="s">
        <v>4019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147</v>
      </c>
      <c r="AU96" s="19" t="s">
        <v>87</v>
      </c>
    </row>
    <row r="97" s="2" customFormat="1">
      <c r="A97" s="41"/>
      <c r="B97" s="42"/>
      <c r="C97" s="43"/>
      <c r="D97" s="225" t="s">
        <v>149</v>
      </c>
      <c r="E97" s="43"/>
      <c r="F97" s="226" t="s">
        <v>4021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149</v>
      </c>
      <c r="AU97" s="19" t="s">
        <v>87</v>
      </c>
    </row>
    <row r="98" s="2" customFormat="1">
      <c r="A98" s="41"/>
      <c r="B98" s="42"/>
      <c r="C98" s="43"/>
      <c r="D98" s="220" t="s">
        <v>624</v>
      </c>
      <c r="E98" s="43"/>
      <c r="F98" s="273" t="s">
        <v>4022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624</v>
      </c>
      <c r="AU98" s="19" t="s">
        <v>87</v>
      </c>
    </row>
    <row r="99" s="2" customFormat="1" ht="16.5" customHeight="1">
      <c r="A99" s="41"/>
      <c r="B99" s="42"/>
      <c r="C99" s="207" t="s">
        <v>164</v>
      </c>
      <c r="D99" s="207" t="s">
        <v>140</v>
      </c>
      <c r="E99" s="208" t="s">
        <v>4023</v>
      </c>
      <c r="F99" s="209" t="s">
        <v>4024</v>
      </c>
      <c r="G99" s="210" t="s">
        <v>520</v>
      </c>
      <c r="H99" s="211">
        <v>1</v>
      </c>
      <c r="I99" s="212"/>
      <c r="J99" s="213">
        <f>ROUND(I99*H99,2)</f>
        <v>0</v>
      </c>
      <c r="K99" s="209" t="s">
        <v>144</v>
      </c>
      <c r="L99" s="47"/>
      <c r="M99" s="214" t="s">
        <v>32</v>
      </c>
      <c r="N99" s="215" t="s">
        <v>49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164</v>
      </c>
      <c r="AT99" s="218" t="s">
        <v>140</v>
      </c>
      <c r="AU99" s="218" t="s">
        <v>87</v>
      </c>
      <c r="AY99" s="19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87</v>
      </c>
      <c r="BK99" s="219">
        <f>ROUND(I99*H99,2)</f>
        <v>0</v>
      </c>
      <c r="BL99" s="19" t="s">
        <v>164</v>
      </c>
      <c r="BM99" s="218" t="s">
        <v>4025</v>
      </c>
    </row>
    <row r="100" s="2" customFormat="1">
      <c r="A100" s="41"/>
      <c r="B100" s="42"/>
      <c r="C100" s="43"/>
      <c r="D100" s="220" t="s">
        <v>147</v>
      </c>
      <c r="E100" s="43"/>
      <c r="F100" s="221" t="s">
        <v>4024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147</v>
      </c>
      <c r="AU100" s="19" t="s">
        <v>87</v>
      </c>
    </row>
    <row r="101" s="2" customFormat="1">
      <c r="A101" s="41"/>
      <c r="B101" s="42"/>
      <c r="C101" s="43"/>
      <c r="D101" s="225" t="s">
        <v>149</v>
      </c>
      <c r="E101" s="43"/>
      <c r="F101" s="226" t="s">
        <v>4026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149</v>
      </c>
      <c r="AU101" s="19" t="s">
        <v>87</v>
      </c>
    </row>
    <row r="102" s="2" customFormat="1">
      <c r="A102" s="41"/>
      <c r="B102" s="42"/>
      <c r="C102" s="43"/>
      <c r="D102" s="220" t="s">
        <v>624</v>
      </c>
      <c r="E102" s="43"/>
      <c r="F102" s="273" t="s">
        <v>4027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624</v>
      </c>
      <c r="AU102" s="19" t="s">
        <v>87</v>
      </c>
    </row>
    <row r="103" s="2" customFormat="1" ht="16.5" customHeight="1">
      <c r="A103" s="41"/>
      <c r="B103" s="42"/>
      <c r="C103" s="207" t="s">
        <v>168</v>
      </c>
      <c r="D103" s="207" t="s">
        <v>140</v>
      </c>
      <c r="E103" s="208" t="s">
        <v>4028</v>
      </c>
      <c r="F103" s="209" t="s">
        <v>4029</v>
      </c>
      <c r="G103" s="210" t="s">
        <v>520</v>
      </c>
      <c r="H103" s="211">
        <v>1</v>
      </c>
      <c r="I103" s="212"/>
      <c r="J103" s="213">
        <f>ROUND(I103*H103,2)</f>
        <v>0</v>
      </c>
      <c r="K103" s="209" t="s">
        <v>144</v>
      </c>
      <c r="L103" s="47"/>
      <c r="M103" s="214" t="s">
        <v>32</v>
      </c>
      <c r="N103" s="215" t="s">
        <v>49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164</v>
      </c>
      <c r="AT103" s="218" t="s">
        <v>140</v>
      </c>
      <c r="AU103" s="218" t="s">
        <v>87</v>
      </c>
      <c r="AY103" s="19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87</v>
      </c>
      <c r="BK103" s="219">
        <f>ROUND(I103*H103,2)</f>
        <v>0</v>
      </c>
      <c r="BL103" s="19" t="s">
        <v>164</v>
      </c>
      <c r="BM103" s="218" t="s">
        <v>4030</v>
      </c>
    </row>
    <row r="104" s="2" customFormat="1">
      <c r="A104" s="41"/>
      <c r="B104" s="42"/>
      <c r="C104" s="43"/>
      <c r="D104" s="220" t="s">
        <v>147</v>
      </c>
      <c r="E104" s="43"/>
      <c r="F104" s="221" t="s">
        <v>4029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147</v>
      </c>
      <c r="AU104" s="19" t="s">
        <v>87</v>
      </c>
    </row>
    <row r="105" s="2" customFormat="1">
      <c r="A105" s="41"/>
      <c r="B105" s="42"/>
      <c r="C105" s="43"/>
      <c r="D105" s="225" t="s">
        <v>149</v>
      </c>
      <c r="E105" s="43"/>
      <c r="F105" s="226" t="s">
        <v>4031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149</v>
      </c>
      <c r="AU105" s="19" t="s">
        <v>87</v>
      </c>
    </row>
    <row r="106" s="12" customFormat="1" ht="22.8" customHeight="1">
      <c r="A106" s="12"/>
      <c r="B106" s="191"/>
      <c r="C106" s="192"/>
      <c r="D106" s="193" t="s">
        <v>76</v>
      </c>
      <c r="E106" s="205" t="s">
        <v>4032</v>
      </c>
      <c r="F106" s="205" t="s">
        <v>4033</v>
      </c>
      <c r="G106" s="192"/>
      <c r="H106" s="192"/>
      <c r="I106" s="195"/>
      <c r="J106" s="206">
        <f>BK106</f>
        <v>0</v>
      </c>
      <c r="K106" s="192"/>
      <c r="L106" s="197"/>
      <c r="M106" s="198"/>
      <c r="N106" s="199"/>
      <c r="O106" s="199"/>
      <c r="P106" s="200">
        <f>SUM(P107:P112)</f>
        <v>0</v>
      </c>
      <c r="Q106" s="199"/>
      <c r="R106" s="200">
        <f>SUM(R107:R112)</f>
        <v>0</v>
      </c>
      <c r="S106" s="199"/>
      <c r="T106" s="201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168</v>
      </c>
      <c r="AT106" s="203" t="s">
        <v>76</v>
      </c>
      <c r="AU106" s="203" t="s">
        <v>85</v>
      </c>
      <c r="AY106" s="202" t="s">
        <v>137</v>
      </c>
      <c r="BK106" s="204">
        <f>SUM(BK107:BK112)</f>
        <v>0</v>
      </c>
    </row>
    <row r="107" s="2" customFormat="1" ht="16.5" customHeight="1">
      <c r="A107" s="41"/>
      <c r="B107" s="42"/>
      <c r="C107" s="207" t="s">
        <v>174</v>
      </c>
      <c r="D107" s="207" t="s">
        <v>140</v>
      </c>
      <c r="E107" s="208" t="s">
        <v>4034</v>
      </c>
      <c r="F107" s="209" t="s">
        <v>4035</v>
      </c>
      <c r="G107" s="210" t="s">
        <v>520</v>
      </c>
      <c r="H107" s="211">
        <v>1</v>
      </c>
      <c r="I107" s="212"/>
      <c r="J107" s="213">
        <f>ROUND(I107*H107,2)</f>
        <v>0</v>
      </c>
      <c r="K107" s="209" t="s">
        <v>144</v>
      </c>
      <c r="L107" s="47"/>
      <c r="M107" s="214" t="s">
        <v>32</v>
      </c>
      <c r="N107" s="215" t="s">
        <v>49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164</v>
      </c>
      <c r="AT107" s="218" t="s">
        <v>140</v>
      </c>
      <c r="AU107" s="218" t="s">
        <v>87</v>
      </c>
      <c r="AY107" s="19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87</v>
      </c>
      <c r="BK107" s="219">
        <f>ROUND(I107*H107,2)</f>
        <v>0</v>
      </c>
      <c r="BL107" s="19" t="s">
        <v>164</v>
      </c>
      <c r="BM107" s="218" t="s">
        <v>4036</v>
      </c>
    </row>
    <row r="108" s="2" customFormat="1">
      <c r="A108" s="41"/>
      <c r="B108" s="42"/>
      <c r="C108" s="43"/>
      <c r="D108" s="220" t="s">
        <v>147</v>
      </c>
      <c r="E108" s="43"/>
      <c r="F108" s="221" t="s">
        <v>4035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147</v>
      </c>
      <c r="AU108" s="19" t="s">
        <v>87</v>
      </c>
    </row>
    <row r="109" s="2" customFormat="1">
      <c r="A109" s="41"/>
      <c r="B109" s="42"/>
      <c r="C109" s="43"/>
      <c r="D109" s="225" t="s">
        <v>149</v>
      </c>
      <c r="E109" s="43"/>
      <c r="F109" s="226" t="s">
        <v>4037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149</v>
      </c>
      <c r="AU109" s="19" t="s">
        <v>87</v>
      </c>
    </row>
    <row r="110" s="2" customFormat="1" ht="16.5" customHeight="1">
      <c r="A110" s="41"/>
      <c r="B110" s="42"/>
      <c r="C110" s="207" t="s">
        <v>178</v>
      </c>
      <c r="D110" s="207" t="s">
        <v>140</v>
      </c>
      <c r="E110" s="208" t="s">
        <v>4038</v>
      </c>
      <c r="F110" s="209" t="s">
        <v>4039</v>
      </c>
      <c r="G110" s="210" t="s">
        <v>520</v>
      </c>
      <c r="H110" s="211">
        <v>1</v>
      </c>
      <c r="I110" s="212"/>
      <c r="J110" s="213">
        <f>ROUND(I110*H110,2)</f>
        <v>0</v>
      </c>
      <c r="K110" s="209" t="s">
        <v>144</v>
      </c>
      <c r="L110" s="47"/>
      <c r="M110" s="214" t="s">
        <v>32</v>
      </c>
      <c r="N110" s="215" t="s">
        <v>49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164</v>
      </c>
      <c r="AT110" s="218" t="s">
        <v>140</v>
      </c>
      <c r="AU110" s="218" t="s">
        <v>87</v>
      </c>
      <c r="AY110" s="19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87</v>
      </c>
      <c r="BK110" s="219">
        <f>ROUND(I110*H110,2)</f>
        <v>0</v>
      </c>
      <c r="BL110" s="19" t="s">
        <v>164</v>
      </c>
      <c r="BM110" s="218" t="s">
        <v>4040</v>
      </c>
    </row>
    <row r="111" s="2" customFormat="1">
      <c r="A111" s="41"/>
      <c r="B111" s="42"/>
      <c r="C111" s="43"/>
      <c r="D111" s="220" t="s">
        <v>147</v>
      </c>
      <c r="E111" s="43"/>
      <c r="F111" s="221" t="s">
        <v>4039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147</v>
      </c>
      <c r="AU111" s="19" t="s">
        <v>87</v>
      </c>
    </row>
    <row r="112" s="2" customFormat="1">
      <c r="A112" s="41"/>
      <c r="B112" s="42"/>
      <c r="C112" s="43"/>
      <c r="D112" s="225" t="s">
        <v>149</v>
      </c>
      <c r="E112" s="43"/>
      <c r="F112" s="226" t="s">
        <v>4041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149</v>
      </c>
      <c r="AU112" s="19" t="s">
        <v>87</v>
      </c>
    </row>
    <row r="113" s="12" customFormat="1" ht="22.8" customHeight="1">
      <c r="A113" s="12"/>
      <c r="B113" s="191"/>
      <c r="C113" s="192"/>
      <c r="D113" s="193" t="s">
        <v>76</v>
      </c>
      <c r="E113" s="205" t="s">
        <v>4042</v>
      </c>
      <c r="F113" s="205" t="s">
        <v>4011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SUM(P114:P117)</f>
        <v>0</v>
      </c>
      <c r="Q113" s="199"/>
      <c r="R113" s="200">
        <f>SUM(R114:R117)</f>
        <v>0</v>
      </c>
      <c r="S113" s="199"/>
      <c r="T113" s="201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168</v>
      </c>
      <c r="AT113" s="203" t="s">
        <v>76</v>
      </c>
      <c r="AU113" s="203" t="s">
        <v>85</v>
      </c>
      <c r="AY113" s="202" t="s">
        <v>137</v>
      </c>
      <c r="BK113" s="204">
        <f>SUM(BK114:BK117)</f>
        <v>0</v>
      </c>
    </row>
    <row r="114" s="2" customFormat="1" ht="16.5" customHeight="1">
      <c r="A114" s="41"/>
      <c r="B114" s="42"/>
      <c r="C114" s="207" t="s">
        <v>182</v>
      </c>
      <c r="D114" s="207" t="s">
        <v>140</v>
      </c>
      <c r="E114" s="208" t="s">
        <v>4043</v>
      </c>
      <c r="F114" s="209" t="s">
        <v>4044</v>
      </c>
      <c r="G114" s="210" t="s">
        <v>520</v>
      </c>
      <c r="H114" s="211">
        <v>1</v>
      </c>
      <c r="I114" s="212"/>
      <c r="J114" s="213">
        <f>ROUND(I114*H114,2)</f>
        <v>0</v>
      </c>
      <c r="K114" s="209" t="s">
        <v>144</v>
      </c>
      <c r="L114" s="47"/>
      <c r="M114" s="214" t="s">
        <v>32</v>
      </c>
      <c r="N114" s="215" t="s">
        <v>49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164</v>
      </c>
      <c r="AT114" s="218" t="s">
        <v>140</v>
      </c>
      <c r="AU114" s="218" t="s">
        <v>87</v>
      </c>
      <c r="AY114" s="19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87</v>
      </c>
      <c r="BK114" s="219">
        <f>ROUND(I114*H114,2)</f>
        <v>0</v>
      </c>
      <c r="BL114" s="19" t="s">
        <v>164</v>
      </c>
      <c r="BM114" s="218" t="s">
        <v>4045</v>
      </c>
    </row>
    <row r="115" s="2" customFormat="1">
      <c r="A115" s="41"/>
      <c r="B115" s="42"/>
      <c r="C115" s="43"/>
      <c r="D115" s="220" t="s">
        <v>147</v>
      </c>
      <c r="E115" s="43"/>
      <c r="F115" s="221" t="s">
        <v>4044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147</v>
      </c>
      <c r="AU115" s="19" t="s">
        <v>87</v>
      </c>
    </row>
    <row r="116" s="2" customFormat="1">
      <c r="A116" s="41"/>
      <c r="B116" s="42"/>
      <c r="C116" s="43"/>
      <c r="D116" s="225" t="s">
        <v>149</v>
      </c>
      <c r="E116" s="43"/>
      <c r="F116" s="226" t="s">
        <v>4046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149</v>
      </c>
      <c r="AU116" s="19" t="s">
        <v>87</v>
      </c>
    </row>
    <row r="117" s="13" customFormat="1">
      <c r="A117" s="13"/>
      <c r="B117" s="241"/>
      <c r="C117" s="242"/>
      <c r="D117" s="220" t="s">
        <v>569</v>
      </c>
      <c r="E117" s="243" t="s">
        <v>32</v>
      </c>
      <c r="F117" s="244" t="s">
        <v>85</v>
      </c>
      <c r="G117" s="242"/>
      <c r="H117" s="245">
        <v>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569</v>
      </c>
      <c r="AU117" s="251" t="s">
        <v>87</v>
      </c>
      <c r="AV117" s="13" t="s">
        <v>87</v>
      </c>
      <c r="AW117" s="13" t="s">
        <v>39</v>
      </c>
      <c r="AX117" s="13" t="s">
        <v>85</v>
      </c>
      <c r="AY117" s="251" t="s">
        <v>137</v>
      </c>
    </row>
    <row r="118" s="12" customFormat="1" ht="22.8" customHeight="1">
      <c r="A118" s="12"/>
      <c r="B118" s="191"/>
      <c r="C118" s="192"/>
      <c r="D118" s="193" t="s">
        <v>76</v>
      </c>
      <c r="E118" s="205" t="s">
        <v>4047</v>
      </c>
      <c r="F118" s="205" t="s">
        <v>4048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SUM(P119:P122)</f>
        <v>0</v>
      </c>
      <c r="Q118" s="199"/>
      <c r="R118" s="200">
        <f>SUM(R119:R122)</f>
        <v>0</v>
      </c>
      <c r="S118" s="199"/>
      <c r="T118" s="201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168</v>
      </c>
      <c r="AT118" s="203" t="s">
        <v>76</v>
      </c>
      <c r="AU118" s="203" t="s">
        <v>85</v>
      </c>
      <c r="AY118" s="202" t="s">
        <v>137</v>
      </c>
      <c r="BK118" s="204">
        <f>SUM(BK119:BK122)</f>
        <v>0</v>
      </c>
    </row>
    <row r="119" s="2" customFormat="1" ht="16.5" customHeight="1">
      <c r="A119" s="41"/>
      <c r="B119" s="42"/>
      <c r="C119" s="207" t="s">
        <v>188</v>
      </c>
      <c r="D119" s="207" t="s">
        <v>140</v>
      </c>
      <c r="E119" s="208" t="s">
        <v>4049</v>
      </c>
      <c r="F119" s="209" t="s">
        <v>4050</v>
      </c>
      <c r="G119" s="210" t="s">
        <v>520</v>
      </c>
      <c r="H119" s="211">
        <v>1</v>
      </c>
      <c r="I119" s="212"/>
      <c r="J119" s="213">
        <f>ROUND(I119*H119,2)</f>
        <v>0</v>
      </c>
      <c r="K119" s="209" t="s">
        <v>144</v>
      </c>
      <c r="L119" s="47"/>
      <c r="M119" s="214" t="s">
        <v>32</v>
      </c>
      <c r="N119" s="215" t="s">
        <v>49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164</v>
      </c>
      <c r="AT119" s="218" t="s">
        <v>140</v>
      </c>
      <c r="AU119" s="218" t="s">
        <v>87</v>
      </c>
      <c r="AY119" s="19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87</v>
      </c>
      <c r="BK119" s="219">
        <f>ROUND(I119*H119,2)</f>
        <v>0</v>
      </c>
      <c r="BL119" s="19" t="s">
        <v>164</v>
      </c>
      <c r="BM119" s="218" t="s">
        <v>4051</v>
      </c>
    </row>
    <row r="120" s="2" customFormat="1">
      <c r="A120" s="41"/>
      <c r="B120" s="42"/>
      <c r="C120" s="43"/>
      <c r="D120" s="220" t="s">
        <v>147</v>
      </c>
      <c r="E120" s="43"/>
      <c r="F120" s="221" t="s">
        <v>4050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147</v>
      </c>
      <c r="AU120" s="19" t="s">
        <v>87</v>
      </c>
    </row>
    <row r="121" s="2" customFormat="1">
      <c r="A121" s="41"/>
      <c r="B121" s="42"/>
      <c r="C121" s="43"/>
      <c r="D121" s="225" t="s">
        <v>149</v>
      </c>
      <c r="E121" s="43"/>
      <c r="F121" s="226" t="s">
        <v>4052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149</v>
      </c>
      <c r="AU121" s="19" t="s">
        <v>87</v>
      </c>
    </row>
    <row r="122" s="2" customFormat="1">
      <c r="A122" s="41"/>
      <c r="B122" s="42"/>
      <c r="C122" s="43"/>
      <c r="D122" s="220" t="s">
        <v>624</v>
      </c>
      <c r="E122" s="43"/>
      <c r="F122" s="273" t="s">
        <v>4053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624</v>
      </c>
      <c r="AU122" s="19" t="s">
        <v>87</v>
      </c>
    </row>
    <row r="123" s="12" customFormat="1" ht="22.8" customHeight="1">
      <c r="A123" s="12"/>
      <c r="B123" s="191"/>
      <c r="C123" s="192"/>
      <c r="D123" s="193" t="s">
        <v>76</v>
      </c>
      <c r="E123" s="205" t="s">
        <v>4054</v>
      </c>
      <c r="F123" s="205" t="s">
        <v>4055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SUM(P124:P127)</f>
        <v>0</v>
      </c>
      <c r="Q123" s="199"/>
      <c r="R123" s="200">
        <f>SUM(R124:R127)</f>
        <v>0</v>
      </c>
      <c r="S123" s="199"/>
      <c r="T123" s="201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168</v>
      </c>
      <c r="AT123" s="203" t="s">
        <v>76</v>
      </c>
      <c r="AU123" s="203" t="s">
        <v>85</v>
      </c>
      <c r="AY123" s="202" t="s">
        <v>137</v>
      </c>
      <c r="BK123" s="204">
        <f>SUM(BK124:BK127)</f>
        <v>0</v>
      </c>
    </row>
    <row r="124" s="2" customFormat="1" ht="16.5" customHeight="1">
      <c r="A124" s="41"/>
      <c r="B124" s="42"/>
      <c r="C124" s="207" t="s">
        <v>94</v>
      </c>
      <c r="D124" s="207" t="s">
        <v>140</v>
      </c>
      <c r="E124" s="208" t="s">
        <v>4056</v>
      </c>
      <c r="F124" s="209" t="s">
        <v>4057</v>
      </c>
      <c r="G124" s="210" t="s">
        <v>520</v>
      </c>
      <c r="H124" s="211">
        <v>1</v>
      </c>
      <c r="I124" s="212"/>
      <c r="J124" s="213">
        <f>ROUND(I124*H124,2)</f>
        <v>0</v>
      </c>
      <c r="K124" s="209" t="s">
        <v>144</v>
      </c>
      <c r="L124" s="47"/>
      <c r="M124" s="214" t="s">
        <v>32</v>
      </c>
      <c r="N124" s="215" t="s">
        <v>49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164</v>
      </c>
      <c r="AT124" s="218" t="s">
        <v>140</v>
      </c>
      <c r="AU124" s="218" t="s">
        <v>87</v>
      </c>
      <c r="AY124" s="19" t="s">
        <v>137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87</v>
      </c>
      <c r="BK124" s="219">
        <f>ROUND(I124*H124,2)</f>
        <v>0</v>
      </c>
      <c r="BL124" s="19" t="s">
        <v>164</v>
      </c>
      <c r="BM124" s="218" t="s">
        <v>4058</v>
      </c>
    </row>
    <row r="125" s="2" customFormat="1">
      <c r="A125" s="41"/>
      <c r="B125" s="42"/>
      <c r="C125" s="43"/>
      <c r="D125" s="220" t="s">
        <v>147</v>
      </c>
      <c r="E125" s="43"/>
      <c r="F125" s="221" t="s">
        <v>4057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147</v>
      </c>
      <c r="AU125" s="19" t="s">
        <v>87</v>
      </c>
    </row>
    <row r="126" s="2" customFormat="1">
      <c r="A126" s="41"/>
      <c r="B126" s="42"/>
      <c r="C126" s="43"/>
      <c r="D126" s="225" t="s">
        <v>149</v>
      </c>
      <c r="E126" s="43"/>
      <c r="F126" s="226" t="s">
        <v>4059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149</v>
      </c>
      <c r="AU126" s="19" t="s">
        <v>87</v>
      </c>
    </row>
    <row r="127" s="2" customFormat="1">
      <c r="A127" s="41"/>
      <c r="B127" s="42"/>
      <c r="C127" s="43"/>
      <c r="D127" s="220" t="s">
        <v>624</v>
      </c>
      <c r="E127" s="43"/>
      <c r="F127" s="273" t="s">
        <v>4060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624</v>
      </c>
      <c r="AU127" s="19" t="s">
        <v>87</v>
      </c>
    </row>
    <row r="128" s="12" customFormat="1" ht="22.8" customHeight="1">
      <c r="A128" s="12"/>
      <c r="B128" s="191"/>
      <c r="C128" s="192"/>
      <c r="D128" s="193" t="s">
        <v>76</v>
      </c>
      <c r="E128" s="205" t="s">
        <v>4061</v>
      </c>
      <c r="F128" s="205" t="s">
        <v>4062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SUM(P129:P136)</f>
        <v>0</v>
      </c>
      <c r="Q128" s="199"/>
      <c r="R128" s="200">
        <f>SUM(R129:R136)</f>
        <v>0</v>
      </c>
      <c r="S128" s="199"/>
      <c r="T128" s="201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168</v>
      </c>
      <c r="AT128" s="203" t="s">
        <v>76</v>
      </c>
      <c r="AU128" s="203" t="s">
        <v>85</v>
      </c>
      <c r="AY128" s="202" t="s">
        <v>137</v>
      </c>
      <c r="BK128" s="204">
        <f>SUM(BK129:BK136)</f>
        <v>0</v>
      </c>
    </row>
    <row r="129" s="2" customFormat="1" ht="16.5" customHeight="1">
      <c r="A129" s="41"/>
      <c r="B129" s="42"/>
      <c r="C129" s="207" t="s">
        <v>195</v>
      </c>
      <c r="D129" s="207" t="s">
        <v>140</v>
      </c>
      <c r="E129" s="208" t="s">
        <v>4063</v>
      </c>
      <c r="F129" s="209" t="s">
        <v>4064</v>
      </c>
      <c r="G129" s="210" t="s">
        <v>520</v>
      </c>
      <c r="H129" s="211">
        <v>1</v>
      </c>
      <c r="I129" s="212"/>
      <c r="J129" s="213">
        <f>ROUND(I129*H129,2)</f>
        <v>0</v>
      </c>
      <c r="K129" s="209" t="s">
        <v>144</v>
      </c>
      <c r="L129" s="47"/>
      <c r="M129" s="214" t="s">
        <v>32</v>
      </c>
      <c r="N129" s="215" t="s">
        <v>49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164</v>
      </c>
      <c r="AT129" s="218" t="s">
        <v>140</v>
      </c>
      <c r="AU129" s="218" t="s">
        <v>87</v>
      </c>
      <c r="AY129" s="19" t="s">
        <v>137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87</v>
      </c>
      <c r="BK129" s="219">
        <f>ROUND(I129*H129,2)</f>
        <v>0</v>
      </c>
      <c r="BL129" s="19" t="s">
        <v>164</v>
      </c>
      <c r="BM129" s="218" t="s">
        <v>4065</v>
      </c>
    </row>
    <row r="130" s="2" customFormat="1">
      <c r="A130" s="41"/>
      <c r="B130" s="42"/>
      <c r="C130" s="43"/>
      <c r="D130" s="220" t="s">
        <v>147</v>
      </c>
      <c r="E130" s="43"/>
      <c r="F130" s="221" t="s">
        <v>4064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147</v>
      </c>
      <c r="AU130" s="19" t="s">
        <v>87</v>
      </c>
    </row>
    <row r="131" s="2" customFormat="1">
      <c r="A131" s="41"/>
      <c r="B131" s="42"/>
      <c r="C131" s="43"/>
      <c r="D131" s="225" t="s">
        <v>149</v>
      </c>
      <c r="E131" s="43"/>
      <c r="F131" s="226" t="s">
        <v>4066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149</v>
      </c>
      <c r="AU131" s="19" t="s">
        <v>87</v>
      </c>
    </row>
    <row r="132" s="2" customFormat="1" ht="16.5" customHeight="1">
      <c r="A132" s="41"/>
      <c r="B132" s="42"/>
      <c r="C132" s="207" t="s">
        <v>8</v>
      </c>
      <c r="D132" s="207" t="s">
        <v>140</v>
      </c>
      <c r="E132" s="208" t="s">
        <v>4067</v>
      </c>
      <c r="F132" s="209" t="s">
        <v>4068</v>
      </c>
      <c r="G132" s="210" t="s">
        <v>4069</v>
      </c>
      <c r="H132" s="211">
        <v>4</v>
      </c>
      <c r="I132" s="212"/>
      <c r="J132" s="213">
        <f>ROUND(I132*H132,2)</f>
        <v>0</v>
      </c>
      <c r="K132" s="209" t="s">
        <v>144</v>
      </c>
      <c r="L132" s="47"/>
      <c r="M132" s="214" t="s">
        <v>32</v>
      </c>
      <c r="N132" s="215" t="s">
        <v>49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4070</v>
      </c>
      <c r="AT132" s="218" t="s">
        <v>140</v>
      </c>
      <c r="AU132" s="218" t="s">
        <v>87</v>
      </c>
      <c r="AY132" s="19" t="s">
        <v>137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87</v>
      </c>
      <c r="BK132" s="219">
        <f>ROUND(I132*H132,2)</f>
        <v>0</v>
      </c>
      <c r="BL132" s="19" t="s">
        <v>4070</v>
      </c>
      <c r="BM132" s="218" t="s">
        <v>4071</v>
      </c>
    </row>
    <row r="133" s="2" customFormat="1">
      <c r="A133" s="41"/>
      <c r="B133" s="42"/>
      <c r="C133" s="43"/>
      <c r="D133" s="220" t="s">
        <v>147</v>
      </c>
      <c r="E133" s="43"/>
      <c r="F133" s="221" t="s">
        <v>4068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147</v>
      </c>
      <c r="AU133" s="19" t="s">
        <v>87</v>
      </c>
    </row>
    <row r="134" s="2" customFormat="1">
      <c r="A134" s="41"/>
      <c r="B134" s="42"/>
      <c r="C134" s="43"/>
      <c r="D134" s="225" t="s">
        <v>149</v>
      </c>
      <c r="E134" s="43"/>
      <c r="F134" s="226" t="s">
        <v>4072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149</v>
      </c>
      <c r="AU134" s="19" t="s">
        <v>87</v>
      </c>
    </row>
    <row r="135" s="2" customFormat="1">
      <c r="A135" s="41"/>
      <c r="B135" s="42"/>
      <c r="C135" s="43"/>
      <c r="D135" s="220" t="s">
        <v>624</v>
      </c>
      <c r="E135" s="43"/>
      <c r="F135" s="273" t="s">
        <v>4073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624</v>
      </c>
      <c r="AU135" s="19" t="s">
        <v>87</v>
      </c>
    </row>
    <row r="136" s="13" customFormat="1">
      <c r="A136" s="13"/>
      <c r="B136" s="241"/>
      <c r="C136" s="242"/>
      <c r="D136" s="220" t="s">
        <v>569</v>
      </c>
      <c r="E136" s="243" t="s">
        <v>32</v>
      </c>
      <c r="F136" s="244" t="s">
        <v>164</v>
      </c>
      <c r="G136" s="242"/>
      <c r="H136" s="245">
        <v>4</v>
      </c>
      <c r="I136" s="246"/>
      <c r="J136" s="242"/>
      <c r="K136" s="242"/>
      <c r="L136" s="247"/>
      <c r="M136" s="278"/>
      <c r="N136" s="279"/>
      <c r="O136" s="279"/>
      <c r="P136" s="279"/>
      <c r="Q136" s="279"/>
      <c r="R136" s="279"/>
      <c r="S136" s="279"/>
      <c r="T136" s="28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569</v>
      </c>
      <c r="AU136" s="251" t="s">
        <v>87</v>
      </c>
      <c r="AV136" s="13" t="s">
        <v>87</v>
      </c>
      <c r="AW136" s="13" t="s">
        <v>39</v>
      </c>
      <c r="AX136" s="13" t="s">
        <v>85</v>
      </c>
      <c r="AY136" s="251" t="s">
        <v>137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iQoqt71VHG6CizLfC1sxNJFQ3rR0zgHwwp0aQ2B/xQlZ2HWlgeXnr7IpM1q414cLXskr1ik0FjslH97P+ANRrA==" hashValue="0Ch9hV/xNSHea5Mm9c/wwj/gkYd+EtoK2oPfm5HU29Kde13xAQJGSrmvq8+Fl+tYJULkUjZP5rVZsDK1KF13jA==" algorithmName="SHA-512" password="CC35"/>
  <autoFilter ref="C85:K13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2/030001000"/>
    <hyperlink ref="F94" r:id="rId2" display="https://podminky.urs.cz/item/CS_URS_2025_02/032002000"/>
    <hyperlink ref="F97" r:id="rId3" display="https://podminky.urs.cz/item/CS_URS_2025_02/034002000"/>
    <hyperlink ref="F101" r:id="rId4" display="https://podminky.urs.cz/item/CS_URS_2025_02/039002000"/>
    <hyperlink ref="F105" r:id="rId5" display="https://podminky.urs.cz/item/CS_URS_2025_02/045303000"/>
    <hyperlink ref="F109" r:id="rId6" display="https://podminky.urs.cz/item/CS_URS_2025_02/013254000"/>
    <hyperlink ref="F112" r:id="rId7" display="https://podminky.urs.cz/item/CS_URS_2025_02/013294000"/>
    <hyperlink ref="F116" r:id="rId8" display="https://podminky.urs.cz/item/CS_URS_2025_02/034503000"/>
    <hyperlink ref="F121" r:id="rId9" display="https://podminky.urs.cz/item/CS_URS_2025_02/041414000"/>
    <hyperlink ref="F126" r:id="rId10" display="https://podminky.urs.cz/item/CS_URS_2025_02/071103000"/>
    <hyperlink ref="F131" r:id="rId11" display="https://podminky.urs.cz/item/CS_URS_2025_02/091803000"/>
    <hyperlink ref="F134" r:id="rId12" display="https://podminky.urs.cz/item/CS_URS_2025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4074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4075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4076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4077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4078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4079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4080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4081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4082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4083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4084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84</v>
      </c>
      <c r="F18" s="292" t="s">
        <v>4085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4086</v>
      </c>
      <c r="F19" s="292" t="s">
        <v>4087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4088</v>
      </c>
      <c r="F20" s="292" t="s">
        <v>4089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107</v>
      </c>
      <c r="F21" s="292" t="s">
        <v>4090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515</v>
      </c>
      <c r="F22" s="292" t="s">
        <v>516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4091</v>
      </c>
      <c r="F23" s="292" t="s">
        <v>4092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4093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4094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4095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4096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4097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4098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4099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4100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4101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123</v>
      </c>
      <c r="F36" s="292"/>
      <c r="G36" s="292" t="s">
        <v>4102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4103</v>
      </c>
      <c r="F37" s="292"/>
      <c r="G37" s="292" t="s">
        <v>4104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58</v>
      </c>
      <c r="F38" s="292"/>
      <c r="G38" s="292" t="s">
        <v>4105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59</v>
      </c>
      <c r="F39" s="292"/>
      <c r="G39" s="292" t="s">
        <v>4106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124</v>
      </c>
      <c r="F40" s="292"/>
      <c r="G40" s="292" t="s">
        <v>4107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125</v>
      </c>
      <c r="F41" s="292"/>
      <c r="G41" s="292" t="s">
        <v>4108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4109</v>
      </c>
      <c r="F42" s="292"/>
      <c r="G42" s="292" t="s">
        <v>4110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4111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4112</v>
      </c>
      <c r="F44" s="292"/>
      <c r="G44" s="292" t="s">
        <v>4113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127</v>
      </c>
      <c r="F45" s="292"/>
      <c r="G45" s="292" t="s">
        <v>4114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4115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4116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4117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4118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4119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4120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4121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4122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4123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4124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4125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4126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4127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4128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4129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4130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4131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4132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4133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4134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4135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4136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4137</v>
      </c>
      <c r="D76" s="310"/>
      <c r="E76" s="310"/>
      <c r="F76" s="310" t="s">
        <v>4138</v>
      </c>
      <c r="G76" s="311"/>
      <c r="H76" s="310" t="s">
        <v>59</v>
      </c>
      <c r="I76" s="310" t="s">
        <v>62</v>
      </c>
      <c r="J76" s="310" t="s">
        <v>4139</v>
      </c>
      <c r="K76" s="309"/>
    </row>
    <row r="77" s="1" customFormat="1" ht="17.25" customHeight="1">
      <c r="B77" s="307"/>
      <c r="C77" s="312" t="s">
        <v>4140</v>
      </c>
      <c r="D77" s="312"/>
      <c r="E77" s="312"/>
      <c r="F77" s="313" t="s">
        <v>4141</v>
      </c>
      <c r="G77" s="314"/>
      <c r="H77" s="312"/>
      <c r="I77" s="312"/>
      <c r="J77" s="312" t="s">
        <v>4142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58</v>
      </c>
      <c r="D79" s="317"/>
      <c r="E79" s="317"/>
      <c r="F79" s="318" t="s">
        <v>4143</v>
      </c>
      <c r="G79" s="319"/>
      <c r="H79" s="295" t="s">
        <v>4144</v>
      </c>
      <c r="I79" s="295" t="s">
        <v>4145</v>
      </c>
      <c r="J79" s="295">
        <v>20</v>
      </c>
      <c r="K79" s="309"/>
    </row>
    <row r="80" s="1" customFormat="1" ht="15" customHeight="1">
      <c r="B80" s="307"/>
      <c r="C80" s="295" t="s">
        <v>4146</v>
      </c>
      <c r="D80" s="295"/>
      <c r="E80" s="295"/>
      <c r="F80" s="318" t="s">
        <v>4143</v>
      </c>
      <c r="G80" s="319"/>
      <c r="H80" s="295" t="s">
        <v>4147</v>
      </c>
      <c r="I80" s="295" t="s">
        <v>4145</v>
      </c>
      <c r="J80" s="295">
        <v>120</v>
      </c>
      <c r="K80" s="309"/>
    </row>
    <row r="81" s="1" customFormat="1" ht="15" customHeight="1">
      <c r="B81" s="320"/>
      <c r="C81" s="295" t="s">
        <v>4148</v>
      </c>
      <c r="D81" s="295"/>
      <c r="E81" s="295"/>
      <c r="F81" s="318" t="s">
        <v>4149</v>
      </c>
      <c r="G81" s="319"/>
      <c r="H81" s="295" t="s">
        <v>4150</v>
      </c>
      <c r="I81" s="295" t="s">
        <v>4145</v>
      </c>
      <c r="J81" s="295">
        <v>50</v>
      </c>
      <c r="K81" s="309"/>
    </row>
    <row r="82" s="1" customFormat="1" ht="15" customHeight="1">
      <c r="B82" s="320"/>
      <c r="C82" s="295" t="s">
        <v>4151</v>
      </c>
      <c r="D82" s="295"/>
      <c r="E82" s="295"/>
      <c r="F82" s="318" t="s">
        <v>4143</v>
      </c>
      <c r="G82" s="319"/>
      <c r="H82" s="295" t="s">
        <v>4152</v>
      </c>
      <c r="I82" s="295" t="s">
        <v>4153</v>
      </c>
      <c r="J82" s="295"/>
      <c r="K82" s="309"/>
    </row>
    <row r="83" s="1" customFormat="1" ht="15" customHeight="1">
      <c r="B83" s="320"/>
      <c r="C83" s="321" t="s">
        <v>4154</v>
      </c>
      <c r="D83" s="321"/>
      <c r="E83" s="321"/>
      <c r="F83" s="322" t="s">
        <v>4149</v>
      </c>
      <c r="G83" s="321"/>
      <c r="H83" s="321" t="s">
        <v>4155</v>
      </c>
      <c r="I83" s="321" t="s">
        <v>4145</v>
      </c>
      <c r="J83" s="321">
        <v>15</v>
      </c>
      <c r="K83" s="309"/>
    </row>
    <row r="84" s="1" customFormat="1" ht="15" customHeight="1">
      <c r="B84" s="320"/>
      <c r="C84" s="321" t="s">
        <v>4156</v>
      </c>
      <c r="D84" s="321"/>
      <c r="E84" s="321"/>
      <c r="F84" s="322" t="s">
        <v>4149</v>
      </c>
      <c r="G84" s="321"/>
      <c r="H84" s="321" t="s">
        <v>4157</v>
      </c>
      <c r="I84" s="321" t="s">
        <v>4145</v>
      </c>
      <c r="J84" s="321">
        <v>15</v>
      </c>
      <c r="K84" s="309"/>
    </row>
    <row r="85" s="1" customFormat="1" ht="15" customHeight="1">
      <c r="B85" s="320"/>
      <c r="C85" s="321" t="s">
        <v>4158</v>
      </c>
      <c r="D85" s="321"/>
      <c r="E85" s="321"/>
      <c r="F85" s="322" t="s">
        <v>4149</v>
      </c>
      <c r="G85" s="321"/>
      <c r="H85" s="321" t="s">
        <v>4159</v>
      </c>
      <c r="I85" s="321" t="s">
        <v>4145</v>
      </c>
      <c r="J85" s="321">
        <v>20</v>
      </c>
      <c r="K85" s="309"/>
    </row>
    <row r="86" s="1" customFormat="1" ht="15" customHeight="1">
      <c r="B86" s="320"/>
      <c r="C86" s="321" t="s">
        <v>4160</v>
      </c>
      <c r="D86" s="321"/>
      <c r="E86" s="321"/>
      <c r="F86" s="322" t="s">
        <v>4149</v>
      </c>
      <c r="G86" s="321"/>
      <c r="H86" s="321" t="s">
        <v>4161</v>
      </c>
      <c r="I86" s="321" t="s">
        <v>4145</v>
      </c>
      <c r="J86" s="321">
        <v>20</v>
      </c>
      <c r="K86" s="309"/>
    </row>
    <row r="87" s="1" customFormat="1" ht="15" customHeight="1">
      <c r="B87" s="320"/>
      <c r="C87" s="295" t="s">
        <v>4162</v>
      </c>
      <c r="D87" s="295"/>
      <c r="E87" s="295"/>
      <c r="F87" s="318" t="s">
        <v>4149</v>
      </c>
      <c r="G87" s="319"/>
      <c r="H87" s="295" t="s">
        <v>4163</v>
      </c>
      <c r="I87" s="295" t="s">
        <v>4145</v>
      </c>
      <c r="J87" s="295">
        <v>50</v>
      </c>
      <c r="K87" s="309"/>
    </row>
    <row r="88" s="1" customFormat="1" ht="15" customHeight="1">
      <c r="B88" s="320"/>
      <c r="C88" s="295" t="s">
        <v>4164</v>
      </c>
      <c r="D88" s="295"/>
      <c r="E88" s="295"/>
      <c r="F88" s="318" t="s">
        <v>4149</v>
      </c>
      <c r="G88" s="319"/>
      <c r="H88" s="295" t="s">
        <v>4165</v>
      </c>
      <c r="I88" s="295" t="s">
        <v>4145</v>
      </c>
      <c r="J88" s="295">
        <v>20</v>
      </c>
      <c r="K88" s="309"/>
    </row>
    <row r="89" s="1" customFormat="1" ht="15" customHeight="1">
      <c r="B89" s="320"/>
      <c r="C89" s="295" t="s">
        <v>4166</v>
      </c>
      <c r="D89" s="295"/>
      <c r="E89" s="295"/>
      <c r="F89" s="318" t="s">
        <v>4149</v>
      </c>
      <c r="G89" s="319"/>
      <c r="H89" s="295" t="s">
        <v>4167</v>
      </c>
      <c r="I89" s="295" t="s">
        <v>4145</v>
      </c>
      <c r="J89" s="295">
        <v>20</v>
      </c>
      <c r="K89" s="309"/>
    </row>
    <row r="90" s="1" customFormat="1" ht="15" customHeight="1">
      <c r="B90" s="320"/>
      <c r="C90" s="295" t="s">
        <v>4168</v>
      </c>
      <c r="D90" s="295"/>
      <c r="E90" s="295"/>
      <c r="F90" s="318" t="s">
        <v>4149</v>
      </c>
      <c r="G90" s="319"/>
      <c r="H90" s="295" t="s">
        <v>4169</v>
      </c>
      <c r="I90" s="295" t="s">
        <v>4145</v>
      </c>
      <c r="J90" s="295">
        <v>50</v>
      </c>
      <c r="K90" s="309"/>
    </row>
    <row r="91" s="1" customFormat="1" ht="15" customHeight="1">
      <c r="B91" s="320"/>
      <c r="C91" s="295" t="s">
        <v>4170</v>
      </c>
      <c r="D91" s="295"/>
      <c r="E91" s="295"/>
      <c r="F91" s="318" t="s">
        <v>4149</v>
      </c>
      <c r="G91" s="319"/>
      <c r="H91" s="295" t="s">
        <v>4170</v>
      </c>
      <c r="I91" s="295" t="s">
        <v>4145</v>
      </c>
      <c r="J91" s="295">
        <v>50</v>
      </c>
      <c r="K91" s="309"/>
    </row>
    <row r="92" s="1" customFormat="1" ht="15" customHeight="1">
      <c r="B92" s="320"/>
      <c r="C92" s="295" t="s">
        <v>4171</v>
      </c>
      <c r="D92" s="295"/>
      <c r="E92" s="295"/>
      <c r="F92" s="318" t="s">
        <v>4149</v>
      </c>
      <c r="G92" s="319"/>
      <c r="H92" s="295" t="s">
        <v>4172</v>
      </c>
      <c r="I92" s="295" t="s">
        <v>4145</v>
      </c>
      <c r="J92" s="295">
        <v>255</v>
      </c>
      <c r="K92" s="309"/>
    </row>
    <row r="93" s="1" customFormat="1" ht="15" customHeight="1">
      <c r="B93" s="320"/>
      <c r="C93" s="295" t="s">
        <v>4173</v>
      </c>
      <c r="D93" s="295"/>
      <c r="E93" s="295"/>
      <c r="F93" s="318" t="s">
        <v>4143</v>
      </c>
      <c r="G93" s="319"/>
      <c r="H93" s="295" t="s">
        <v>4174</v>
      </c>
      <c r="I93" s="295" t="s">
        <v>4175</v>
      </c>
      <c r="J93" s="295"/>
      <c r="K93" s="309"/>
    </row>
    <row r="94" s="1" customFormat="1" ht="15" customHeight="1">
      <c r="B94" s="320"/>
      <c r="C94" s="295" t="s">
        <v>4176</v>
      </c>
      <c r="D94" s="295"/>
      <c r="E94" s="295"/>
      <c r="F94" s="318" t="s">
        <v>4143</v>
      </c>
      <c r="G94" s="319"/>
      <c r="H94" s="295" t="s">
        <v>4177</v>
      </c>
      <c r="I94" s="295" t="s">
        <v>4178</v>
      </c>
      <c r="J94" s="295"/>
      <c r="K94" s="309"/>
    </row>
    <row r="95" s="1" customFormat="1" ht="15" customHeight="1">
      <c r="B95" s="320"/>
      <c r="C95" s="295" t="s">
        <v>4179</v>
      </c>
      <c r="D95" s="295"/>
      <c r="E95" s="295"/>
      <c r="F95" s="318" t="s">
        <v>4143</v>
      </c>
      <c r="G95" s="319"/>
      <c r="H95" s="295" t="s">
        <v>4179</v>
      </c>
      <c r="I95" s="295" t="s">
        <v>4178</v>
      </c>
      <c r="J95" s="295"/>
      <c r="K95" s="309"/>
    </row>
    <row r="96" s="1" customFormat="1" ht="15" customHeight="1">
      <c r="B96" s="320"/>
      <c r="C96" s="295" t="s">
        <v>43</v>
      </c>
      <c r="D96" s="295"/>
      <c r="E96" s="295"/>
      <c r="F96" s="318" t="s">
        <v>4143</v>
      </c>
      <c r="G96" s="319"/>
      <c r="H96" s="295" t="s">
        <v>4180</v>
      </c>
      <c r="I96" s="295" t="s">
        <v>4178</v>
      </c>
      <c r="J96" s="295"/>
      <c r="K96" s="309"/>
    </row>
    <row r="97" s="1" customFormat="1" ht="15" customHeight="1">
      <c r="B97" s="320"/>
      <c r="C97" s="295" t="s">
        <v>53</v>
      </c>
      <c r="D97" s="295"/>
      <c r="E97" s="295"/>
      <c r="F97" s="318" t="s">
        <v>4143</v>
      </c>
      <c r="G97" s="319"/>
      <c r="H97" s="295" t="s">
        <v>4181</v>
      </c>
      <c r="I97" s="295" t="s">
        <v>4178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4182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4137</v>
      </c>
      <c r="D103" s="310"/>
      <c r="E103" s="310"/>
      <c r="F103" s="310" t="s">
        <v>4138</v>
      </c>
      <c r="G103" s="311"/>
      <c r="H103" s="310" t="s">
        <v>59</v>
      </c>
      <c r="I103" s="310" t="s">
        <v>62</v>
      </c>
      <c r="J103" s="310" t="s">
        <v>4139</v>
      </c>
      <c r="K103" s="309"/>
    </row>
    <row r="104" s="1" customFormat="1" ht="17.25" customHeight="1">
      <c r="B104" s="307"/>
      <c r="C104" s="312" t="s">
        <v>4140</v>
      </c>
      <c r="D104" s="312"/>
      <c r="E104" s="312"/>
      <c r="F104" s="313" t="s">
        <v>4141</v>
      </c>
      <c r="G104" s="314"/>
      <c r="H104" s="312"/>
      <c r="I104" s="312"/>
      <c r="J104" s="312" t="s">
        <v>4142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58</v>
      </c>
      <c r="D106" s="317"/>
      <c r="E106" s="317"/>
      <c r="F106" s="318" t="s">
        <v>4143</v>
      </c>
      <c r="G106" s="295"/>
      <c r="H106" s="295" t="s">
        <v>4183</v>
      </c>
      <c r="I106" s="295" t="s">
        <v>4145</v>
      </c>
      <c r="J106" s="295">
        <v>20</v>
      </c>
      <c r="K106" s="309"/>
    </row>
    <row r="107" s="1" customFormat="1" ht="15" customHeight="1">
      <c r="B107" s="307"/>
      <c r="C107" s="295" t="s">
        <v>4146</v>
      </c>
      <c r="D107" s="295"/>
      <c r="E107" s="295"/>
      <c r="F107" s="318" t="s">
        <v>4143</v>
      </c>
      <c r="G107" s="295"/>
      <c r="H107" s="295" t="s">
        <v>4183</v>
      </c>
      <c r="I107" s="295" t="s">
        <v>4145</v>
      </c>
      <c r="J107" s="295">
        <v>120</v>
      </c>
      <c r="K107" s="309"/>
    </row>
    <row r="108" s="1" customFormat="1" ht="15" customHeight="1">
      <c r="B108" s="320"/>
      <c r="C108" s="295" t="s">
        <v>4148</v>
      </c>
      <c r="D108" s="295"/>
      <c r="E108" s="295"/>
      <c r="F108" s="318" t="s">
        <v>4149</v>
      </c>
      <c r="G108" s="295"/>
      <c r="H108" s="295" t="s">
        <v>4183</v>
      </c>
      <c r="I108" s="295" t="s">
        <v>4145</v>
      </c>
      <c r="J108" s="295">
        <v>50</v>
      </c>
      <c r="K108" s="309"/>
    </row>
    <row r="109" s="1" customFormat="1" ht="15" customHeight="1">
      <c r="B109" s="320"/>
      <c r="C109" s="295" t="s">
        <v>4151</v>
      </c>
      <c r="D109" s="295"/>
      <c r="E109" s="295"/>
      <c r="F109" s="318" t="s">
        <v>4143</v>
      </c>
      <c r="G109" s="295"/>
      <c r="H109" s="295" t="s">
        <v>4183</v>
      </c>
      <c r="I109" s="295" t="s">
        <v>4153</v>
      </c>
      <c r="J109" s="295"/>
      <c r="K109" s="309"/>
    </row>
    <row r="110" s="1" customFormat="1" ht="15" customHeight="1">
      <c r="B110" s="320"/>
      <c r="C110" s="295" t="s">
        <v>4162</v>
      </c>
      <c r="D110" s="295"/>
      <c r="E110" s="295"/>
      <c r="F110" s="318" t="s">
        <v>4149</v>
      </c>
      <c r="G110" s="295"/>
      <c r="H110" s="295" t="s">
        <v>4183</v>
      </c>
      <c r="I110" s="295" t="s">
        <v>4145</v>
      </c>
      <c r="J110" s="295">
        <v>50</v>
      </c>
      <c r="K110" s="309"/>
    </row>
    <row r="111" s="1" customFormat="1" ht="15" customHeight="1">
      <c r="B111" s="320"/>
      <c r="C111" s="295" t="s">
        <v>4170</v>
      </c>
      <c r="D111" s="295"/>
      <c r="E111" s="295"/>
      <c r="F111" s="318" t="s">
        <v>4149</v>
      </c>
      <c r="G111" s="295"/>
      <c r="H111" s="295" t="s">
        <v>4183</v>
      </c>
      <c r="I111" s="295" t="s">
        <v>4145</v>
      </c>
      <c r="J111" s="295">
        <v>50</v>
      </c>
      <c r="K111" s="309"/>
    </row>
    <row r="112" s="1" customFormat="1" ht="15" customHeight="1">
      <c r="B112" s="320"/>
      <c r="C112" s="295" t="s">
        <v>4168</v>
      </c>
      <c r="D112" s="295"/>
      <c r="E112" s="295"/>
      <c r="F112" s="318" t="s">
        <v>4149</v>
      </c>
      <c r="G112" s="295"/>
      <c r="H112" s="295" t="s">
        <v>4183</v>
      </c>
      <c r="I112" s="295" t="s">
        <v>4145</v>
      </c>
      <c r="J112" s="295">
        <v>50</v>
      </c>
      <c r="K112" s="309"/>
    </row>
    <row r="113" s="1" customFormat="1" ht="15" customHeight="1">
      <c r="B113" s="320"/>
      <c r="C113" s="295" t="s">
        <v>58</v>
      </c>
      <c r="D113" s="295"/>
      <c r="E113" s="295"/>
      <c r="F113" s="318" t="s">
        <v>4143</v>
      </c>
      <c r="G113" s="295"/>
      <c r="H113" s="295" t="s">
        <v>4184</v>
      </c>
      <c r="I113" s="295" t="s">
        <v>4145</v>
      </c>
      <c r="J113" s="295">
        <v>20</v>
      </c>
      <c r="K113" s="309"/>
    </row>
    <row r="114" s="1" customFormat="1" ht="15" customHeight="1">
      <c r="B114" s="320"/>
      <c r="C114" s="295" t="s">
        <v>4185</v>
      </c>
      <c r="D114" s="295"/>
      <c r="E114" s="295"/>
      <c r="F114" s="318" t="s">
        <v>4143</v>
      </c>
      <c r="G114" s="295"/>
      <c r="H114" s="295" t="s">
        <v>4186</v>
      </c>
      <c r="I114" s="295" t="s">
        <v>4145</v>
      </c>
      <c r="J114" s="295">
        <v>120</v>
      </c>
      <c r="K114" s="309"/>
    </row>
    <row r="115" s="1" customFormat="1" ht="15" customHeight="1">
      <c r="B115" s="320"/>
      <c r="C115" s="295" t="s">
        <v>43</v>
      </c>
      <c r="D115" s="295"/>
      <c r="E115" s="295"/>
      <c r="F115" s="318" t="s">
        <v>4143</v>
      </c>
      <c r="G115" s="295"/>
      <c r="H115" s="295" t="s">
        <v>4187</v>
      </c>
      <c r="I115" s="295" t="s">
        <v>4178</v>
      </c>
      <c r="J115" s="295"/>
      <c r="K115" s="309"/>
    </row>
    <row r="116" s="1" customFormat="1" ht="15" customHeight="1">
      <c r="B116" s="320"/>
      <c r="C116" s="295" t="s">
        <v>53</v>
      </c>
      <c r="D116" s="295"/>
      <c r="E116" s="295"/>
      <c r="F116" s="318" t="s">
        <v>4143</v>
      </c>
      <c r="G116" s="295"/>
      <c r="H116" s="295" t="s">
        <v>4188</v>
      </c>
      <c r="I116" s="295" t="s">
        <v>4178</v>
      </c>
      <c r="J116" s="295"/>
      <c r="K116" s="309"/>
    </row>
    <row r="117" s="1" customFormat="1" ht="15" customHeight="1">
      <c r="B117" s="320"/>
      <c r="C117" s="295" t="s">
        <v>62</v>
      </c>
      <c r="D117" s="295"/>
      <c r="E117" s="295"/>
      <c r="F117" s="318" t="s">
        <v>4143</v>
      </c>
      <c r="G117" s="295"/>
      <c r="H117" s="295" t="s">
        <v>4189</v>
      </c>
      <c r="I117" s="295" t="s">
        <v>4190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4191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4137</v>
      </c>
      <c r="D123" s="310"/>
      <c r="E123" s="310"/>
      <c r="F123" s="310" t="s">
        <v>4138</v>
      </c>
      <c r="G123" s="311"/>
      <c r="H123" s="310" t="s">
        <v>59</v>
      </c>
      <c r="I123" s="310" t="s">
        <v>62</v>
      </c>
      <c r="J123" s="310" t="s">
        <v>4139</v>
      </c>
      <c r="K123" s="339"/>
    </row>
    <row r="124" s="1" customFormat="1" ht="17.25" customHeight="1">
      <c r="B124" s="338"/>
      <c r="C124" s="312" t="s">
        <v>4140</v>
      </c>
      <c r="D124" s="312"/>
      <c r="E124" s="312"/>
      <c r="F124" s="313" t="s">
        <v>4141</v>
      </c>
      <c r="G124" s="314"/>
      <c r="H124" s="312"/>
      <c r="I124" s="312"/>
      <c r="J124" s="312" t="s">
        <v>4142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4146</v>
      </c>
      <c r="D126" s="317"/>
      <c r="E126" s="317"/>
      <c r="F126" s="318" t="s">
        <v>4143</v>
      </c>
      <c r="G126" s="295"/>
      <c r="H126" s="295" t="s">
        <v>4183</v>
      </c>
      <c r="I126" s="295" t="s">
        <v>4145</v>
      </c>
      <c r="J126" s="295">
        <v>120</v>
      </c>
      <c r="K126" s="343"/>
    </row>
    <row r="127" s="1" customFormat="1" ht="15" customHeight="1">
      <c r="B127" s="340"/>
      <c r="C127" s="295" t="s">
        <v>4192</v>
      </c>
      <c r="D127" s="295"/>
      <c r="E127" s="295"/>
      <c r="F127" s="318" t="s">
        <v>4143</v>
      </c>
      <c r="G127" s="295"/>
      <c r="H127" s="295" t="s">
        <v>4193</v>
      </c>
      <c r="I127" s="295" t="s">
        <v>4145</v>
      </c>
      <c r="J127" s="295" t="s">
        <v>4194</v>
      </c>
      <c r="K127" s="343"/>
    </row>
    <row r="128" s="1" customFormat="1" ht="15" customHeight="1">
      <c r="B128" s="340"/>
      <c r="C128" s="295" t="s">
        <v>4091</v>
      </c>
      <c r="D128" s="295"/>
      <c r="E128" s="295"/>
      <c r="F128" s="318" t="s">
        <v>4143</v>
      </c>
      <c r="G128" s="295"/>
      <c r="H128" s="295" t="s">
        <v>4195</v>
      </c>
      <c r="I128" s="295" t="s">
        <v>4145</v>
      </c>
      <c r="J128" s="295" t="s">
        <v>4194</v>
      </c>
      <c r="K128" s="343"/>
    </row>
    <row r="129" s="1" customFormat="1" ht="15" customHeight="1">
      <c r="B129" s="340"/>
      <c r="C129" s="295" t="s">
        <v>4154</v>
      </c>
      <c r="D129" s="295"/>
      <c r="E129" s="295"/>
      <c r="F129" s="318" t="s">
        <v>4149</v>
      </c>
      <c r="G129" s="295"/>
      <c r="H129" s="295" t="s">
        <v>4155</v>
      </c>
      <c r="I129" s="295" t="s">
        <v>4145</v>
      </c>
      <c r="J129" s="295">
        <v>15</v>
      </c>
      <c r="K129" s="343"/>
    </row>
    <row r="130" s="1" customFormat="1" ht="15" customHeight="1">
      <c r="B130" s="340"/>
      <c r="C130" s="321" t="s">
        <v>4156</v>
      </c>
      <c r="D130" s="321"/>
      <c r="E130" s="321"/>
      <c r="F130" s="322" t="s">
        <v>4149</v>
      </c>
      <c r="G130" s="321"/>
      <c r="H130" s="321" t="s">
        <v>4157</v>
      </c>
      <c r="I130" s="321" t="s">
        <v>4145</v>
      </c>
      <c r="J130" s="321">
        <v>15</v>
      </c>
      <c r="K130" s="343"/>
    </row>
    <row r="131" s="1" customFormat="1" ht="15" customHeight="1">
      <c r="B131" s="340"/>
      <c r="C131" s="321" t="s">
        <v>4158</v>
      </c>
      <c r="D131" s="321"/>
      <c r="E131" s="321"/>
      <c r="F131" s="322" t="s">
        <v>4149</v>
      </c>
      <c r="G131" s="321"/>
      <c r="H131" s="321" t="s">
        <v>4159</v>
      </c>
      <c r="I131" s="321" t="s">
        <v>4145</v>
      </c>
      <c r="J131" s="321">
        <v>20</v>
      </c>
      <c r="K131" s="343"/>
    </row>
    <row r="132" s="1" customFormat="1" ht="15" customHeight="1">
      <c r="B132" s="340"/>
      <c r="C132" s="321" t="s">
        <v>4160</v>
      </c>
      <c r="D132" s="321"/>
      <c r="E132" s="321"/>
      <c r="F132" s="322" t="s">
        <v>4149</v>
      </c>
      <c r="G132" s="321"/>
      <c r="H132" s="321" t="s">
        <v>4161</v>
      </c>
      <c r="I132" s="321" t="s">
        <v>4145</v>
      </c>
      <c r="J132" s="321">
        <v>20</v>
      </c>
      <c r="K132" s="343"/>
    </row>
    <row r="133" s="1" customFormat="1" ht="15" customHeight="1">
      <c r="B133" s="340"/>
      <c r="C133" s="295" t="s">
        <v>4148</v>
      </c>
      <c r="D133" s="295"/>
      <c r="E133" s="295"/>
      <c r="F133" s="318" t="s">
        <v>4149</v>
      </c>
      <c r="G133" s="295"/>
      <c r="H133" s="295" t="s">
        <v>4183</v>
      </c>
      <c r="I133" s="295" t="s">
        <v>4145</v>
      </c>
      <c r="J133" s="295">
        <v>50</v>
      </c>
      <c r="K133" s="343"/>
    </row>
    <row r="134" s="1" customFormat="1" ht="15" customHeight="1">
      <c r="B134" s="340"/>
      <c r="C134" s="295" t="s">
        <v>4162</v>
      </c>
      <c r="D134" s="295"/>
      <c r="E134" s="295"/>
      <c r="F134" s="318" t="s">
        <v>4149</v>
      </c>
      <c r="G134" s="295"/>
      <c r="H134" s="295" t="s">
        <v>4183</v>
      </c>
      <c r="I134" s="295" t="s">
        <v>4145</v>
      </c>
      <c r="J134" s="295">
        <v>50</v>
      </c>
      <c r="K134" s="343"/>
    </row>
    <row r="135" s="1" customFormat="1" ht="15" customHeight="1">
      <c r="B135" s="340"/>
      <c r="C135" s="295" t="s">
        <v>4168</v>
      </c>
      <c r="D135" s="295"/>
      <c r="E135" s="295"/>
      <c r="F135" s="318" t="s">
        <v>4149</v>
      </c>
      <c r="G135" s="295"/>
      <c r="H135" s="295" t="s">
        <v>4183</v>
      </c>
      <c r="I135" s="295" t="s">
        <v>4145</v>
      </c>
      <c r="J135" s="295">
        <v>50</v>
      </c>
      <c r="K135" s="343"/>
    </row>
    <row r="136" s="1" customFormat="1" ht="15" customHeight="1">
      <c r="B136" s="340"/>
      <c r="C136" s="295" t="s">
        <v>4170</v>
      </c>
      <c r="D136" s="295"/>
      <c r="E136" s="295"/>
      <c r="F136" s="318" t="s">
        <v>4149</v>
      </c>
      <c r="G136" s="295"/>
      <c r="H136" s="295" t="s">
        <v>4183</v>
      </c>
      <c r="I136" s="295" t="s">
        <v>4145</v>
      </c>
      <c r="J136" s="295">
        <v>50</v>
      </c>
      <c r="K136" s="343"/>
    </row>
    <row r="137" s="1" customFormat="1" ht="15" customHeight="1">
      <c r="B137" s="340"/>
      <c r="C137" s="295" t="s">
        <v>4171</v>
      </c>
      <c r="D137" s="295"/>
      <c r="E137" s="295"/>
      <c r="F137" s="318" t="s">
        <v>4149</v>
      </c>
      <c r="G137" s="295"/>
      <c r="H137" s="295" t="s">
        <v>4196</v>
      </c>
      <c r="I137" s="295" t="s">
        <v>4145</v>
      </c>
      <c r="J137" s="295">
        <v>255</v>
      </c>
      <c r="K137" s="343"/>
    </row>
    <row r="138" s="1" customFormat="1" ht="15" customHeight="1">
      <c r="B138" s="340"/>
      <c r="C138" s="295" t="s">
        <v>4173</v>
      </c>
      <c r="D138" s="295"/>
      <c r="E138" s="295"/>
      <c r="F138" s="318" t="s">
        <v>4143</v>
      </c>
      <c r="G138" s="295"/>
      <c r="H138" s="295" t="s">
        <v>4197</v>
      </c>
      <c r="I138" s="295" t="s">
        <v>4175</v>
      </c>
      <c r="J138" s="295"/>
      <c r="K138" s="343"/>
    </row>
    <row r="139" s="1" customFormat="1" ht="15" customHeight="1">
      <c r="B139" s="340"/>
      <c r="C139" s="295" t="s">
        <v>4176</v>
      </c>
      <c r="D139" s="295"/>
      <c r="E139" s="295"/>
      <c r="F139" s="318" t="s">
        <v>4143</v>
      </c>
      <c r="G139" s="295"/>
      <c r="H139" s="295" t="s">
        <v>4198</v>
      </c>
      <c r="I139" s="295" t="s">
        <v>4178</v>
      </c>
      <c r="J139" s="295"/>
      <c r="K139" s="343"/>
    </row>
    <row r="140" s="1" customFormat="1" ht="15" customHeight="1">
      <c r="B140" s="340"/>
      <c r="C140" s="295" t="s">
        <v>4179</v>
      </c>
      <c r="D140" s="295"/>
      <c r="E140" s="295"/>
      <c r="F140" s="318" t="s">
        <v>4143</v>
      </c>
      <c r="G140" s="295"/>
      <c r="H140" s="295" t="s">
        <v>4179</v>
      </c>
      <c r="I140" s="295" t="s">
        <v>4178</v>
      </c>
      <c r="J140" s="295"/>
      <c r="K140" s="343"/>
    </row>
    <row r="141" s="1" customFormat="1" ht="15" customHeight="1">
      <c r="B141" s="340"/>
      <c r="C141" s="295" t="s">
        <v>43</v>
      </c>
      <c r="D141" s="295"/>
      <c r="E141" s="295"/>
      <c r="F141" s="318" t="s">
        <v>4143</v>
      </c>
      <c r="G141" s="295"/>
      <c r="H141" s="295" t="s">
        <v>4199</v>
      </c>
      <c r="I141" s="295" t="s">
        <v>4178</v>
      </c>
      <c r="J141" s="295"/>
      <c r="K141" s="343"/>
    </row>
    <row r="142" s="1" customFormat="1" ht="15" customHeight="1">
      <c r="B142" s="340"/>
      <c r="C142" s="295" t="s">
        <v>4200</v>
      </c>
      <c r="D142" s="295"/>
      <c r="E142" s="295"/>
      <c r="F142" s="318" t="s">
        <v>4143</v>
      </c>
      <c r="G142" s="295"/>
      <c r="H142" s="295" t="s">
        <v>4201</v>
      </c>
      <c r="I142" s="295" t="s">
        <v>4178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4202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4137</v>
      </c>
      <c r="D148" s="310"/>
      <c r="E148" s="310"/>
      <c r="F148" s="310" t="s">
        <v>4138</v>
      </c>
      <c r="G148" s="311"/>
      <c r="H148" s="310" t="s">
        <v>59</v>
      </c>
      <c r="I148" s="310" t="s">
        <v>62</v>
      </c>
      <c r="J148" s="310" t="s">
        <v>4139</v>
      </c>
      <c r="K148" s="309"/>
    </row>
    <row r="149" s="1" customFormat="1" ht="17.25" customHeight="1">
      <c r="B149" s="307"/>
      <c r="C149" s="312" t="s">
        <v>4140</v>
      </c>
      <c r="D149" s="312"/>
      <c r="E149" s="312"/>
      <c r="F149" s="313" t="s">
        <v>4141</v>
      </c>
      <c r="G149" s="314"/>
      <c r="H149" s="312"/>
      <c r="I149" s="312"/>
      <c r="J149" s="312" t="s">
        <v>4142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4146</v>
      </c>
      <c r="D151" s="295"/>
      <c r="E151" s="295"/>
      <c r="F151" s="348" t="s">
        <v>4143</v>
      </c>
      <c r="G151" s="295"/>
      <c r="H151" s="347" t="s">
        <v>4183</v>
      </c>
      <c r="I151" s="347" t="s">
        <v>4145</v>
      </c>
      <c r="J151" s="347">
        <v>120</v>
      </c>
      <c r="K151" s="343"/>
    </row>
    <row r="152" s="1" customFormat="1" ht="15" customHeight="1">
      <c r="B152" s="320"/>
      <c r="C152" s="347" t="s">
        <v>4192</v>
      </c>
      <c r="D152" s="295"/>
      <c r="E152" s="295"/>
      <c r="F152" s="348" t="s">
        <v>4143</v>
      </c>
      <c r="G152" s="295"/>
      <c r="H152" s="347" t="s">
        <v>4203</v>
      </c>
      <c r="I152" s="347" t="s">
        <v>4145</v>
      </c>
      <c r="J152" s="347" t="s">
        <v>4194</v>
      </c>
      <c r="K152" s="343"/>
    </row>
    <row r="153" s="1" customFormat="1" ht="15" customHeight="1">
      <c r="B153" s="320"/>
      <c r="C153" s="347" t="s">
        <v>4091</v>
      </c>
      <c r="D153" s="295"/>
      <c r="E153" s="295"/>
      <c r="F153" s="348" t="s">
        <v>4143</v>
      </c>
      <c r="G153" s="295"/>
      <c r="H153" s="347" t="s">
        <v>4204</v>
      </c>
      <c r="I153" s="347" t="s">
        <v>4145</v>
      </c>
      <c r="J153" s="347" t="s">
        <v>4194</v>
      </c>
      <c r="K153" s="343"/>
    </row>
    <row r="154" s="1" customFormat="1" ht="15" customHeight="1">
      <c r="B154" s="320"/>
      <c r="C154" s="347" t="s">
        <v>4148</v>
      </c>
      <c r="D154" s="295"/>
      <c r="E154" s="295"/>
      <c r="F154" s="348" t="s">
        <v>4149</v>
      </c>
      <c r="G154" s="295"/>
      <c r="H154" s="347" t="s">
        <v>4183</v>
      </c>
      <c r="I154" s="347" t="s">
        <v>4145</v>
      </c>
      <c r="J154" s="347">
        <v>50</v>
      </c>
      <c r="K154" s="343"/>
    </row>
    <row r="155" s="1" customFormat="1" ht="15" customHeight="1">
      <c r="B155" s="320"/>
      <c r="C155" s="347" t="s">
        <v>4151</v>
      </c>
      <c r="D155" s="295"/>
      <c r="E155" s="295"/>
      <c r="F155" s="348" t="s">
        <v>4143</v>
      </c>
      <c r="G155" s="295"/>
      <c r="H155" s="347" t="s">
        <v>4183</v>
      </c>
      <c r="I155" s="347" t="s">
        <v>4153</v>
      </c>
      <c r="J155" s="347"/>
      <c r="K155" s="343"/>
    </row>
    <row r="156" s="1" customFormat="1" ht="15" customHeight="1">
      <c r="B156" s="320"/>
      <c r="C156" s="347" t="s">
        <v>4162</v>
      </c>
      <c r="D156" s="295"/>
      <c r="E156" s="295"/>
      <c r="F156" s="348" t="s">
        <v>4149</v>
      </c>
      <c r="G156" s="295"/>
      <c r="H156" s="347" t="s">
        <v>4183</v>
      </c>
      <c r="I156" s="347" t="s">
        <v>4145</v>
      </c>
      <c r="J156" s="347">
        <v>50</v>
      </c>
      <c r="K156" s="343"/>
    </row>
    <row r="157" s="1" customFormat="1" ht="15" customHeight="1">
      <c r="B157" s="320"/>
      <c r="C157" s="347" t="s">
        <v>4170</v>
      </c>
      <c r="D157" s="295"/>
      <c r="E157" s="295"/>
      <c r="F157" s="348" t="s">
        <v>4149</v>
      </c>
      <c r="G157" s="295"/>
      <c r="H157" s="347" t="s">
        <v>4183</v>
      </c>
      <c r="I157" s="347" t="s">
        <v>4145</v>
      </c>
      <c r="J157" s="347">
        <v>50</v>
      </c>
      <c r="K157" s="343"/>
    </row>
    <row r="158" s="1" customFormat="1" ht="15" customHeight="1">
      <c r="B158" s="320"/>
      <c r="C158" s="347" t="s">
        <v>4168</v>
      </c>
      <c r="D158" s="295"/>
      <c r="E158" s="295"/>
      <c r="F158" s="348" t="s">
        <v>4149</v>
      </c>
      <c r="G158" s="295"/>
      <c r="H158" s="347" t="s">
        <v>4183</v>
      </c>
      <c r="I158" s="347" t="s">
        <v>4145</v>
      </c>
      <c r="J158" s="347">
        <v>50</v>
      </c>
      <c r="K158" s="343"/>
    </row>
    <row r="159" s="1" customFormat="1" ht="15" customHeight="1">
      <c r="B159" s="320"/>
      <c r="C159" s="347" t="s">
        <v>114</v>
      </c>
      <c r="D159" s="295"/>
      <c r="E159" s="295"/>
      <c r="F159" s="348" t="s">
        <v>4143</v>
      </c>
      <c r="G159" s="295"/>
      <c r="H159" s="347" t="s">
        <v>4205</v>
      </c>
      <c r="I159" s="347" t="s">
        <v>4145</v>
      </c>
      <c r="J159" s="347" t="s">
        <v>4206</v>
      </c>
      <c r="K159" s="343"/>
    </row>
    <row r="160" s="1" customFormat="1" ht="15" customHeight="1">
      <c r="B160" s="320"/>
      <c r="C160" s="347" t="s">
        <v>4207</v>
      </c>
      <c r="D160" s="295"/>
      <c r="E160" s="295"/>
      <c r="F160" s="348" t="s">
        <v>4143</v>
      </c>
      <c r="G160" s="295"/>
      <c r="H160" s="347" t="s">
        <v>4208</v>
      </c>
      <c r="I160" s="347" t="s">
        <v>4178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4209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4137</v>
      </c>
      <c r="D166" s="310"/>
      <c r="E166" s="310"/>
      <c r="F166" s="310" t="s">
        <v>4138</v>
      </c>
      <c r="G166" s="352"/>
      <c r="H166" s="353" t="s">
        <v>59</v>
      </c>
      <c r="I166" s="353" t="s">
        <v>62</v>
      </c>
      <c r="J166" s="310" t="s">
        <v>4139</v>
      </c>
      <c r="K166" s="287"/>
    </row>
    <row r="167" s="1" customFormat="1" ht="17.25" customHeight="1">
      <c r="B167" s="288"/>
      <c r="C167" s="312" t="s">
        <v>4140</v>
      </c>
      <c r="D167" s="312"/>
      <c r="E167" s="312"/>
      <c r="F167" s="313" t="s">
        <v>4141</v>
      </c>
      <c r="G167" s="354"/>
      <c r="H167" s="355"/>
      <c r="I167" s="355"/>
      <c r="J167" s="312" t="s">
        <v>4142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4146</v>
      </c>
      <c r="D169" s="295"/>
      <c r="E169" s="295"/>
      <c r="F169" s="318" t="s">
        <v>4143</v>
      </c>
      <c r="G169" s="295"/>
      <c r="H169" s="295" t="s">
        <v>4183</v>
      </c>
      <c r="I169" s="295" t="s">
        <v>4145</v>
      </c>
      <c r="J169" s="295">
        <v>120</v>
      </c>
      <c r="K169" s="343"/>
    </row>
    <row r="170" s="1" customFormat="1" ht="15" customHeight="1">
      <c r="B170" s="320"/>
      <c r="C170" s="295" t="s">
        <v>4192</v>
      </c>
      <c r="D170" s="295"/>
      <c r="E170" s="295"/>
      <c r="F170" s="318" t="s">
        <v>4143</v>
      </c>
      <c r="G170" s="295"/>
      <c r="H170" s="295" t="s">
        <v>4193</v>
      </c>
      <c r="I170" s="295" t="s">
        <v>4145</v>
      </c>
      <c r="J170" s="295" t="s">
        <v>4194</v>
      </c>
      <c r="K170" s="343"/>
    </row>
    <row r="171" s="1" customFormat="1" ht="15" customHeight="1">
      <c r="B171" s="320"/>
      <c r="C171" s="295" t="s">
        <v>4091</v>
      </c>
      <c r="D171" s="295"/>
      <c r="E171" s="295"/>
      <c r="F171" s="318" t="s">
        <v>4143</v>
      </c>
      <c r="G171" s="295"/>
      <c r="H171" s="295" t="s">
        <v>4210</v>
      </c>
      <c r="I171" s="295" t="s">
        <v>4145</v>
      </c>
      <c r="J171" s="295" t="s">
        <v>4194</v>
      </c>
      <c r="K171" s="343"/>
    </row>
    <row r="172" s="1" customFormat="1" ht="15" customHeight="1">
      <c r="B172" s="320"/>
      <c r="C172" s="295" t="s">
        <v>4148</v>
      </c>
      <c r="D172" s="295"/>
      <c r="E172" s="295"/>
      <c r="F172" s="318" t="s">
        <v>4149</v>
      </c>
      <c r="G172" s="295"/>
      <c r="H172" s="295" t="s">
        <v>4210</v>
      </c>
      <c r="I172" s="295" t="s">
        <v>4145</v>
      </c>
      <c r="J172" s="295">
        <v>50</v>
      </c>
      <c r="K172" s="343"/>
    </row>
    <row r="173" s="1" customFormat="1" ht="15" customHeight="1">
      <c r="B173" s="320"/>
      <c r="C173" s="295" t="s">
        <v>4151</v>
      </c>
      <c r="D173" s="295"/>
      <c r="E173" s="295"/>
      <c r="F173" s="318" t="s">
        <v>4143</v>
      </c>
      <c r="G173" s="295"/>
      <c r="H173" s="295" t="s">
        <v>4210</v>
      </c>
      <c r="I173" s="295" t="s">
        <v>4153</v>
      </c>
      <c r="J173" s="295"/>
      <c r="K173" s="343"/>
    </row>
    <row r="174" s="1" customFormat="1" ht="15" customHeight="1">
      <c r="B174" s="320"/>
      <c r="C174" s="295" t="s">
        <v>4162</v>
      </c>
      <c r="D174" s="295"/>
      <c r="E174" s="295"/>
      <c r="F174" s="318" t="s">
        <v>4149</v>
      </c>
      <c r="G174" s="295"/>
      <c r="H174" s="295" t="s">
        <v>4210</v>
      </c>
      <c r="I174" s="295" t="s">
        <v>4145</v>
      </c>
      <c r="J174" s="295">
        <v>50</v>
      </c>
      <c r="K174" s="343"/>
    </row>
    <row r="175" s="1" customFormat="1" ht="15" customHeight="1">
      <c r="B175" s="320"/>
      <c r="C175" s="295" t="s">
        <v>4170</v>
      </c>
      <c r="D175" s="295"/>
      <c r="E175" s="295"/>
      <c r="F175" s="318" t="s">
        <v>4149</v>
      </c>
      <c r="G175" s="295"/>
      <c r="H175" s="295" t="s">
        <v>4210</v>
      </c>
      <c r="I175" s="295" t="s">
        <v>4145</v>
      </c>
      <c r="J175" s="295">
        <v>50</v>
      </c>
      <c r="K175" s="343"/>
    </row>
    <row r="176" s="1" customFormat="1" ht="15" customHeight="1">
      <c r="B176" s="320"/>
      <c r="C176" s="295" t="s">
        <v>4168</v>
      </c>
      <c r="D176" s="295"/>
      <c r="E176" s="295"/>
      <c r="F176" s="318" t="s">
        <v>4149</v>
      </c>
      <c r="G176" s="295"/>
      <c r="H176" s="295" t="s">
        <v>4210</v>
      </c>
      <c r="I176" s="295" t="s">
        <v>4145</v>
      </c>
      <c r="J176" s="295">
        <v>50</v>
      </c>
      <c r="K176" s="343"/>
    </row>
    <row r="177" s="1" customFormat="1" ht="15" customHeight="1">
      <c r="B177" s="320"/>
      <c r="C177" s="295" t="s">
        <v>123</v>
      </c>
      <c r="D177" s="295"/>
      <c r="E177" s="295"/>
      <c r="F177" s="318" t="s">
        <v>4143</v>
      </c>
      <c r="G177" s="295"/>
      <c r="H177" s="295" t="s">
        <v>4211</v>
      </c>
      <c r="I177" s="295" t="s">
        <v>4212</v>
      </c>
      <c r="J177" s="295"/>
      <c r="K177" s="343"/>
    </row>
    <row r="178" s="1" customFormat="1" ht="15" customHeight="1">
      <c r="B178" s="320"/>
      <c r="C178" s="295" t="s">
        <v>62</v>
      </c>
      <c r="D178" s="295"/>
      <c r="E178" s="295"/>
      <c r="F178" s="318" t="s">
        <v>4143</v>
      </c>
      <c r="G178" s="295"/>
      <c r="H178" s="295" t="s">
        <v>4213</v>
      </c>
      <c r="I178" s="295" t="s">
        <v>4214</v>
      </c>
      <c r="J178" s="295">
        <v>1</v>
      </c>
      <c r="K178" s="343"/>
    </row>
    <row r="179" s="1" customFormat="1" ht="15" customHeight="1">
      <c r="B179" s="320"/>
      <c r="C179" s="295" t="s">
        <v>58</v>
      </c>
      <c r="D179" s="295"/>
      <c r="E179" s="295"/>
      <c r="F179" s="318" t="s">
        <v>4143</v>
      </c>
      <c r="G179" s="295"/>
      <c r="H179" s="295" t="s">
        <v>4215</v>
      </c>
      <c r="I179" s="295" t="s">
        <v>4145</v>
      </c>
      <c r="J179" s="295">
        <v>20</v>
      </c>
      <c r="K179" s="343"/>
    </row>
    <row r="180" s="1" customFormat="1" ht="15" customHeight="1">
      <c r="B180" s="320"/>
      <c r="C180" s="295" t="s">
        <v>59</v>
      </c>
      <c r="D180" s="295"/>
      <c r="E180" s="295"/>
      <c r="F180" s="318" t="s">
        <v>4143</v>
      </c>
      <c r="G180" s="295"/>
      <c r="H180" s="295" t="s">
        <v>4216</v>
      </c>
      <c r="I180" s="295" t="s">
        <v>4145</v>
      </c>
      <c r="J180" s="295">
        <v>255</v>
      </c>
      <c r="K180" s="343"/>
    </row>
    <row r="181" s="1" customFormat="1" ht="15" customHeight="1">
      <c r="B181" s="320"/>
      <c r="C181" s="295" t="s">
        <v>124</v>
      </c>
      <c r="D181" s="295"/>
      <c r="E181" s="295"/>
      <c r="F181" s="318" t="s">
        <v>4143</v>
      </c>
      <c r="G181" s="295"/>
      <c r="H181" s="295" t="s">
        <v>4107</v>
      </c>
      <c r="I181" s="295" t="s">
        <v>4145</v>
      </c>
      <c r="J181" s="295">
        <v>10</v>
      </c>
      <c r="K181" s="343"/>
    </row>
    <row r="182" s="1" customFormat="1" ht="15" customHeight="1">
      <c r="B182" s="320"/>
      <c r="C182" s="295" t="s">
        <v>125</v>
      </c>
      <c r="D182" s="295"/>
      <c r="E182" s="295"/>
      <c r="F182" s="318" t="s">
        <v>4143</v>
      </c>
      <c r="G182" s="295"/>
      <c r="H182" s="295" t="s">
        <v>4217</v>
      </c>
      <c r="I182" s="295" t="s">
        <v>4178</v>
      </c>
      <c r="J182" s="295"/>
      <c r="K182" s="343"/>
    </row>
    <row r="183" s="1" customFormat="1" ht="15" customHeight="1">
      <c r="B183" s="320"/>
      <c r="C183" s="295" t="s">
        <v>4218</v>
      </c>
      <c r="D183" s="295"/>
      <c r="E183" s="295"/>
      <c r="F183" s="318" t="s">
        <v>4143</v>
      </c>
      <c r="G183" s="295"/>
      <c r="H183" s="295" t="s">
        <v>4219</v>
      </c>
      <c r="I183" s="295" t="s">
        <v>4178</v>
      </c>
      <c r="J183" s="295"/>
      <c r="K183" s="343"/>
    </row>
    <row r="184" s="1" customFormat="1" ht="15" customHeight="1">
      <c r="B184" s="320"/>
      <c r="C184" s="295" t="s">
        <v>4207</v>
      </c>
      <c r="D184" s="295"/>
      <c r="E184" s="295"/>
      <c r="F184" s="318" t="s">
        <v>4143</v>
      </c>
      <c r="G184" s="295"/>
      <c r="H184" s="295" t="s">
        <v>4220</v>
      </c>
      <c r="I184" s="295" t="s">
        <v>4178</v>
      </c>
      <c r="J184" s="295"/>
      <c r="K184" s="343"/>
    </row>
    <row r="185" s="1" customFormat="1" ht="15" customHeight="1">
      <c r="B185" s="320"/>
      <c r="C185" s="295" t="s">
        <v>127</v>
      </c>
      <c r="D185" s="295"/>
      <c r="E185" s="295"/>
      <c r="F185" s="318" t="s">
        <v>4149</v>
      </c>
      <c r="G185" s="295"/>
      <c r="H185" s="295" t="s">
        <v>4221</v>
      </c>
      <c r="I185" s="295" t="s">
        <v>4145</v>
      </c>
      <c r="J185" s="295">
        <v>50</v>
      </c>
      <c r="K185" s="343"/>
    </row>
    <row r="186" s="1" customFormat="1" ht="15" customHeight="1">
      <c r="B186" s="320"/>
      <c r="C186" s="295" t="s">
        <v>4222</v>
      </c>
      <c r="D186" s="295"/>
      <c r="E186" s="295"/>
      <c r="F186" s="318" t="s">
        <v>4149</v>
      </c>
      <c r="G186" s="295"/>
      <c r="H186" s="295" t="s">
        <v>4223</v>
      </c>
      <c r="I186" s="295" t="s">
        <v>4224</v>
      </c>
      <c r="J186" s="295"/>
      <c r="K186" s="343"/>
    </row>
    <row r="187" s="1" customFormat="1" ht="15" customHeight="1">
      <c r="B187" s="320"/>
      <c r="C187" s="295" t="s">
        <v>4225</v>
      </c>
      <c r="D187" s="295"/>
      <c r="E187" s="295"/>
      <c r="F187" s="318" t="s">
        <v>4149</v>
      </c>
      <c r="G187" s="295"/>
      <c r="H187" s="295" t="s">
        <v>4226</v>
      </c>
      <c r="I187" s="295" t="s">
        <v>4224</v>
      </c>
      <c r="J187" s="295"/>
      <c r="K187" s="343"/>
    </row>
    <row r="188" s="1" customFormat="1" ht="15" customHeight="1">
      <c r="B188" s="320"/>
      <c r="C188" s="295" t="s">
        <v>4227</v>
      </c>
      <c r="D188" s="295"/>
      <c r="E188" s="295"/>
      <c r="F188" s="318" t="s">
        <v>4149</v>
      </c>
      <c r="G188" s="295"/>
      <c r="H188" s="295" t="s">
        <v>4228</v>
      </c>
      <c r="I188" s="295" t="s">
        <v>4224</v>
      </c>
      <c r="J188" s="295"/>
      <c r="K188" s="343"/>
    </row>
    <row r="189" s="1" customFormat="1" ht="15" customHeight="1">
      <c r="B189" s="320"/>
      <c r="C189" s="356" t="s">
        <v>4229</v>
      </c>
      <c r="D189" s="295"/>
      <c r="E189" s="295"/>
      <c r="F189" s="318" t="s">
        <v>4149</v>
      </c>
      <c r="G189" s="295"/>
      <c r="H189" s="295" t="s">
        <v>4230</v>
      </c>
      <c r="I189" s="295" t="s">
        <v>4231</v>
      </c>
      <c r="J189" s="357" t="s">
        <v>4232</v>
      </c>
      <c r="K189" s="343"/>
    </row>
    <row r="190" s="17" customFormat="1" ht="15" customHeight="1">
      <c r="B190" s="358"/>
      <c r="C190" s="359" t="s">
        <v>4233</v>
      </c>
      <c r="D190" s="360"/>
      <c r="E190" s="360"/>
      <c r="F190" s="361" t="s">
        <v>4149</v>
      </c>
      <c r="G190" s="360"/>
      <c r="H190" s="360" t="s">
        <v>4234</v>
      </c>
      <c r="I190" s="360" t="s">
        <v>4231</v>
      </c>
      <c r="J190" s="362" t="s">
        <v>4232</v>
      </c>
      <c r="K190" s="363"/>
    </row>
    <row r="191" s="1" customFormat="1" ht="15" customHeight="1">
      <c r="B191" s="320"/>
      <c r="C191" s="356" t="s">
        <v>47</v>
      </c>
      <c r="D191" s="295"/>
      <c r="E191" s="295"/>
      <c r="F191" s="318" t="s">
        <v>4143</v>
      </c>
      <c r="G191" s="295"/>
      <c r="H191" s="292" t="s">
        <v>4235</v>
      </c>
      <c r="I191" s="295" t="s">
        <v>4236</v>
      </c>
      <c r="J191" s="295"/>
      <c r="K191" s="343"/>
    </row>
    <row r="192" s="1" customFormat="1" ht="15" customHeight="1">
      <c r="B192" s="320"/>
      <c r="C192" s="356" t="s">
        <v>4237</v>
      </c>
      <c r="D192" s="295"/>
      <c r="E192" s="295"/>
      <c r="F192" s="318" t="s">
        <v>4143</v>
      </c>
      <c r="G192" s="295"/>
      <c r="H192" s="295" t="s">
        <v>4238</v>
      </c>
      <c r="I192" s="295" t="s">
        <v>4178</v>
      </c>
      <c r="J192" s="295"/>
      <c r="K192" s="343"/>
    </row>
    <row r="193" s="1" customFormat="1" ht="15" customHeight="1">
      <c r="B193" s="320"/>
      <c r="C193" s="356" t="s">
        <v>4239</v>
      </c>
      <c r="D193" s="295"/>
      <c r="E193" s="295"/>
      <c r="F193" s="318" t="s">
        <v>4143</v>
      </c>
      <c r="G193" s="295"/>
      <c r="H193" s="295" t="s">
        <v>4240</v>
      </c>
      <c r="I193" s="295" t="s">
        <v>4178</v>
      </c>
      <c r="J193" s="295"/>
      <c r="K193" s="343"/>
    </row>
    <row r="194" s="1" customFormat="1" ht="15" customHeight="1">
      <c r="B194" s="320"/>
      <c r="C194" s="356" t="s">
        <v>4241</v>
      </c>
      <c r="D194" s="295"/>
      <c r="E194" s="295"/>
      <c r="F194" s="318" t="s">
        <v>4149</v>
      </c>
      <c r="G194" s="295"/>
      <c r="H194" s="295" t="s">
        <v>4242</v>
      </c>
      <c r="I194" s="295" t="s">
        <v>4178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4243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4244</v>
      </c>
      <c r="D201" s="365"/>
      <c r="E201" s="365"/>
      <c r="F201" s="365" t="s">
        <v>4245</v>
      </c>
      <c r="G201" s="366"/>
      <c r="H201" s="365" t="s">
        <v>4246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4236</v>
      </c>
      <c r="D203" s="295"/>
      <c r="E203" s="295"/>
      <c r="F203" s="318" t="s">
        <v>48</v>
      </c>
      <c r="G203" s="295"/>
      <c r="H203" s="295" t="s">
        <v>4247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49</v>
      </c>
      <c r="G204" s="295"/>
      <c r="H204" s="295" t="s">
        <v>4248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52</v>
      </c>
      <c r="G205" s="295"/>
      <c r="H205" s="295" t="s">
        <v>4249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50</v>
      </c>
      <c r="G206" s="295"/>
      <c r="H206" s="295" t="s">
        <v>4250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51</v>
      </c>
      <c r="G207" s="295"/>
      <c r="H207" s="295" t="s">
        <v>4251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4190</v>
      </c>
      <c r="D209" s="295"/>
      <c r="E209" s="295"/>
      <c r="F209" s="318" t="s">
        <v>84</v>
      </c>
      <c r="G209" s="295"/>
      <c r="H209" s="295" t="s">
        <v>4252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4088</v>
      </c>
      <c r="G210" s="295"/>
      <c r="H210" s="295" t="s">
        <v>4089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4086</v>
      </c>
      <c r="G211" s="295"/>
      <c r="H211" s="295" t="s">
        <v>4253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107</v>
      </c>
      <c r="G212" s="356"/>
      <c r="H212" s="347" t="s">
        <v>4090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515</v>
      </c>
      <c r="G213" s="356"/>
      <c r="H213" s="347" t="s">
        <v>4062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4214</v>
      </c>
      <c r="D215" s="295"/>
      <c r="E215" s="295"/>
      <c r="F215" s="318">
        <v>1</v>
      </c>
      <c r="G215" s="356"/>
      <c r="H215" s="347" t="s">
        <v>4254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4255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4256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4257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Škuthan Jan</dc:creator>
  <cp:lastModifiedBy>Škuthan Jan</cp:lastModifiedBy>
  <dcterms:created xsi:type="dcterms:W3CDTF">2025-07-23T10:02:11Z</dcterms:created>
  <dcterms:modified xsi:type="dcterms:W3CDTF">2025-07-23T10:02:21Z</dcterms:modified>
</cp:coreProperties>
</file>