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ddělení veřejných zakázek\IV.VZ\Zakazky\DNS\čisticí prostředky a hygienický spotřební materiál\Spotřební materiál\Zadávací dokumentace\"/>
    </mc:Choice>
  </mc:AlternateContent>
  <xr:revisionPtr revIDLastSave="0" documentId="13_ncr:1_{384B7DA6-0D75-4214-99AF-6ED7106E89D3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R17" i="1"/>
  <c r="R16" i="1"/>
  <c r="S16" i="1" l="1"/>
  <c r="S17" i="1"/>
  <c r="T17" i="1"/>
  <c r="T16" i="1"/>
  <c r="R21" i="1" l="1"/>
  <c r="R20" i="1"/>
  <c r="T21" i="1" l="1"/>
  <c r="S21" i="1"/>
  <c r="T20" i="1"/>
  <c r="S20" i="1"/>
  <c r="R6" i="1"/>
  <c r="R15" i="1"/>
  <c r="R14" i="1"/>
  <c r="Q14" i="1"/>
  <c r="R11" i="1"/>
  <c r="R10" i="1"/>
  <c r="Q10" i="1"/>
  <c r="R7" i="1"/>
  <c r="Q6" i="1"/>
  <c r="R22" i="1" l="1"/>
  <c r="T6" i="1"/>
  <c r="S6" i="1"/>
  <c r="T15" i="1"/>
  <c r="S15" i="1"/>
  <c r="T14" i="1"/>
  <c r="S14" i="1"/>
  <c r="T11" i="1"/>
  <c r="S11" i="1"/>
  <c r="T10" i="1"/>
  <c r="S10" i="1"/>
  <c r="T7" i="1"/>
  <c r="S7" i="1"/>
  <c r="S23" i="1" l="1"/>
  <c r="T24" i="1"/>
</calcChain>
</file>

<file path=xl/sharedStrings.xml><?xml version="1.0" encoding="utf-8"?>
<sst xmlns="http://schemas.openxmlformats.org/spreadsheetml/2006/main" count="116" uniqueCount="74">
  <si>
    <t>položka</t>
  </si>
  <si>
    <t>specifikace</t>
  </si>
  <si>
    <t>max Ø role (mm)</t>
  </si>
  <si>
    <t>max šířka role (mm)</t>
  </si>
  <si>
    <t>obchodní název zboží</t>
  </si>
  <si>
    <t>návin role (m)</t>
  </si>
  <si>
    <t>za útržek</t>
  </si>
  <si>
    <t>cena v Kč bez DPH</t>
  </si>
  <si>
    <t>zásobník na toaletní papír</t>
  </si>
  <si>
    <t>min návin role (m)</t>
  </si>
  <si>
    <t>kompatibilní se spotřebním materiálem - viz toaletní papír</t>
  </si>
  <si>
    <t>papírové ručníky v roli odvin ze středu</t>
  </si>
  <si>
    <t>kompatibilní se spotřebním materiálem - viz papírové ručníky</t>
  </si>
  <si>
    <t>pěnové mýdlo</t>
  </si>
  <si>
    <t>min objem (ml)</t>
  </si>
  <si>
    <t>minimální počet dávek</t>
  </si>
  <si>
    <t>dávkovač na pěnové mýdlo</t>
  </si>
  <si>
    <t>kompatibilní se spotřebním materiálem - viz pěnové mýdlo</t>
  </si>
  <si>
    <t>počet dávek v náplni</t>
  </si>
  <si>
    <t>objem (ml)</t>
  </si>
  <si>
    <t>max počet rolí v balení</t>
  </si>
  <si>
    <t>max počet náplní v balení</t>
  </si>
  <si>
    <t>specifikace poptávky</t>
  </si>
  <si>
    <t>100 dávek</t>
  </si>
  <si>
    <t>kód certifikátu EU Ecolabel</t>
  </si>
  <si>
    <t>za 1 roli/zásobník</t>
  </si>
  <si>
    <t>za 1 náplň/dávkovač</t>
  </si>
  <si>
    <t>min počet útržků v roli</t>
  </si>
  <si>
    <t>max Ø náplně (mm)</t>
  </si>
  <si>
    <t>počet útržků v roli</t>
  </si>
  <si>
    <t>počet rolí v balení</t>
  </si>
  <si>
    <t>počet náplní v balení</t>
  </si>
  <si>
    <t>výška náplně (mm)</t>
  </si>
  <si>
    <t>max výška náplně (mm)</t>
  </si>
  <si>
    <t>šířka role (mm)</t>
  </si>
  <si>
    <t>Ø role (mm)</t>
  </si>
  <si>
    <t>Ø náplně (mm)</t>
  </si>
  <si>
    <t>toaletní papír v roli odvin ze středu</t>
  </si>
  <si>
    <t>hygienické sáčky</t>
  </si>
  <si>
    <t>zásobník pro hygienické sáčky</t>
  </si>
  <si>
    <t>hygienické sáčky igelitové v papírové krabičce</t>
  </si>
  <si>
    <t>zásobník Tork systém B5 na igelitové hygienické sáčky</t>
  </si>
  <si>
    <t>kompatibilní se spotřebním materiálem - viz hygienické sáčky</t>
  </si>
  <si>
    <t>max šířka (mm)</t>
  </si>
  <si>
    <t>max hloubka náplně (mm)</t>
  </si>
  <si>
    <t>šířka náplně (mm)</t>
  </si>
  <si>
    <t>hloubka náplně (mm)</t>
  </si>
  <si>
    <t>počet sáčků v náplni</t>
  </si>
  <si>
    <t>součet za 1 rok bez DPH</t>
  </si>
  <si>
    <t>celkem za položku za rok</t>
  </si>
  <si>
    <t>DPH v Kč za rok</t>
  </si>
  <si>
    <t>cena celkem vč DPH za rok</t>
  </si>
  <si>
    <t>celkem DPH za 1 rok</t>
  </si>
  <si>
    <t>celkem za rok včetně DPH</t>
  </si>
  <si>
    <t>Konkrétní typ zásobníků a dávkovačů požadujeme z důvodu výměny případných poškozených či chybějících kusů s ohledem na současné vybavení celého Krajského úřadu uvedeným typem.</t>
  </si>
  <si>
    <t>zásobník na papírové ručníky</t>
  </si>
  <si>
    <t>minimální počet sáčků v krabičce/ balení</t>
  </si>
  <si>
    <t>max počet krabiček/ks v balení</t>
  </si>
  <si>
    <t>za balení</t>
  </si>
  <si>
    <t>Tork Reflex M4 na role se středovým odvinem a dávkováním po jednom útržku, plastový bílý</t>
  </si>
  <si>
    <t>Tork SmartOne T8 na role se středovým odvinem a dávkováním po jednom útržku, plastový bílý</t>
  </si>
  <si>
    <t>za 1 krabičku/balení</t>
  </si>
  <si>
    <t>předpokládaná spotřeba za rok v krabičkách/ v baleních</t>
  </si>
  <si>
    <t>předpokládaná spotřeba za rok v ks</t>
  </si>
  <si>
    <t>gelová dezinfekce</t>
  </si>
  <si>
    <t>pěnové mýdlo lehce parfemované, náplň s vlastním zpěňovacím mechanizmem, válcovitý tvar, certifikát EU Ecolabel, kompatibilní s dávkovačem S4</t>
  </si>
  <si>
    <t>gelová bezoplachová dezinfekce s 80 % denaturovaného alkoholu,  válcovitý tvar, splňuje požadavky pro normy EN1500, EN14476,EN1500,12791,13727,1276,1275, 13624,1650,14348,14476, kompatibilní s dávkovačem S4</t>
  </si>
  <si>
    <t>dávkovač Tork systém S4, plastový černý</t>
  </si>
  <si>
    <t>dávkovač Tork systém S4, plastový bílý</t>
  </si>
  <si>
    <t>2 vrstvý, perforovaná role bílé barvy, celulóza+recykl, certifikát EU Ecolabel a FSC, kompatibilní se zásobníkem Tork SmartOne T8</t>
  </si>
  <si>
    <t xml:space="preserve">2 vrstvý, perforovaná role bílé barvy, celulóza+recykl, certifikát EU Ecolabel a FSC, kompatibilní se zásobníkem Tork Reflex M4 </t>
  </si>
  <si>
    <t>Příloha č. 1 - Specifikace dodávky včetně položkového výkazu k nacenění</t>
  </si>
  <si>
    <t xml:space="preserve">Při zpracování cenové nabídky je nutno dodržet výši stanovené maximální možné a nepřekročitelné celkové nabídkové ceny 1 300 000 Kč včetně DPH. </t>
  </si>
  <si>
    <t>Požadované certifikáty lze nahradit i jiným vhodným způsobem než shora uvedenými ekoznačkami.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</si>
</sst>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7" tint="0.59999389629810485"/>
      <name val="Calibri"/>
      <family val="2"/>
      <charset val="238"/>
      <scheme val="minor"/>
    </font>
    <font>
      <sz val="10"/>
      <color theme="7" tint="0.59999389629810485"/>
      <name val="Open Sans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59999389629810485"/>
      </left>
      <right style="thin">
        <color indexed="64"/>
      </right>
      <top/>
      <bottom style="thin">
        <color theme="7" tint="0.59999389629810485"/>
      </bottom>
      <diagonal/>
    </border>
    <border>
      <left style="thin">
        <color indexed="64"/>
      </left>
      <right style="thin">
        <color indexed="64"/>
      </right>
      <top/>
      <bottom style="thin">
        <color theme="7" tint="0.59999389629810485"/>
      </bottom>
      <diagonal/>
    </border>
    <border>
      <left style="thin">
        <color indexed="64"/>
      </left>
      <right style="thin">
        <color theme="7" tint="0.59999389629810485"/>
      </right>
      <top/>
      <bottom style="thin">
        <color theme="7" tint="0.59999389629810485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 diagonalUp="1"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>
      <left/>
      <right style="thin">
        <color indexed="64"/>
      </right>
      <top/>
      <bottom style="thin">
        <color theme="7" tint="0.5999938962981048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7" tint="0.79998168889431442"/>
      </diagonal>
    </border>
    <border>
      <left/>
      <right/>
      <top style="thin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 style="thin">
        <color theme="1"/>
      </right>
      <top style="thin">
        <color theme="1"/>
      </top>
      <bottom/>
      <diagonal style="thin">
        <color theme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theme="7" tint="0.79998168889431442"/>
      </diagonal>
    </border>
    <border>
      <left style="thin">
        <color indexed="64"/>
      </left>
      <right/>
      <top/>
      <bottom style="thin">
        <color theme="7" tint="0.5999938962981048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 style="thin">
        <color theme="1"/>
      </right>
      <top/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1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1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0" fillId="0" borderId="32" xfId="0" applyNumberFormat="1" applyBorder="1"/>
    <xf numFmtId="164" fontId="0" fillId="0" borderId="31" xfId="0" applyNumberFormat="1" applyBorder="1"/>
    <xf numFmtId="0" fontId="1" fillId="4" borderId="51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/>
    </xf>
    <xf numFmtId="0" fontId="1" fillId="4" borderId="55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4" borderId="60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center" vertical="center"/>
    </xf>
    <xf numFmtId="164" fontId="1" fillId="0" borderId="70" xfId="0" applyNumberFormat="1" applyFont="1" applyBorder="1" applyAlignment="1">
      <alignment horizontal="center" vertical="center"/>
    </xf>
    <xf numFmtId="164" fontId="1" fillId="0" borderId="71" xfId="0" applyNumberFormat="1" applyFont="1" applyBorder="1" applyAlignment="1">
      <alignment horizontal="center" vertical="center"/>
    </xf>
    <xf numFmtId="44" fontId="0" fillId="0" borderId="0" xfId="1" applyFont="1"/>
    <xf numFmtId="0" fontId="1" fillId="4" borderId="4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79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41" xfId="0" applyFont="1" applyFill="1" applyBorder="1" applyAlignment="1" applyProtection="1">
      <alignment horizontal="center" vertical="center"/>
      <protection locked="0"/>
    </xf>
    <xf numFmtId="0" fontId="1" fillId="6" borderId="73" xfId="0" applyFont="1" applyFill="1" applyBorder="1" applyAlignment="1" applyProtection="1">
      <alignment horizontal="center" vertical="center"/>
      <protection locked="0"/>
    </xf>
    <xf numFmtId="0" fontId="1" fillId="6" borderId="30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65" xfId="0" applyFont="1" applyFill="1" applyBorder="1" applyAlignment="1" applyProtection="1">
      <alignment horizontal="center" vertical="center"/>
      <protection locked="0"/>
    </xf>
    <xf numFmtId="0" fontId="1" fillId="6" borderId="26" xfId="0" applyFont="1" applyFill="1" applyBorder="1" applyAlignment="1" applyProtection="1">
      <alignment horizontal="center" vertical="center"/>
      <protection locked="0"/>
    </xf>
    <xf numFmtId="0" fontId="1" fillId="6" borderId="72" xfId="0" applyFont="1" applyFill="1" applyBorder="1" applyAlignment="1" applyProtection="1">
      <alignment horizontal="center" vertical="center"/>
      <protection locked="0"/>
    </xf>
    <xf numFmtId="0" fontId="1" fillId="6" borderId="52" xfId="0" applyFont="1" applyFill="1" applyBorder="1" applyAlignment="1" applyProtection="1">
      <alignment horizontal="center" vertical="center"/>
      <protection locked="0"/>
    </xf>
    <xf numFmtId="0" fontId="1" fillId="6" borderId="48" xfId="0" applyFont="1" applyFill="1" applyBorder="1" applyAlignment="1" applyProtection="1">
      <alignment horizontal="center" vertical="center"/>
      <protection locked="0"/>
    </xf>
    <xf numFmtId="164" fontId="6" fillId="7" borderId="3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5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5" borderId="2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4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16" zoomScaleNormal="100" workbookViewId="0">
      <selection activeCell="B29" sqref="B29"/>
    </sheetView>
  </sheetViews>
  <sheetFormatPr defaultRowHeight="15"/>
  <cols>
    <col min="1" max="1" width="16.42578125" customWidth="1"/>
    <col min="2" max="2" width="35.5703125" customWidth="1"/>
    <col min="3" max="3" width="11.140625" customWidth="1"/>
    <col min="4" max="5" width="10.140625" customWidth="1"/>
    <col min="6" max="6" width="10" customWidth="1"/>
    <col min="8" max="8" width="13.42578125" customWidth="1"/>
    <col min="9" max="9" width="18.7109375" customWidth="1"/>
    <col min="10" max="10" width="10.5703125" customWidth="1"/>
    <col min="17" max="17" width="17.85546875" customWidth="1"/>
    <col min="18" max="18" width="14.5703125" bestFit="1" customWidth="1"/>
    <col min="19" max="19" width="14.5703125" customWidth="1"/>
    <col min="20" max="20" width="17.140625" customWidth="1"/>
  </cols>
  <sheetData>
    <row r="1" spans="1:20">
      <c r="A1" t="s">
        <v>71</v>
      </c>
    </row>
    <row r="2" spans="1:20" ht="15.75" thickBot="1"/>
    <row r="3" spans="1:20">
      <c r="A3" s="79" t="s">
        <v>22</v>
      </c>
      <c r="B3" s="80"/>
      <c r="C3" s="80"/>
      <c r="D3" s="80"/>
      <c r="E3" s="80"/>
      <c r="F3" s="80"/>
      <c r="G3" s="80"/>
      <c r="H3" s="81"/>
      <c r="I3" s="94"/>
      <c r="J3" s="95"/>
      <c r="K3" s="95"/>
      <c r="L3" s="95"/>
      <c r="M3" s="96"/>
      <c r="N3" s="96"/>
      <c r="O3" s="96"/>
      <c r="P3" s="95"/>
      <c r="Q3" s="95"/>
      <c r="R3" s="95"/>
      <c r="S3" s="96"/>
      <c r="T3" s="97"/>
    </row>
    <row r="4" spans="1:20" ht="15" customHeight="1">
      <c r="A4" s="89" t="s">
        <v>0</v>
      </c>
      <c r="B4" s="90" t="s">
        <v>1</v>
      </c>
      <c r="C4" s="82" t="s">
        <v>2</v>
      </c>
      <c r="D4" s="82" t="s">
        <v>3</v>
      </c>
      <c r="E4" s="86" t="s">
        <v>27</v>
      </c>
      <c r="F4" s="82" t="s">
        <v>9</v>
      </c>
      <c r="G4" s="82" t="s">
        <v>20</v>
      </c>
      <c r="H4" s="120" t="s">
        <v>63</v>
      </c>
      <c r="I4" s="104" t="s">
        <v>4</v>
      </c>
      <c r="J4" s="91" t="s">
        <v>5</v>
      </c>
      <c r="K4" s="107" t="s">
        <v>35</v>
      </c>
      <c r="L4" s="91" t="s">
        <v>34</v>
      </c>
      <c r="M4" s="82" t="s">
        <v>30</v>
      </c>
      <c r="N4" s="82" t="s">
        <v>29</v>
      </c>
      <c r="O4" s="82" t="s">
        <v>24</v>
      </c>
      <c r="P4" s="101" t="s">
        <v>7</v>
      </c>
      <c r="Q4" s="99"/>
      <c r="R4" s="100"/>
      <c r="S4" s="90" t="s">
        <v>50</v>
      </c>
      <c r="T4" s="93" t="s">
        <v>51</v>
      </c>
    </row>
    <row r="5" spans="1:20" ht="38.25" customHeight="1" thickBot="1">
      <c r="A5" s="117"/>
      <c r="B5" s="119"/>
      <c r="C5" s="86"/>
      <c r="D5" s="86"/>
      <c r="E5" s="87"/>
      <c r="F5" s="86"/>
      <c r="G5" s="86"/>
      <c r="H5" s="121"/>
      <c r="I5" s="105"/>
      <c r="J5" s="86"/>
      <c r="K5" s="108"/>
      <c r="L5" s="86"/>
      <c r="M5" s="83"/>
      <c r="N5" s="83"/>
      <c r="O5" s="83"/>
      <c r="P5" s="47" t="s">
        <v>25</v>
      </c>
      <c r="Q5" s="45" t="s">
        <v>6</v>
      </c>
      <c r="R5" s="34" t="s">
        <v>49</v>
      </c>
      <c r="S5" s="103"/>
      <c r="T5" s="118"/>
    </row>
    <row r="6" spans="1:20" ht="52.5" customHeight="1">
      <c r="A6" s="22" t="s">
        <v>37</v>
      </c>
      <c r="B6" s="23" t="s">
        <v>69</v>
      </c>
      <c r="C6" s="24">
        <v>200</v>
      </c>
      <c r="D6" s="24">
        <v>140</v>
      </c>
      <c r="E6" s="24">
        <v>1100</v>
      </c>
      <c r="F6" s="24">
        <v>205</v>
      </c>
      <c r="G6" s="24">
        <v>6</v>
      </c>
      <c r="H6" s="54">
        <v>1800</v>
      </c>
      <c r="I6" s="74"/>
      <c r="J6" s="75"/>
      <c r="K6" s="75"/>
      <c r="L6" s="75"/>
      <c r="M6" s="69"/>
      <c r="N6" s="76"/>
      <c r="O6" s="69"/>
      <c r="P6" s="75"/>
      <c r="Q6" s="25" t="e">
        <f>P6/N6</f>
        <v>#DIV/0!</v>
      </c>
      <c r="R6" s="26">
        <f>P6*H6</f>
        <v>0</v>
      </c>
      <c r="S6" s="35">
        <f>R6*0.21</f>
        <v>0</v>
      </c>
      <c r="T6" s="48">
        <f>R6*1.21</f>
        <v>0</v>
      </c>
    </row>
    <row r="7" spans="1:20" ht="38.25">
      <c r="A7" s="11" t="s">
        <v>8</v>
      </c>
      <c r="B7" s="53" t="s">
        <v>60</v>
      </c>
      <c r="C7" s="78" t="s">
        <v>10</v>
      </c>
      <c r="D7" s="78"/>
      <c r="E7" s="78"/>
      <c r="F7" s="78"/>
      <c r="G7" s="4"/>
      <c r="H7" s="55">
        <v>30</v>
      </c>
      <c r="I7" s="60"/>
      <c r="J7" s="3"/>
      <c r="K7" s="3"/>
      <c r="L7" s="3"/>
      <c r="M7" s="28"/>
      <c r="N7" s="29"/>
      <c r="O7" s="33"/>
      <c r="P7" s="70"/>
      <c r="Q7" s="5"/>
      <c r="R7" s="7">
        <f>P7*H7</f>
        <v>0</v>
      </c>
      <c r="S7" s="10">
        <f t="shared" ref="S7:S21" si="0">R7*0.21</f>
        <v>0</v>
      </c>
      <c r="T7" s="49">
        <f>R7*1.21</f>
        <v>0</v>
      </c>
    </row>
    <row r="8" spans="1:20" ht="15" customHeight="1">
      <c r="A8" s="89" t="s">
        <v>0</v>
      </c>
      <c r="B8" s="90" t="s">
        <v>1</v>
      </c>
      <c r="C8" s="82" t="s">
        <v>2</v>
      </c>
      <c r="D8" s="82" t="s">
        <v>3</v>
      </c>
      <c r="E8" s="86" t="s">
        <v>27</v>
      </c>
      <c r="F8" s="82" t="s">
        <v>9</v>
      </c>
      <c r="G8" s="82" t="s">
        <v>20</v>
      </c>
      <c r="H8" s="92" t="s">
        <v>63</v>
      </c>
      <c r="I8" s="109" t="s">
        <v>4</v>
      </c>
      <c r="J8" s="82" t="s">
        <v>5</v>
      </c>
      <c r="K8" s="106" t="s">
        <v>35</v>
      </c>
      <c r="L8" s="82" t="s">
        <v>34</v>
      </c>
      <c r="M8" s="82" t="s">
        <v>30</v>
      </c>
      <c r="N8" s="82" t="s">
        <v>29</v>
      </c>
      <c r="O8" s="82" t="s">
        <v>24</v>
      </c>
      <c r="P8" s="101" t="s">
        <v>7</v>
      </c>
      <c r="Q8" s="99"/>
      <c r="R8" s="102"/>
      <c r="S8" s="112" t="s">
        <v>50</v>
      </c>
      <c r="T8" s="93" t="s">
        <v>51</v>
      </c>
    </row>
    <row r="9" spans="1:20" ht="34.5" customHeight="1">
      <c r="A9" s="89"/>
      <c r="B9" s="90"/>
      <c r="C9" s="82"/>
      <c r="D9" s="82"/>
      <c r="E9" s="91"/>
      <c r="F9" s="82"/>
      <c r="G9" s="82"/>
      <c r="H9" s="93"/>
      <c r="I9" s="109"/>
      <c r="J9" s="82"/>
      <c r="K9" s="106"/>
      <c r="L9" s="82"/>
      <c r="M9" s="82"/>
      <c r="N9" s="82"/>
      <c r="O9" s="82"/>
      <c r="P9" s="27" t="s">
        <v>25</v>
      </c>
      <c r="Q9" s="44" t="s">
        <v>6</v>
      </c>
      <c r="R9" s="44" t="s">
        <v>49</v>
      </c>
      <c r="S9" s="113"/>
      <c r="T9" s="93"/>
    </row>
    <row r="10" spans="1:20" ht="53.25" customHeight="1">
      <c r="A10" s="11" t="s">
        <v>11</v>
      </c>
      <c r="B10" s="53" t="s">
        <v>70</v>
      </c>
      <c r="C10" s="1">
        <v>190</v>
      </c>
      <c r="D10" s="1">
        <v>200</v>
      </c>
      <c r="E10" s="1">
        <v>440</v>
      </c>
      <c r="F10" s="1">
        <v>150</v>
      </c>
      <c r="G10" s="1">
        <v>6</v>
      </c>
      <c r="H10" s="56">
        <v>4200</v>
      </c>
      <c r="I10" s="60"/>
      <c r="J10" s="64"/>
      <c r="K10" s="64"/>
      <c r="L10" s="64"/>
      <c r="M10" s="71"/>
      <c r="N10" s="72"/>
      <c r="O10" s="73"/>
      <c r="P10" s="64"/>
      <c r="Q10" s="2" t="e">
        <f>P10/N10</f>
        <v>#DIV/0!</v>
      </c>
      <c r="R10" s="6">
        <f>P10*H10</f>
        <v>0</v>
      </c>
      <c r="S10" s="10">
        <f t="shared" si="0"/>
        <v>0</v>
      </c>
      <c r="T10" s="49">
        <f>R10*1.21</f>
        <v>0</v>
      </c>
    </row>
    <row r="11" spans="1:20" ht="41.25" customHeight="1">
      <c r="A11" s="11" t="s">
        <v>55</v>
      </c>
      <c r="B11" s="53" t="s">
        <v>59</v>
      </c>
      <c r="C11" s="78" t="s">
        <v>12</v>
      </c>
      <c r="D11" s="78"/>
      <c r="E11" s="78"/>
      <c r="F11" s="78"/>
      <c r="G11" s="4"/>
      <c r="H11" s="55">
        <v>30</v>
      </c>
      <c r="I11" s="60"/>
      <c r="J11" s="3"/>
      <c r="K11" s="3"/>
      <c r="L11" s="3"/>
      <c r="M11" s="4"/>
      <c r="N11" s="9"/>
      <c r="O11" s="8"/>
      <c r="P11" s="70"/>
      <c r="Q11" s="5"/>
      <c r="R11" s="7">
        <f>P11*H11</f>
        <v>0</v>
      </c>
      <c r="S11" s="10">
        <f t="shared" si="0"/>
        <v>0</v>
      </c>
      <c r="T11" s="49">
        <f>R11*1.21</f>
        <v>0</v>
      </c>
    </row>
    <row r="12" spans="1:20" ht="15" customHeight="1">
      <c r="A12" s="89" t="s">
        <v>0</v>
      </c>
      <c r="B12" s="90" t="s">
        <v>1</v>
      </c>
      <c r="C12" s="82" t="s">
        <v>28</v>
      </c>
      <c r="D12" s="82" t="s">
        <v>33</v>
      </c>
      <c r="E12" s="82" t="s">
        <v>14</v>
      </c>
      <c r="F12" s="86" t="s">
        <v>15</v>
      </c>
      <c r="G12" s="82" t="s">
        <v>21</v>
      </c>
      <c r="H12" s="92" t="s">
        <v>63</v>
      </c>
      <c r="I12" s="109" t="s">
        <v>4</v>
      </c>
      <c r="J12" s="82" t="s">
        <v>19</v>
      </c>
      <c r="K12" s="106" t="s">
        <v>36</v>
      </c>
      <c r="L12" s="82" t="s">
        <v>32</v>
      </c>
      <c r="M12" s="88" t="s">
        <v>31</v>
      </c>
      <c r="N12" s="115" t="s">
        <v>18</v>
      </c>
      <c r="O12" s="84" t="s">
        <v>24</v>
      </c>
      <c r="P12" s="98" t="s">
        <v>7</v>
      </c>
      <c r="Q12" s="99"/>
      <c r="R12" s="100"/>
      <c r="S12" s="90" t="s">
        <v>50</v>
      </c>
      <c r="T12" s="93" t="s">
        <v>51</v>
      </c>
    </row>
    <row r="13" spans="1:20" ht="39" customHeight="1">
      <c r="A13" s="89"/>
      <c r="B13" s="90"/>
      <c r="C13" s="82"/>
      <c r="D13" s="82"/>
      <c r="E13" s="82"/>
      <c r="F13" s="91"/>
      <c r="G13" s="82"/>
      <c r="H13" s="93"/>
      <c r="I13" s="109"/>
      <c r="J13" s="82"/>
      <c r="K13" s="106"/>
      <c r="L13" s="86"/>
      <c r="M13" s="88"/>
      <c r="N13" s="116"/>
      <c r="O13" s="85"/>
      <c r="P13" s="44" t="s">
        <v>26</v>
      </c>
      <c r="Q13" s="44" t="s">
        <v>23</v>
      </c>
      <c r="R13" s="46" t="s">
        <v>49</v>
      </c>
      <c r="S13" s="90"/>
      <c r="T13" s="93"/>
    </row>
    <row r="14" spans="1:20" ht="51">
      <c r="A14" s="11" t="s">
        <v>13</v>
      </c>
      <c r="B14" s="53" t="s">
        <v>65</v>
      </c>
      <c r="C14" s="1">
        <v>92</v>
      </c>
      <c r="D14" s="1">
        <v>240</v>
      </c>
      <c r="E14" s="1">
        <v>1000</v>
      </c>
      <c r="F14" s="1">
        <v>2500</v>
      </c>
      <c r="G14" s="1">
        <v>6</v>
      </c>
      <c r="H14" s="56">
        <v>300</v>
      </c>
      <c r="I14" s="60"/>
      <c r="J14" s="61"/>
      <c r="K14" s="62"/>
      <c r="L14" s="68"/>
      <c r="M14" s="60"/>
      <c r="N14" s="69"/>
      <c r="O14" s="64"/>
      <c r="P14" s="64"/>
      <c r="Q14" s="2" t="e">
        <f>P14/N14</f>
        <v>#DIV/0!</v>
      </c>
      <c r="R14" s="6">
        <f>P14*H14</f>
        <v>0</v>
      </c>
      <c r="S14" s="10">
        <f t="shared" si="0"/>
        <v>0</v>
      </c>
      <c r="T14" s="49">
        <f>R14*1.21</f>
        <v>0</v>
      </c>
    </row>
    <row r="15" spans="1:20" ht="45" customHeight="1">
      <c r="A15" s="11" t="s">
        <v>16</v>
      </c>
      <c r="B15" s="53" t="s">
        <v>68</v>
      </c>
      <c r="C15" s="78" t="s">
        <v>17</v>
      </c>
      <c r="D15" s="78"/>
      <c r="E15" s="78"/>
      <c r="F15" s="78"/>
      <c r="G15" s="4"/>
      <c r="H15" s="57">
        <v>30</v>
      </c>
      <c r="I15" s="67"/>
      <c r="J15" s="30"/>
      <c r="K15" s="30"/>
      <c r="L15" s="31"/>
      <c r="M15" s="3"/>
      <c r="N15" s="32"/>
      <c r="O15" s="32"/>
      <c r="P15" s="64"/>
      <c r="Q15" s="3"/>
      <c r="R15" s="6">
        <f>P15*H15</f>
        <v>0</v>
      </c>
      <c r="S15" s="10">
        <f t="shared" si="0"/>
        <v>0</v>
      </c>
      <c r="T15" s="49">
        <f>R15*1.21</f>
        <v>0</v>
      </c>
    </row>
    <row r="16" spans="1:20" ht="98.25" customHeight="1">
      <c r="A16" s="36" t="s">
        <v>64</v>
      </c>
      <c r="B16" s="43" t="s">
        <v>66</v>
      </c>
      <c r="C16" s="37">
        <v>92</v>
      </c>
      <c r="D16" s="37">
        <v>250.5</v>
      </c>
      <c r="E16" s="37">
        <v>1000</v>
      </c>
      <c r="F16" s="38">
        <v>1000</v>
      </c>
      <c r="G16" s="39">
        <v>6</v>
      </c>
      <c r="H16" s="58">
        <v>100</v>
      </c>
      <c r="I16" s="67"/>
      <c r="J16" s="64"/>
      <c r="K16" s="64"/>
      <c r="L16" s="64"/>
      <c r="M16" s="64"/>
      <c r="N16" s="64"/>
      <c r="O16" s="64"/>
      <c r="P16" s="64"/>
      <c r="Q16" s="2" t="e">
        <f>P16/N16</f>
        <v>#DIV/0!</v>
      </c>
      <c r="R16" s="6">
        <f>P16*H16</f>
        <v>0</v>
      </c>
      <c r="S16" s="10">
        <f t="shared" ref="S16:S17" si="1">R16*0.21</f>
        <v>0</v>
      </c>
      <c r="T16" s="49">
        <f>R16*1.21</f>
        <v>0</v>
      </c>
    </row>
    <row r="17" spans="1:20" ht="53.25" customHeight="1">
      <c r="A17" s="11" t="s">
        <v>16</v>
      </c>
      <c r="B17" s="53" t="s">
        <v>67</v>
      </c>
      <c r="C17" s="78" t="s">
        <v>17</v>
      </c>
      <c r="D17" s="78"/>
      <c r="E17" s="78"/>
      <c r="F17" s="78"/>
      <c r="G17" s="4"/>
      <c r="H17" s="58">
        <v>15</v>
      </c>
      <c r="I17" s="67"/>
      <c r="J17" s="40"/>
      <c r="K17" s="40"/>
      <c r="L17" s="31"/>
      <c r="M17" s="41"/>
      <c r="N17" s="42"/>
      <c r="O17" s="42"/>
      <c r="P17" s="64"/>
      <c r="Q17" s="3"/>
      <c r="R17" s="6">
        <f>P17*H17</f>
        <v>0</v>
      </c>
      <c r="S17" s="10">
        <f t="shared" si="1"/>
        <v>0</v>
      </c>
      <c r="T17" s="49">
        <f>R17*1.21</f>
        <v>0</v>
      </c>
    </row>
    <row r="18" spans="1:20" ht="15" customHeight="1">
      <c r="A18" s="89" t="s">
        <v>0</v>
      </c>
      <c r="B18" s="90" t="s">
        <v>1</v>
      </c>
      <c r="C18" s="82" t="s">
        <v>43</v>
      </c>
      <c r="D18" s="82" t="s">
        <v>33</v>
      </c>
      <c r="E18" s="82" t="s">
        <v>44</v>
      </c>
      <c r="F18" s="86" t="s">
        <v>56</v>
      </c>
      <c r="G18" s="82" t="s">
        <v>57</v>
      </c>
      <c r="H18" s="92" t="s">
        <v>62</v>
      </c>
      <c r="I18" s="129" t="s">
        <v>4</v>
      </c>
      <c r="J18" s="130" t="s">
        <v>45</v>
      </c>
      <c r="K18" s="91" t="s">
        <v>32</v>
      </c>
      <c r="L18" s="91" t="s">
        <v>46</v>
      </c>
      <c r="M18" s="124" t="s">
        <v>31</v>
      </c>
      <c r="N18" s="126" t="s">
        <v>47</v>
      </c>
      <c r="O18" s="127"/>
      <c r="P18" s="98" t="s">
        <v>7</v>
      </c>
      <c r="Q18" s="99"/>
      <c r="R18" s="100"/>
      <c r="S18" s="90" t="s">
        <v>50</v>
      </c>
      <c r="T18" s="93" t="s">
        <v>51</v>
      </c>
    </row>
    <row r="19" spans="1:20" ht="51" customHeight="1">
      <c r="A19" s="89"/>
      <c r="B19" s="90"/>
      <c r="C19" s="82"/>
      <c r="D19" s="82"/>
      <c r="E19" s="82"/>
      <c r="F19" s="91"/>
      <c r="G19" s="82"/>
      <c r="H19" s="93"/>
      <c r="I19" s="109"/>
      <c r="J19" s="107"/>
      <c r="K19" s="86"/>
      <c r="L19" s="86"/>
      <c r="M19" s="125"/>
      <c r="N19" s="126"/>
      <c r="O19" s="128"/>
      <c r="P19" s="44" t="s">
        <v>61</v>
      </c>
      <c r="Q19" s="44" t="s">
        <v>58</v>
      </c>
      <c r="R19" s="46" t="s">
        <v>49</v>
      </c>
      <c r="S19" s="90"/>
      <c r="T19" s="93"/>
    </row>
    <row r="20" spans="1:20" ht="39" customHeight="1">
      <c r="A20" s="11" t="s">
        <v>38</v>
      </c>
      <c r="B20" s="53" t="s">
        <v>40</v>
      </c>
      <c r="C20" s="1">
        <v>130</v>
      </c>
      <c r="D20" s="1">
        <v>90</v>
      </c>
      <c r="E20" s="1">
        <v>15</v>
      </c>
      <c r="F20" s="1">
        <v>25</v>
      </c>
      <c r="G20" s="1">
        <v>60</v>
      </c>
      <c r="H20" s="56">
        <v>100</v>
      </c>
      <c r="I20" s="60"/>
      <c r="J20" s="61"/>
      <c r="K20" s="62"/>
      <c r="L20" s="63"/>
      <c r="M20" s="60"/>
      <c r="N20" s="64"/>
      <c r="O20" s="3"/>
      <c r="P20" s="64"/>
      <c r="Q20" s="3"/>
      <c r="R20" s="6">
        <f>P20*H20</f>
        <v>0</v>
      </c>
      <c r="S20" s="6">
        <f t="shared" si="0"/>
        <v>0</v>
      </c>
      <c r="T20" s="49">
        <f>R20*1.21</f>
        <v>0</v>
      </c>
    </row>
    <row r="21" spans="1:20" ht="52.5" customHeight="1" thickBot="1">
      <c r="A21" s="12" t="s">
        <v>39</v>
      </c>
      <c r="B21" s="52" t="s">
        <v>41</v>
      </c>
      <c r="C21" s="123" t="s">
        <v>42</v>
      </c>
      <c r="D21" s="123"/>
      <c r="E21" s="123"/>
      <c r="F21" s="123"/>
      <c r="G21" s="13"/>
      <c r="H21" s="59">
        <v>10</v>
      </c>
      <c r="I21" s="66"/>
      <c r="J21" s="14"/>
      <c r="K21" s="14"/>
      <c r="L21" s="15"/>
      <c r="M21" s="16"/>
      <c r="N21" s="17"/>
      <c r="O21" s="17"/>
      <c r="P21" s="65"/>
      <c r="Q21" s="16"/>
      <c r="R21" s="18">
        <f>P21*H21</f>
        <v>0</v>
      </c>
      <c r="S21" s="19">
        <f t="shared" si="0"/>
        <v>0</v>
      </c>
      <c r="T21" s="50">
        <f>R21*1.21</f>
        <v>0</v>
      </c>
    </row>
    <row r="22" spans="1:20" ht="15.75" thickBot="1">
      <c r="A22" s="111" t="s">
        <v>48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20">
        <f>SUM(R6:R21)</f>
        <v>0</v>
      </c>
    </row>
    <row r="23" spans="1:20" ht="15.75" thickBot="1">
      <c r="A23" s="110" t="s">
        <v>52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1"/>
      <c r="S23" s="21">
        <f>SUM(S6:S21)</f>
        <v>0</v>
      </c>
    </row>
    <row r="24" spans="1:20" ht="16.5" thickBot="1">
      <c r="A24" s="110" t="s">
        <v>53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1"/>
      <c r="T24" s="77">
        <f>SUM(T6:T21)</f>
        <v>0</v>
      </c>
    </row>
    <row r="27" spans="1:20">
      <c r="A27" t="s">
        <v>54</v>
      </c>
      <c r="T27" s="51"/>
    </row>
    <row r="28" spans="1:20">
      <c r="A28" s="122" t="s">
        <v>72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20">
      <c r="C29" t="s">
        <v>73</v>
      </c>
    </row>
  </sheetData>
  <sheetProtection algorithmName="SHA-512" hashValue="zXybGZrXQwupOv+FDGHj3sO43MxplKPJSS+kGQ9oFmRawgQCnCyIKg3OhxMgDx6YwmgpQb9tRLlwJ3UNCB5lnA==" saltValue="iYRs8B8VQKjnWDCPTgQ0DA==" spinCount="100000" sheet="1" objects="1" scenarios="1"/>
  <mergeCells count="83">
    <mergeCell ref="A28:M28"/>
    <mergeCell ref="A23:R23"/>
    <mergeCell ref="T18:T19"/>
    <mergeCell ref="L18:L19"/>
    <mergeCell ref="C21:F21"/>
    <mergeCell ref="M18:M19"/>
    <mergeCell ref="N18:N19"/>
    <mergeCell ref="O18:O19"/>
    <mergeCell ref="P18:R18"/>
    <mergeCell ref="I18:I19"/>
    <mergeCell ref="J18:J19"/>
    <mergeCell ref="K18:K19"/>
    <mergeCell ref="N12:N13"/>
    <mergeCell ref="A4:A5"/>
    <mergeCell ref="T4:T5"/>
    <mergeCell ref="C7:F7"/>
    <mergeCell ref="A8:A9"/>
    <mergeCell ref="B8:B9"/>
    <mergeCell ref="C8:C9"/>
    <mergeCell ref="D8:D9"/>
    <mergeCell ref="F8:F9"/>
    <mergeCell ref="F4:F5"/>
    <mergeCell ref="D4:D5"/>
    <mergeCell ref="C4:C5"/>
    <mergeCell ref="B4:B5"/>
    <mergeCell ref="H4:H5"/>
    <mergeCell ref="G4:G5"/>
    <mergeCell ref="K12:K13"/>
    <mergeCell ref="L12:L13"/>
    <mergeCell ref="A24:S24"/>
    <mergeCell ref="S8:S9"/>
    <mergeCell ref="S12:S13"/>
    <mergeCell ref="S18:S19"/>
    <mergeCell ref="A22:Q22"/>
    <mergeCell ref="A18:A19"/>
    <mergeCell ref="B18:B19"/>
    <mergeCell ref="C18:C19"/>
    <mergeCell ref="D18:D19"/>
    <mergeCell ref="E18:E19"/>
    <mergeCell ref="F18:F19"/>
    <mergeCell ref="G18:G19"/>
    <mergeCell ref="H18:H19"/>
    <mergeCell ref="C15:F15"/>
    <mergeCell ref="C12:C13"/>
    <mergeCell ref="D12:D13"/>
    <mergeCell ref="F12:F13"/>
    <mergeCell ref="G12:G13"/>
    <mergeCell ref="I8:I9"/>
    <mergeCell ref="H12:H13"/>
    <mergeCell ref="I12:I13"/>
    <mergeCell ref="E12:E13"/>
    <mergeCell ref="I3:T3"/>
    <mergeCell ref="P12:R12"/>
    <mergeCell ref="T12:T13"/>
    <mergeCell ref="P8:R8"/>
    <mergeCell ref="S4:S5"/>
    <mergeCell ref="T8:T9"/>
    <mergeCell ref="P4:R4"/>
    <mergeCell ref="I4:I5"/>
    <mergeCell ref="J8:J9"/>
    <mergeCell ref="K8:K9"/>
    <mergeCell ref="M4:M5"/>
    <mergeCell ref="L4:L5"/>
    <mergeCell ref="K4:K5"/>
    <mergeCell ref="J4:J5"/>
    <mergeCell ref="N4:N5"/>
    <mergeCell ref="J12:J13"/>
    <mergeCell ref="C17:F17"/>
    <mergeCell ref="A3:H3"/>
    <mergeCell ref="O4:O5"/>
    <mergeCell ref="O8:O9"/>
    <mergeCell ref="O12:O13"/>
    <mergeCell ref="E4:E5"/>
    <mergeCell ref="M12:M13"/>
    <mergeCell ref="A12:A13"/>
    <mergeCell ref="B12:B13"/>
    <mergeCell ref="L8:L9"/>
    <mergeCell ref="M8:M9"/>
    <mergeCell ref="C11:F11"/>
    <mergeCell ref="E8:E9"/>
    <mergeCell ref="N8:N9"/>
    <mergeCell ref="G8:G9"/>
    <mergeCell ref="H8:H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Voráček</dc:creator>
  <cp:lastModifiedBy>Papík Miroslav</cp:lastModifiedBy>
  <dcterms:created xsi:type="dcterms:W3CDTF">2019-02-07T14:25:58Z</dcterms:created>
  <dcterms:modified xsi:type="dcterms:W3CDTF">2025-06-04T15:04:14Z</dcterms:modified>
</cp:coreProperties>
</file>