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oubek\Documents\VEŘEJNÉ ZAKÁZKY_mimo projekty EU\2025-04-21_AULA_projekt AV techniky\2025-05-26_pracovní verze Štěpán\"/>
    </mc:Choice>
  </mc:AlternateContent>
  <bookViews>
    <workbookView xWindow="-120" yWindow="-120" windowWidth="27810" windowHeight="16440" activeTab="1"/>
  </bookViews>
  <sheets>
    <sheet name="Rekapitulace" sheetId="1" r:id="rId1"/>
    <sheet name="Aula - E104" sheetId="17" r:id="rId2"/>
  </sheets>
  <definedNames>
    <definedName name="_xlnm._FilterDatabase" localSheetId="1" hidden="1">'Aula - E104'!$A$2:$J$141</definedName>
    <definedName name="_Toc515456815" localSheetId="1">'Aula - E104'!#REF!</definedName>
    <definedName name="Excel_BuiltIn_Print_Titles_1" localSheetId="1">'Aula - E104'!$D$2:$FP$2</definedName>
    <definedName name="Excel_BuiltIn_Print_Titles_1" localSheetId="0">Rekapitulace!#REF!</definedName>
    <definedName name="Excel_BuiltIn_Print_Titles_1">#REF!</definedName>
    <definedName name="_xlnm.Print_Titles" localSheetId="1">'Aula - E104'!$2:$2</definedName>
    <definedName name="_xlnm.Print_Area" localSheetId="1">'Aula - E104'!$A$1:$J$106</definedName>
    <definedName name="_xlnm.Print_Area" localSheetId="0">Rekapitulace!$A$1:$E$15</definedName>
    <definedName name="Z_4D0D2B2A_9DF8_458C_AAEE_86A80A3339F0_.wvu.Cols" localSheetId="1" hidden="1">'Aula - E104'!#REF!</definedName>
    <definedName name="Z_4D0D2B2A_9DF8_458C_AAEE_86A80A3339F0_.wvu.FilterData" localSheetId="1" hidden="1">'Aula - E104'!$A$2:$J$141</definedName>
    <definedName name="Z_4D0D2B2A_9DF8_458C_AAEE_86A80A3339F0_.wvu.PrintArea" localSheetId="1" hidden="1">'Aula - E104'!$A$2:$J$141</definedName>
    <definedName name="Z_4D0D2B2A_9DF8_458C_AAEE_86A80A3339F0_.wvu.PrintTitles" localSheetId="1" hidden="1">'Aula - E104'!$2:$2</definedName>
    <definedName name="Z_663F3EEA_54DF_4CA4_AC64_811AA139A51B_.wvu.FilterData" localSheetId="1" hidden="1">'Aula - E104'!$A$2:$J$141</definedName>
    <definedName name="Z_8739B187_5193_4A50_AB3C_AACA053D53F9_.wvu.Cols" localSheetId="1" hidden="1">'Aula - E104'!#REF!</definedName>
    <definedName name="Z_8739B187_5193_4A50_AB3C_AACA053D53F9_.wvu.FilterData" localSheetId="1" hidden="1">'Aula - E104'!$A$2:$J$141</definedName>
    <definedName name="Z_C813679C_1F25_4E8B_B995_533787F0CCF2_.wvu.Cols" localSheetId="1" hidden="1">'Aula - E104'!#REF!</definedName>
    <definedName name="Z_C813679C_1F25_4E8B_B995_533787F0CCF2_.wvu.FilterData" localSheetId="1" hidden="1">'Aula - E104'!$A$2:$J$141</definedName>
    <definedName name="Z_C813679C_1F25_4E8B_B995_533787F0CCF2_.wvu.PrintArea" localSheetId="1" hidden="1">'Aula - E104'!$A$2:$J$141</definedName>
    <definedName name="Z_C813679C_1F25_4E8B_B995_533787F0CCF2_.wvu.PrintTitles" localSheetId="1" hidden="1">'Aula - E104'!$2:$2</definedName>
    <definedName name="Z_D80F4BCD_90E6_4CF9_BB80_CD28A212AF14_.wvu.Cols" localSheetId="1" hidden="1">'Aula - E104'!#REF!</definedName>
    <definedName name="Z_D80F4BCD_90E6_4CF9_BB80_CD28A212AF14_.wvu.FilterData" localSheetId="1" hidden="1">'Aula - E104'!$A$2:$J$141</definedName>
    <definedName name="Z_D80F4BCD_90E6_4CF9_BB80_CD28A212AF14_.wvu.PrintArea" localSheetId="1" hidden="1">'Aula - E104'!$A$2:$J$141</definedName>
    <definedName name="Z_D80F4BCD_90E6_4CF9_BB80_CD28A212AF14_.wvu.PrintTitles" localSheetId="1" hidden="1">'Aula - E104'!$2:$2</definedName>
    <definedName name="Z_F18F5723_E1DD_4928_A1A8_38350028BAD1_.wvu.Cols" localSheetId="1" hidden="1">'Aula - E104'!#REF!</definedName>
    <definedName name="Z_F18F5723_E1DD_4928_A1A8_38350028BAD1_.wvu.FilterData" localSheetId="1" hidden="1">'Aula - E104'!$A$2:$J$2</definedName>
    <definedName name="Z_F18F5723_E1DD_4928_A1A8_38350028BAD1_.wvu.PrintArea" localSheetId="1" hidden="1">'Aula - E104'!$A$2:$J$140</definedName>
    <definedName name="Z_F18F5723_E1DD_4928_A1A8_38350028BAD1_.wvu.PrintTitles" localSheetId="1" hidden="1">'Aula - E104'!$2:$2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J104" i="17"/>
  <c r="J103" i="17"/>
  <c r="J102" i="17"/>
  <c r="J101" i="17"/>
  <c r="J100" i="17" s="1"/>
  <c r="C12" i="1" s="1"/>
  <c r="E12" i="1" s="1"/>
  <c r="J72" i="17" l="1"/>
  <c r="J98" i="17" l="1"/>
  <c r="J25" i="17"/>
  <c r="J86" i="17" l="1"/>
  <c r="J12" i="17" l="1"/>
  <c r="J78" i="17" l="1"/>
  <c r="J77" i="17"/>
  <c r="J76" i="17"/>
  <c r="J75" i="17"/>
  <c r="J44" i="17" l="1"/>
  <c r="J18" i="17"/>
  <c r="J17" i="17"/>
  <c r="J16" i="17"/>
  <c r="J15" i="17" l="1"/>
  <c r="J14" i="17"/>
  <c r="J41" i="17" l="1"/>
  <c r="J7" i="17" l="1"/>
  <c r="J8" i="17"/>
  <c r="J79" i="17"/>
  <c r="J73" i="17" l="1"/>
  <c r="J58" i="17"/>
  <c r="J59" i="17"/>
  <c r="J48" i="17" l="1"/>
  <c r="J21" i="17"/>
  <c r="J20" i="17"/>
  <c r="J71" i="17" l="1"/>
  <c r="J70" i="17"/>
  <c r="J69" i="17"/>
  <c r="J68" i="17"/>
  <c r="J67" i="17"/>
  <c r="J66" i="17"/>
  <c r="J65" i="17" s="1"/>
  <c r="J61" i="17"/>
  <c r="J45" i="17"/>
  <c r="J43" i="17"/>
  <c r="J42" i="17"/>
  <c r="J22" i="17"/>
  <c r="J19" i="17" s="1"/>
  <c r="J26" i="17"/>
  <c r="J24" i="17"/>
  <c r="J23" i="17"/>
  <c r="J52" i="17"/>
  <c r="J53" i="17"/>
  <c r="J39" i="17" l="1"/>
  <c r="J38" i="17"/>
  <c r="J37" i="17"/>
  <c r="J51" i="17"/>
  <c r="J50" i="17"/>
  <c r="J56" i="17"/>
  <c r="J64" i="17"/>
  <c r="J62" i="17"/>
  <c r="J63" i="17"/>
  <c r="J40" i="17"/>
  <c r="J35" i="17" l="1"/>
  <c r="J34" i="17"/>
  <c r="J33" i="17"/>
  <c r="J30" i="17"/>
  <c r="J29" i="17"/>
  <c r="J28" i="17"/>
  <c r="J27" i="17" s="1"/>
  <c r="J32" i="17"/>
  <c r="J31" i="17"/>
  <c r="J13" i="17" l="1"/>
  <c r="J11" i="17" s="1"/>
  <c r="J49" i="17" l="1"/>
  <c r="J47" i="17" s="1"/>
  <c r="J46" i="17" l="1"/>
  <c r="J36" i="17" s="1"/>
  <c r="J55" i="17" l="1"/>
  <c r="J54" i="17" s="1"/>
  <c r="J10" i="17" l="1"/>
  <c r="J9" i="17" l="1"/>
  <c r="J6" i="17" l="1"/>
  <c r="J5" i="17" s="1"/>
  <c r="J80" i="17" l="1"/>
  <c r="J99" i="17" l="1"/>
  <c r="J97" i="17"/>
  <c r="J96" i="17"/>
  <c r="J95" i="17"/>
  <c r="J94" i="17"/>
  <c r="J93" i="17"/>
  <c r="J92" i="17"/>
  <c r="J91" i="17"/>
  <c r="J90" i="17"/>
  <c r="J89" i="17"/>
  <c r="J88" i="17"/>
  <c r="J87" i="17"/>
  <c r="J85" i="17"/>
  <c r="J84" i="17" s="1"/>
  <c r="J83" i="17"/>
  <c r="J82" i="17"/>
  <c r="J81" i="17"/>
  <c r="J74" i="17" s="1"/>
  <c r="J60" i="17"/>
  <c r="J57" i="17" s="1"/>
  <c r="J106" i="17" s="1"/>
  <c r="C11" i="1" l="1"/>
  <c r="E11" i="1" s="1"/>
  <c r="E13" i="1" s="1"/>
</calcChain>
</file>

<file path=xl/sharedStrings.xml><?xml version="1.0" encoding="utf-8"?>
<sst xmlns="http://schemas.openxmlformats.org/spreadsheetml/2006/main" count="293" uniqueCount="182">
  <si>
    <t>pořadové číslo</t>
  </si>
  <si>
    <t>popis</t>
  </si>
  <si>
    <t>Kč/jednotka bez_DPH</t>
  </si>
  <si>
    <t>počet</t>
  </si>
  <si>
    <t>cena celkem / Kč bez DPH</t>
  </si>
  <si>
    <t>název</t>
  </si>
  <si>
    <t>ks</t>
  </si>
  <si>
    <t>Instalace a služby</t>
  </si>
  <si>
    <t>AV TECHNOLOGIE</t>
  </si>
  <si>
    <t>m</t>
  </si>
  <si>
    <t>kpl</t>
  </si>
  <si>
    <t>Instalace</t>
  </si>
  <si>
    <t>CENA CELKEM BEZ DPH:</t>
  </si>
  <si>
    <t>Množství</t>
  </si>
  <si>
    <t>výrobce</t>
  </si>
  <si>
    <t>cena celkem bez DPH</t>
  </si>
  <si>
    <t>kód v projektu</t>
  </si>
  <si>
    <t>typové označení</t>
  </si>
  <si>
    <t>množstevní jednotka</t>
  </si>
  <si>
    <t>popis pro VŘ</t>
  </si>
  <si>
    <t>set</t>
  </si>
  <si>
    <t>Montážní materiál</t>
  </si>
  <si>
    <t>Signálový extender - vysílač</t>
  </si>
  <si>
    <t>Kabeláž + příslušenství</t>
  </si>
  <si>
    <t>Konektory</t>
  </si>
  <si>
    <t>Instalace interfacové techniky (Instalace interfacové techniky, přístrojové skříně a rozvaděče. Vyvázání kabeláže a zapojení napájení)</t>
  </si>
  <si>
    <t>h</t>
  </si>
  <si>
    <t>Doprava</t>
  </si>
  <si>
    <t>Programování</t>
  </si>
  <si>
    <t>Projektová dokumentace skutečného stavu, příprava, inženýring, předání, školení (Doplnění projektové dokumentace před akcí. Přejímka stavební připravenosti, převzetí místa instalace. Projektová dokumentace skutečného stavu. Předání díla. Zaškolení uživatele. Inženýring - vedení instalace. Systémové testy.)</t>
  </si>
  <si>
    <t>Příslušenství rack</t>
  </si>
  <si>
    <t xml:space="preserve">Instalace řídícího systému (Řídící jednotka, Ovládací prvky, Silové vypínače ovládané z ŘS) </t>
  </si>
  <si>
    <t>Programování a SW práce (Řídící systém, Režimy a předvolby na dotykovém panelu, Programování silových okruhů, Tvorba manuálu pro systém)</t>
  </si>
  <si>
    <t>Projektový managment (Obhlídky na místě, Konzultace, Kontrolní dny)</t>
  </si>
  <si>
    <t>Signálový extender - přijímač</t>
  </si>
  <si>
    <t>Ozvučení</t>
  </si>
  <si>
    <t>Interface technologie</t>
  </si>
  <si>
    <t>Rozvodný panel do racku</t>
  </si>
  <si>
    <t>Držák</t>
  </si>
  <si>
    <t>Zesilovač</t>
  </si>
  <si>
    <t>Ostatní rackové drobné příslušensntí obsahující police, záslepky, šrouby, vyvazovací profily, ard..</t>
  </si>
  <si>
    <t>Ostatní drobný montážní materiál (pásky, svorky, kotvící materiál, atd.)</t>
  </si>
  <si>
    <t>Instalace kabeláže včetně konektorů (Příprava a pokládka kabelového svazku. Konektory: audio, video, řízení, napájení.)</t>
  </si>
  <si>
    <t>IT služby (Instalace a nastavení PC, Instalace a konfigurace SW, Konfigurace WiFi pro AV, Konzultace)</t>
  </si>
  <si>
    <t>Doprava, ubytování, diety.</t>
  </si>
  <si>
    <t>Zdroje signálu</t>
  </si>
  <si>
    <t>Demontáž stávající AV techniky a předání investorovi.</t>
  </si>
  <si>
    <t>Demontáže</t>
  </si>
  <si>
    <t>Switch</t>
  </si>
  <si>
    <t>Rámové plátno</t>
  </si>
  <si>
    <t>Set konetorů k signálové kabeláži (audio, RJ45, BNC, RS232, DMX atd.)</t>
  </si>
  <si>
    <t>Kabelové žlaby</t>
  </si>
  <si>
    <t>Instalace video techniky (Displeje včetně držáků, Projektory včetně držáků, Projekční plochy, Videotechnika)</t>
  </si>
  <si>
    <t>Videokamera</t>
  </si>
  <si>
    <t>Dvojitá systémová nabíječka vč. orig. akumulátorů a příp. adaptérů pro nabíjení ve vysílači</t>
  </si>
  <si>
    <t>Nabíječka</t>
  </si>
  <si>
    <t>Řídicí systém</t>
  </si>
  <si>
    <t>Napájecí distribuční jednotka do racku</t>
  </si>
  <si>
    <t>Krátká propojovací kabeláž</t>
  </si>
  <si>
    <t>Instalace audio techniky (Reproduktory, Mixážní pult, Digitální audiomatice) včetně zaškolení obsluhy.</t>
  </si>
  <si>
    <t>Instalace speciální techniky (Videokonference, interaktivní displej)</t>
  </si>
  <si>
    <t>Další práce (Vykládka/nakládka a stavba lešení. Úklid materiálu, nářadí, likvidace obalů)</t>
  </si>
  <si>
    <t>Aplikace</t>
  </si>
  <si>
    <t>Tablet</t>
  </si>
  <si>
    <t>Aula E-104 - AV technika</t>
  </si>
  <si>
    <t>Konferenční datový projektor DLP</t>
  </si>
  <si>
    <t>Distance</t>
  </si>
  <si>
    <t>Distanční sloupky pro možnost instalace rámového plátna cca 5cm od stěny</t>
  </si>
  <si>
    <t>Projekce</t>
  </si>
  <si>
    <t>Řečnický pult</t>
  </si>
  <si>
    <t>Reproduktorová soustava</t>
  </si>
  <si>
    <t>Pasivní sloupová reprosoustava s minimální konfigurací: 4x5" 500W / 8Ω, 45 Hz - 310 Hz, citlivost 87 dB, rozměry do 700x260x465 mm, systémová EQ, vč. nástěnného držáku, bílá barva</t>
  </si>
  <si>
    <t>Pasivní sloupová line-array reprosoustava s minimální konfigurací: 8x1" + 4x2,25", 500W / 8Ω, 60 Hz - 16 kHz, pokrytí 150°x20° HxV, citlivost 87 dB, rozměry do 990x200x250 mm, systémová EQ, vč. polohovatelného nástěnného držáku ±60° do stran a ±15° náklon, bílá barva</t>
  </si>
  <si>
    <t>Připojení mix. matice k Dante síti</t>
  </si>
  <si>
    <t>Dante switch</t>
  </si>
  <si>
    <t>Dvoukanálový eliminátor zpětné vazby, min. 24 filtrů / kanál</t>
  </si>
  <si>
    <t>Eliminátor</t>
  </si>
  <si>
    <t>Ozvučení - mikrofony</t>
  </si>
  <si>
    <t>Anténní rozbočovač s minimální konfigurací: 2x 1:4, aktivní, vč. napájení přijímačů po ant. kabelu, min. 500 - 700 MHz, impedance 50 Ω, 19" úchyty, napájecí zdroj, výška 1U.</t>
  </si>
  <si>
    <t>Kamerový systém + univerzální VCF systém</t>
  </si>
  <si>
    <t>Dante převodník</t>
  </si>
  <si>
    <t>Záznamové zařízení + streamer</t>
  </si>
  <si>
    <t>Záznam prezentací</t>
  </si>
  <si>
    <t>Zařízení pro záznam vstupního AV signálu s minimální konfigurací: rozlišení 1080p@60fps, připojení externího úložiště přes rozhraní USB nebo LAN (FTP nebo SFTP server), výstupní stream RTP a RTMP, možnost záznamu až ze 2 zdrojů obrazu najednou s výsledným spojením obou obrazů formou PiP, dlaždice, apod. Vstup 2x HDMI, audio 3,5mm. Výstup HDMI, audio 3,5mm. Připojení 1x LAN RJ45. Možnost ovládání z řídícího systému přes RS232.</t>
  </si>
  <si>
    <t>Kombinovaný přepínač k přípojnému místu</t>
  </si>
  <si>
    <t>19" rozvaděč stojanový 37U/600x800 skleněné dveře, šedý</t>
  </si>
  <si>
    <t>Ventilační jednotka spodní (horní) 220V, 4 ventilátory, termostat</t>
  </si>
  <si>
    <t>Ventilační jednotka</t>
  </si>
  <si>
    <t>Přípojné místo stěna</t>
  </si>
  <si>
    <t>Nástěnné přípojné místo v kovovém provedení v kombinaci 2x RJ45 CAT6, 2x XLR Female konektor, 2x XLR Male konektor, včetně nástěnné instalační krabice. Barva černá.</t>
  </si>
  <si>
    <t>Set kabelových žlabů pro vytvoření kabelových tras pro AV techniku v zázemí u racku</t>
  </si>
  <si>
    <t>Koaxiální kabel</t>
  </si>
  <si>
    <t>Krátká propojovací kabeláž v délkách 1-5m pro interní zapojování AV techniky (HDMI, Audio, control, USB, UTP CAT6 patch cordy)</t>
  </si>
  <si>
    <t>Kabel audio</t>
  </si>
  <si>
    <t>Kabel repro</t>
  </si>
  <si>
    <t>Police pro kameru</t>
  </si>
  <si>
    <t>Nástěnná police pro kameru</t>
  </si>
  <si>
    <t>Rámová projekční plocha s matně černým rámečkem  Projekční povrch se ziskem min. 1.1 a pozorovacím úhlem min. 120°. Formát 16:9, rozměr obrazu 360x203 cm.</t>
  </si>
  <si>
    <t>Stolní stojánek s nástavcem, závit 3/8" hmotnost cca 1,0 kg, výška 160 - 180 mm, Ø max 150 mm, Barva černá</t>
  </si>
  <si>
    <t>Stojan</t>
  </si>
  <si>
    <t>Mikrofonní stativ s ramenem, hmotnost max. 3,5 kg, výška 950-1600 mm, rameno 500-700 mm, černý</t>
  </si>
  <si>
    <t>Stativ</t>
  </si>
  <si>
    <t>Set koncový zesilovač + DSP procesor, s minimální konfigurací: 2x 1000W - 4Ω, presety pro reprosoustavy, nastavení EQ, propustí, limitace a zpoždění, LCD panel, LED indikace stavu, symetrické vstupy, výška každého zařízení max 2U</t>
  </si>
  <si>
    <t>Monitor dotykový pult</t>
  </si>
  <si>
    <t>Monitor dotykový s min. parametry: s viditelnou úhlopříčkou min. 23,8 palců, rozlišení 1920x1080, panel IIPS, matný, antireflexní, LED podsvícení, Flicker Free, jas 300 cd/m2, statický kontrast 1000:1, odezva 5 ms, výškově nastavitelný 150mm, pivot rotace, usb hub, konektory, DP, HDMI, USB-A, USB-B,  výškově nastavitelný stojan až 150mm, bez integrovaných reproduktorů</t>
  </si>
  <si>
    <t>Digitální UHF bezdrátový set - dynamický ruční mikrofon s kardioidní charakteristikou, min. parametry: frekvenční rozsah 70Hz-15kHz, UHF přenosné přeladitelné pásmo min. 40MHz, digitální přenos, latence max. 3,8ms, diverzitní příjem, nastavení systému IR nebo Bluetooth, výkon vysílače 10 mW, provoz 5 hodin, symetrický výstup, AA baterie, vč. mont. úchytů</t>
  </si>
  <si>
    <t>Digitální UHF bezdrátový set - náhlavní mikrofon s kardioidní charakteristikou, min. parametry: frekvenční rozsah 80Hz-15kHz, UHF přenosné přeladitelné pásmo min. 40MHz, digitální přenos, latence max. 3,8ms, diverzitní příjem, nastavení systému IR nebo Bluetooth, výkon vysílače 10 mW, provoz 5 hodin, symetrický výstup, AA baterie, vč. mont. úchytů</t>
  </si>
  <si>
    <t>Mikrofon bezdrátový náhlaví</t>
  </si>
  <si>
    <t>Mikrofon bezdrátový ruční</t>
  </si>
  <si>
    <t>Externí všesměrová anténa, s minimální konfigurací: 520 - 700 MHz, výstup BNC, 50 ohm, dodávka vč. klipsny pro připevnění na držák.</t>
  </si>
  <si>
    <t>Anténa k MIC</t>
  </si>
  <si>
    <t>Držák pro stropní upevnění externí antény nebo  mikrofonní klipsny, závit 3/8", hmotnost max. 0,5 kg, výška 140-170 mm, barva černá</t>
  </si>
  <si>
    <t>Anténní rozbočovač</t>
  </si>
  <si>
    <t>Extender pro přenos HDMI po kabelu CATx - Přijímač. Minimální technické parametry:  Podpora standardů HDBase-T, HDMI 1.4, HDCP 2.2. Podpora 4K/UHD@60Hz 4:2:0. Kompatibilní s CAT5e/6/7 twisted pair stíněnými kabely. Přenos 1920x1200 a 1080p/60 na min. 100 m, přenos 4K/UHD na min. 70 m  (obojí při použití kabelu CAT6/7). Přenos RS-232 (obousměrně) a IR příkazů. HDCP kompatibilní. Podpora přenosu EDID, CEC, 3D. PoCc napájení přijímače po CATx kabelu</t>
  </si>
  <si>
    <t>Extender pro přenos HDMI po kabelu CATx - Vysílač. Minimální technické parametry:  Podpora standardů HDBase-T, HDMI 1.4, HDCP 2.2. Podpora 4K/UHD@60Hz 4:2:0. Kompatibilní s CAT5e/6/7 twisted pair stíněnými kabely. Přenos 1920x1200 a 1080p/60 na min. 100 m, přenos 4K/UHD na min. 70 m  (obojí při použití kabelu CAT6/7). Přenos RS-232 (obousměrně) a IR příkazů. HDCP kompatibilní. Podpora přenosu EDID, CEC, 3D. PoCc napájení přijímače po CATx kabelu</t>
  </si>
  <si>
    <t>Kombinovaný maticový přepínač</t>
  </si>
  <si>
    <t>Kombinovaný maticový přepínač 8 x 4. Minimální technické parametry: Podpora standardů HDMI 1.4, HDBase-T, HDCP. Rozlišení 4K/UHD @ 60Hz 4:2:0, 2048x1080 nebo 1920x120 nebo 1080p. Vstupy: 4x HDMI, 4x CATx (standard HDBase-T). Výstupy: 2x CATx (standard HDBase-T), 2x HDMI. Audio: 2x stereo In/Out, 1x stereo In, 1x mikrofonní vstup, 1x stereo Out. EDID management. Audio embeding do HDMI. Audio de-embeding z HDMI a HDBaseT vstupu. Audio DSP - Akceptuje analogové stereo, 7.1 HDMI embedované audio, regulace zisku, hlasitosti, basů, výšek. HDCP kompatibilní. Ovládání: Tlačítka na čelním panelu, RS-232, IP.</t>
  </si>
  <si>
    <t>Kombinovaný přepínač 2x1. Minimální technciké parametry: Podpora rozlišení max. 4K@60Hz at 4:4:4. Podpora standardu HDMI 2.0, HDCP 2.2. Víceúčelový přepínač s funkcí USB-C 4K Video, Audio, Data USB + LAN, a Power Delivery 100W. Jednotlivé signálové vrstvy jsou zpracovávány samostatně a skrze webové rozhraní nebo řídicí systém je lze ovládat a konfigurovat. Napájení Power Delivery a Data LAN jsou v USB-C vstupu k dispozici stále pro připojení počítače bez ohledu na zvolený vstup. Přepínač je na výstupu vybaven USB 3.1 Gen 1 hubem na nějž jsou přepínány signály z USB-C a USB-B vstupů. Přepínač disponuje EDID manažerem a CEC kontrolérem. Podpora funkce autoswitch pro automatické přepínání aktivního vstupu (konfigurovatelná priorita). Vstupy: 1x USB-C DP Alternate Mode (Video, Audio, Data USB + LAN, a Power Delivery 100W), 1x HDMI (v 2.0), 1x USB-B (v 3.1 Gen 1), 3x RJ45 Ethernet (100BaseT, Control, Utility, Config). Výstupy: 1x HDMI (v 2.0), 4x USB-A (v 3.1 Gen 1), 1x audio, 8x GPIO, 1x RS232, 1x proximity senzor. Napájení síťovým adaptérem</t>
  </si>
  <si>
    <t>1x2 HDMI rozbočovač. Minimální technické parametry: Podpora standardů HDMI 1.4 HDCP 1.4, HDR. podpora 4K/UHD @ 60 Hz 4:2:0. Šířka pásma 10 Gbps. Přenos Dolby True HD, DTS HD Master Audio, a 3D. Kompenzace kvality vstupního kabelu. EDID management. HDCP kompatibilní</t>
  </si>
  <si>
    <t>Distribuční zesilovač HDMI</t>
  </si>
  <si>
    <t>Wi-Fi přenos obrazu</t>
  </si>
  <si>
    <t>Bezdrátový prezentační přepínač pro sdílení obrazu a zvuku ze zařízení typu notebook, smartphone, tablet na displej nebo projektor. Minimální technické parametry: integrovaný WiFi access point. Sdílení obrazu a zvuku pomocí aplikace nebo standardů Miracast, AirPlay, Google Cast. Sdílení přes tlačítko s USB-C rozhraním. Vzdálená správa přes webové rozhraní. Certifikace ISO 27001 - řízení bezpečnosti informací. Funkce Moderace a Touch Back (ovládání vzdáleného počítače z dotykového displeje). Video výstup 4K UHD (3840*2160) @ 30Hz. HDMI 1.4b, integrovaný WiFi access point 2,4 nebo 5 GHz, integrované antény do těla produktu, podporované OS Windows 8 a vyšší (64bit), MacOS 10.13 a vyšší, Android 9.0 a vyšší , iOS 12 a vyšší. Výstupy: 1x HDMI. 1x USB-A. 1x USB-C, 1x LAN. 1x USB tlačítko v balení</t>
  </si>
  <si>
    <t>Přídavné USB-C tlačítko pro prezentační přepínač.</t>
  </si>
  <si>
    <t>Přídavný odkládací držák na stůl  k uložení až 4 USB tlačítek.</t>
  </si>
  <si>
    <t>Převodník signálu USB Capture HDMI</t>
  </si>
  <si>
    <t>Převodník signálu USB Capture HDMI 4K Plus 4K, HDMI &gt; USB</t>
  </si>
  <si>
    <t>Dante převodník  - min. 2x USB vstup a 2x USB výstup, napájení PoE</t>
  </si>
  <si>
    <t>Mixážní systém - rack</t>
  </si>
  <si>
    <t>Mixážní matice s digitálním signálovým processingem, min. parametry: 12 symetrických vstupů / 8 symetrických výstupů, min. 10 vstupů s automatickou eliminací ozvěny (AEC), Dante připojení, digitální sběrnice s min. 32 zvukovými kanály, ethernet pro nastavení, kontrolu a monitoring, vstup pro řízení, možnost propojení s níže uvedenou audio maticí.</t>
  </si>
  <si>
    <t>Dante rozšíření</t>
  </si>
  <si>
    <t>Vybavení podlahové krabice</t>
  </si>
  <si>
    <t>Instalační modul pro podlah. krabice pro 6 polovičních nebo 3 plné sloty.</t>
  </si>
  <si>
    <t>CAT6 (RJ45), 1/2 slot, Gender-Changer</t>
  </si>
  <si>
    <t>Prázdný slot  1/2 díl pro 50x50</t>
  </si>
  <si>
    <t>19" rozvodný panel min.  8x zásuvka 230V UTE, přívod min.  2m, podsvícený vypínač.</t>
  </si>
  <si>
    <t>Řídící jednotky</t>
  </si>
  <si>
    <t>Kontrolér řídicího systému. Minimální technické parametry: 2GB RAM, 4x RS232/485 obousměrný, 8x univerzální port (digital I/O, IR, RS out), 2x relé, 1x LAN, vestavěný webový server. Napájení PoE</t>
  </si>
  <si>
    <t>Ovládací panel katedra</t>
  </si>
  <si>
    <t>Dotykový panel drátový vestavný. Minimální technické parametry: úhlopříčka 10" 16:9, rozlišení 1280x800, kapacitní dotykový IPS displej, vestavěné reproduktory a mikrofon, vestavěný světelný a pohybový senzor, IP komunikace, napájení přes PoE</t>
  </si>
  <si>
    <t>Aplikace pro emulaci dotykového panelu a kontroléru. Kompatibilní s operačním systémem Apple iOS 7.0 a vyšší, Android OS 4.1 a vyšší, Windows PC OS 7 a vyšší. 1 licence přísluší každému jednotlivému zařízení.</t>
  </si>
  <si>
    <t>Tablet min. 10.9palcový (úhlopříčně) Multi‑Touch displej IPS 2360 × 1640, šesti jádrový procesor, uložiště 64GB, WiFi ax (2,4 GHz a 5 GHz), Bluetooth 5.2, přední 12MP kamera, hlavní fotoaparát 12 MP s rozlišením až 4k, systémový konektor USB-C, operační systém kompatibilní s iOS app, tříosý gyroskop, akcelerometr, barometr, snímač okolního osvětlení, čtečka otisku prstů, vestavěná dobíjecí baterie s výdrží až 10 hodin, hmotnost do 480 gramů</t>
  </si>
  <si>
    <t>AP</t>
  </si>
  <si>
    <t>Stropní bezdrátový přístupový bod (AP), 802.11ax, dvě rádia, duálně optimalizovaná anténa 2x2 MU-MIMO, 2.4GHz a 5GHz, PoE, RJ45, management, hybridní - možnost správy kontrolérem nebo v cloud</t>
  </si>
  <si>
    <t>28 portový Gigabit řízený přepínač, 24x Gigabit metal PoE+ 4x Gigabit combo (metal/SFP), propustnost 56 Gbps, rychlost přesměrování až 42Mpps, PoE+ 802.3at (30W) - Power budget 375W, IPv6, 802.3az (Green), možnosti zabezpečení na úrovní L2-L4, L2 Multicast, LACP, QoS, VLAN, 19" rackmount, udržitelnost 5 let po ukončení výroby</t>
  </si>
  <si>
    <t>Motorická PTZ kamera s parametry minimálně: 1/2,8" CMOS čip, záběr objektivu 72°, optický zoom 20x, rozsah otočení/náklop objektivu (Pan/Tilt) -170° až +170°, -30°až +90°, automatické vyvážení bílé AWB, ostření, clony, WDR - široký dynamický rozsah, elektronická závěrka, rozlišení Full HD 1920x1080p až 60 fps, dynamické odstranění šumu v obraze pomocí DNR. Vstupy/výstupy: ethernet RJ45, 3G-SDI, HDMI, USB-A, RS232, RS485, audio in, audio out. Streaming H.264, H.265, NDI HX. Podpora standardu Onvif. Napájení adaptérem 12VDC, nebo PoE 802.3af. provedení kamery v bílé barvě</t>
  </si>
  <si>
    <t>Rack</t>
  </si>
  <si>
    <t>Malé PDU (Power Distribution Unit). Každý ze čtyř výstupů IEC-320 C13 lze ovládat samostatně (On / Off / Reset / přepni). Zařízení obsahuje LAN port pro připojení do sítě.</t>
  </si>
  <si>
    <t>Kabel UTP cat.6</t>
  </si>
  <si>
    <t xml:space="preserve">Kvalitní nestíněný kabel CAT6 s testovanou šířkou pásma 450 MHz, LSOH pláštěm a třídou reakce na oheň Dca-s2,d2,a1. Nejvyšší podporovaný protokol 1000BaseT, 1000BaseTX. Stínění - fólie kolem všech 4 párů. Šířka pásma - 450 MHz. Jednotlivé páry odděleny plastovým křížem. </t>
  </si>
  <si>
    <t>Vyztužení</t>
  </si>
  <si>
    <t>Vyztužení stávajícího držáku projektoru o nové únosnější šrouby pro možnost nainstalování projektoru s výše uvedenou váhou.</t>
  </si>
  <si>
    <t>Signálový extender - přijímač pro DLP projektor</t>
  </si>
  <si>
    <t>Konferenční datový projektor s min. parametry:  technologie laser + 1-Chip DLP, rozlišení 1920 x 1200,  výkon  min. 10 000 center lumenů, kontrast min. 25 000 : 1, obrazové vstupy min. DP, HDMI, VGA, LAN, hmotnost max. 30 kg, bílé provedení, projekční poměr min 1,4-2,1:1, hlučnost max 36dB v normal módu, barva bílá.</t>
  </si>
  <si>
    <t>Přípojné místo stůl</t>
  </si>
  <si>
    <t>USB extender</t>
  </si>
  <si>
    <t>USB extender po CATx. Minimápní technické parametry: Sada obsahuje přijímač + vysílač. Podporuje převod USB a jeho přenos po kabelu CATx do vzdálenosti min. 100m (doporučený kabel CAT6a). Vhodné pro USB kamery, USB audio (mikrofon/repro), HID (myš/klávesnice/touch). Podporované formáty: USB 2.0 (min. 315 Mbps), HDBaseT. Vysílač - 2x USB-A, 1x USB-B, 1x RJ45 výstup (kompatibilní s HDBaseT). Napájení síťovém adaptérem. Přijímač - 4x USB-A, 1x RJ45 vstup (kompatibilní s HDBaseT). Napájení síťovým adaptérem.</t>
  </si>
  <si>
    <t>Vyměnitelná mikrofonní vložka (oříšek) s minimálními parametry 60Hz - 16 kHz, hyperkardiodní charakteristika, Phantom 12-48V, směrovost cca 95°, optimální vzdálenost od řečníka v minimálním rozsahu 0,3 - 0,8 m, ruchové použití 2 - 3 m, rozměry max. 15 x 30mm, vč. větrné ochrany, černá barva</t>
  </si>
  <si>
    <t>Ohebný mikrofonní držák mikrofonní vložky, 480-600 mm ukončený konektorem M3XLR, Phantom 12-48V</t>
  </si>
  <si>
    <t>Systémová odpružená průchodka do stolu, pro mikrofony s ohebným držákem 150 - 600mm</t>
  </si>
  <si>
    <t>Mikrofon pult</t>
  </si>
  <si>
    <t>XLR 3-pin Female, 1 slot, letovací</t>
  </si>
  <si>
    <t xml:space="preserve">Koaxialní  kabel pro RF signály. Impedance 50 ohm. Útlum max. 45dB/100m/800MHz </t>
  </si>
  <si>
    <t>Symetrický stíněný audio stereo kabel, 2 x 2 x 0,22 mm2,instalační</t>
  </si>
  <si>
    <t>Symetrický stíněný audio mono kabel, 2x0,22 mm², dvojité stínění, instalační</t>
  </si>
  <si>
    <r>
      <t>Kabel pro reproduktory 2x 4,0 mm</t>
    </r>
    <r>
      <rPr>
        <vertAlign val="superscript"/>
        <sz val="10"/>
        <rFont val="Arial CE"/>
        <charset val="238"/>
      </rPr>
      <t>2</t>
    </r>
  </si>
  <si>
    <t>Instalace řečnického pultu, včetně dopravy</t>
  </si>
  <si>
    <t>Řečnický pult + vybavení pro řečnický pult</t>
  </si>
  <si>
    <t>10ti portový Gigabit řízený přepínač s min. parametry: 8x Gigabit metal PoE+ 2x Gigabit combo (metal/SFP), propustnost 20Gbps, rychlost přesměrování až 15Mpps, PoE+ 802.3at (30W) - Power budget min 120W, IPv6, 802.3az (Green), možnosti zabezpečení na úrovní L2-L4, L2 Multicast, LACP, QoS, VLAN, 19" rackmount</t>
  </si>
  <si>
    <t>Vzdálená servisní správa umožňující identifikaci a následnou analýzu zjištěné závady z jiného místa, než je místo provozu dané technologie, podporu uživatelů, identifikace a řešení závad... - viz AV 01 Technická zpráva, požadavek na 5 let.</t>
  </si>
  <si>
    <t>Síťové prvky - vzdálená správa</t>
  </si>
  <si>
    <t xml:space="preserve">Vzdálená správa - routerboard s min. parametry: 720MHz, 5x LAN, 2,4GHz, 5GHz, 802.11b/g/n/a/ac, USB, 1x SFP, L4, 3x3 MIMO, 450 Mbps 2.4 GHz, </t>
  </si>
  <si>
    <t xml:space="preserve">Nerezové/hliníkové přípojné místo s víkem pro instalaci do desky stolu, včetně krycí nohy pod desku stolu. Kabeláž a 230V zásuvky uschovány pod víkem. Vybavení 2x 230V zásuvka. Pull-Out kladkový systém pro instalaci 4 vytahovacích kabelů (součástí vytahovací kabely HDMI, USB, USB-C a LAN s délkou min. 2m). Možnost barevného provedení černá, stříbrná, bílá (bude zvoleno dle požadavku investora). </t>
  </si>
  <si>
    <t>Řečnický pult přizpůsobený pro osazení AV techniky. Vnější rozměry š.800×h.650×v.1100mm se čtyřmi  pojezdovými kolečky s aretací. Možnost osazení do/na desku řečnického pultu: monitor, mikrofon na "husím krku" a možnost odložení notebooku. Kabelová průchodka k monitoru. Spodní část pultu osazena skříňkou pro AV techniku. Možnost přístupu dnem do podlahové krabice.  Konstrukce nábytku je z oboustranně laminované dřevotřískové desky tloušťky min.18 mm, pracovní deska min. 25 mm, pohledové hrany jsou lepeny min. 2 mm ABS hranou, nepohledové min. 1 mm ABS hranou, lepeny jsou voděodolným PUR lepidlem. Možnost výběru barevného provedení alespoň ze čtyř základních typů dekorů/barev. Popis doplňuje výkresová dokumentace. Možnost umístění převodníků uvnitř pultu. Možnost odpojení pultu v podlahové krabici a přenesení. Včetně džáku monitoru. Skříňkou budou procházet kabelové prostupy s vyústěním dnem do podlahové přípojné/zásuvkové podlahové krabice s pochozím víkem. Řečnický pult bude kdykoli snadno odpojitelný a přenositelný jednou osobou.</t>
  </si>
  <si>
    <t>Poznámka: U položek, kde není uvedeno jinak, platí standardní dvouletá záruka. V případě odchylného požadavku zadavatele je potřeba uvažovat náklady za rozšíření takové záruky.</t>
  </si>
  <si>
    <t>Silnoproud a slaboproud/strukturovaná kabeláž</t>
  </si>
  <si>
    <t>Silnoproudá zařízení</t>
  </si>
  <si>
    <t>Slaboproud, strukturovaná kabeláž</t>
  </si>
  <si>
    <t>LAN zásuvky pro AV techniku dle popisu a výkresové dokumentace AV techniky(viz zelené dvojzásuvky/vývody RJ45/CAT6 LAN a popisy ve výkresech)</t>
  </si>
  <si>
    <t>Zásuvky 230 VA v místě dle popisu a výkresové dokumentace AV techniky. Rámečky společné s datovými zásuvkami (modré zásuvky/vývody ve výkresech).</t>
  </si>
  <si>
    <t>AV TECHNOLOGIE + Silnoproud a slaboproud/strukturovaná kabeláž - cena celkem bez DPH:</t>
  </si>
  <si>
    <t>Dodávka a instalace podlahových krabic dle popisu a výkresové dokumentace AV techniky (Přístrojová jednotka s aretační páčkou až pro dvanáct přístrojů Modul 45 ve třech univerzálních nosičích UT4, použití v kanálových systémech a systémových podlahách v interiéru. Osazení pro podlahovou krytinu v odklápěcím krytu 5 až 10 mm).</t>
  </si>
  <si>
    <t>Kabelové trasy (chráničky) dle popisu a výkresové dokumentace AV techniky. Minimální poloměr ohybu chrániček (husích krků) 200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</si>
</sst>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Kč&quot;* #,##0.00_);_(&quot;Kč&quot;* \(#,##0.00\);_(&quot;Kč&quot;* &quot;-&quot;??_);_(@_)"/>
    <numFmt numFmtId="165" formatCode="#,##0\ &quot;Kč&quot;"/>
    <numFmt numFmtId="166" formatCode="_-* #,##0\ &quot;Kč&quot;_-;\-* #,##0\ &quot;Kč&quot;_-;_-* &quot;-&quot;??\ &quot;Kč&quot;_-;_-@_-"/>
  </numFmts>
  <fonts count="22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color rgb="FFFF0000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i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vertAlign val="superscript"/>
      <sz val="10"/>
      <name val="Arial CE"/>
      <charset val="238"/>
    </font>
    <font>
      <b/>
      <sz val="8"/>
      <color rgb="FF00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5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6" fillId="0" borderId="0"/>
    <xf numFmtId="164" fontId="9" fillId="0" borderId="0" applyFont="0" applyFill="0" applyBorder="0" applyAlignment="0" applyProtection="0"/>
    <xf numFmtId="0" fontId="2" fillId="0" borderId="0"/>
    <xf numFmtId="0" fontId="2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6" fillId="0" borderId="0"/>
    <xf numFmtId="0" fontId="6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165" fontId="12" fillId="0" borderId="3" xfId="0" applyNumberFormat="1" applyFont="1" applyBorder="1" applyAlignment="1">
      <alignment horizontal="center" vertical="top" wrapText="1" shrinkToFit="1"/>
    </xf>
    <xf numFmtId="0" fontId="5" fillId="0" borderId="0" xfId="0" applyFont="1" applyAlignment="1">
      <alignment horizontal="left" vertical="center"/>
    </xf>
    <xf numFmtId="164" fontId="6" fillId="0" borderId="0" xfId="2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1" fontId="13" fillId="0" borderId="0" xfId="0" applyNumberFormat="1" applyFont="1" applyProtection="1">
      <protection locked="0"/>
    </xf>
    <xf numFmtId="166" fontId="13" fillId="0" borderId="0" xfId="0" applyNumberFormat="1" applyFont="1" applyProtection="1">
      <protection locked="0"/>
    </xf>
    <xf numFmtId="0" fontId="6" fillId="0" borderId="7" xfId="0" applyFont="1" applyBorder="1" applyAlignment="1">
      <alignment vertical="center" wrapText="1"/>
    </xf>
    <xf numFmtId="165" fontId="12" fillId="0" borderId="5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 wrapText="1"/>
    </xf>
    <xf numFmtId="0" fontId="10" fillId="0" borderId="0" xfId="0" applyFont="1"/>
    <xf numFmtId="0" fontId="17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166" fontId="0" fillId="0" borderId="7" xfId="2" applyNumberFormat="1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0" xfId="0" applyFont="1" applyProtection="1">
      <protection locked="0"/>
    </xf>
    <xf numFmtId="0" fontId="18" fillId="0" borderId="4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>
      <alignment horizontal="center" vertical="top" wrapText="1" shrinkToFit="1"/>
    </xf>
    <xf numFmtId="0" fontId="6" fillId="0" borderId="7" xfId="0" applyFont="1" applyBorder="1" applyAlignment="1" applyProtection="1">
      <alignment horizontal="center" vertical="top" wrapText="1" shrinkToFit="1"/>
      <protection locked="0"/>
    </xf>
    <xf numFmtId="0" fontId="6" fillId="0" borderId="7" xfId="0" applyFont="1" applyBorder="1" applyAlignment="1" applyProtection="1">
      <alignment horizontal="center" vertical="top" textRotation="90" wrapText="1" shrinkToFit="1"/>
      <protection locked="0"/>
    </xf>
    <xf numFmtId="0" fontId="12" fillId="4" borderId="10" xfId="0" applyFont="1" applyFill="1" applyBorder="1" applyAlignment="1" applyProtection="1">
      <alignment horizontal="left" vertical="center"/>
      <protection locked="0"/>
    </xf>
    <xf numFmtId="0" fontId="18" fillId="4" borderId="8" xfId="0" applyFont="1" applyFill="1" applyBorder="1" applyAlignment="1" applyProtection="1">
      <alignment horizontal="left" vertical="top" wrapText="1" shrinkToFit="1"/>
      <protection locked="0"/>
    </xf>
    <xf numFmtId="0" fontId="18" fillId="4" borderId="8" xfId="0" applyFont="1" applyFill="1" applyBorder="1" applyAlignment="1" applyProtection="1">
      <alignment horizontal="left" vertical="top"/>
      <protection locked="0"/>
    </xf>
    <xf numFmtId="0" fontId="18" fillId="4" borderId="11" xfId="0" applyFont="1" applyFill="1" applyBorder="1" applyAlignment="1" applyProtection="1">
      <alignment horizontal="left" vertical="top" wrapText="1" shrinkToFit="1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8" fillId="0" borderId="8" xfId="0" applyFont="1" applyBorder="1" applyAlignment="1" applyProtection="1">
      <alignment horizontal="left" vertical="top" wrapText="1" shrinkToFit="1"/>
      <protection locked="0"/>
    </xf>
    <xf numFmtId="0" fontId="18" fillId="0" borderId="8" xfId="0" applyFont="1" applyBorder="1" applyAlignment="1" applyProtection="1">
      <alignment horizontal="left" vertical="top"/>
      <protection locked="0"/>
    </xf>
    <xf numFmtId="0" fontId="18" fillId="0" borderId="11" xfId="0" applyFont="1" applyBorder="1" applyAlignment="1" applyProtection="1">
      <alignment horizontal="left" vertical="top" wrapText="1" shrinkToFit="1"/>
      <protection locked="0"/>
    </xf>
    <xf numFmtId="0" fontId="18" fillId="3" borderId="8" xfId="0" applyFont="1" applyFill="1" applyBorder="1" applyAlignment="1" applyProtection="1">
      <alignment horizontal="left" vertical="top" wrapText="1" shrinkToFit="1"/>
      <protection locked="0"/>
    </xf>
    <xf numFmtId="0" fontId="18" fillId="3" borderId="8" xfId="0" applyFont="1" applyFill="1" applyBorder="1" applyAlignment="1" applyProtection="1">
      <alignment horizontal="left" vertical="top"/>
      <protection locked="0"/>
    </xf>
    <xf numFmtId="166" fontId="18" fillId="0" borderId="0" xfId="0" applyNumberFormat="1" applyFont="1" applyAlignment="1" applyProtection="1">
      <alignment horizontal="right" vertical="center"/>
      <protection locked="0"/>
    </xf>
    <xf numFmtId="0" fontId="6" fillId="0" borderId="7" xfId="0" applyFont="1" applyBorder="1"/>
    <xf numFmtId="0" fontId="6" fillId="0" borderId="7" xfId="0" applyFont="1" applyBorder="1" applyAlignment="1">
      <alignment vertical="center"/>
    </xf>
    <xf numFmtId="166" fontId="6" fillId="0" borderId="7" xfId="2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166" fontId="6" fillId="0" borderId="7" xfId="5" applyNumberFormat="1" applyFont="1" applyFill="1" applyBorder="1" applyAlignment="1" applyProtection="1">
      <alignment horizontal="center" vertical="center"/>
      <protection locked="0"/>
    </xf>
    <xf numFmtId="0" fontId="6" fillId="0" borderId="7" xfId="19" applyFont="1" applyBorder="1" applyAlignment="1" applyProtection="1">
      <alignment horizontal="left" vertical="center" wrapText="1" shrinkToFit="1"/>
    </xf>
    <xf numFmtId="166" fontId="6" fillId="0" borderId="7" xfId="2" applyNumberFormat="1" applyFont="1" applyBorder="1" applyAlignment="1" applyProtection="1">
      <alignment horizontal="right" vertical="center"/>
      <protection locked="0"/>
    </xf>
    <xf numFmtId="0" fontId="6" fillId="0" borderId="7" xfId="23" applyBorder="1" applyAlignment="1" applyProtection="1">
      <alignment horizontal="left" vertical="center" wrapText="1"/>
      <protection locked="0"/>
    </xf>
    <xf numFmtId="166" fontId="6" fillId="0" borderId="7" xfId="2" applyNumberFormat="1" applyFont="1" applyFill="1" applyBorder="1" applyAlignment="1" applyProtection="1">
      <alignment horizontal="center" vertical="center"/>
      <protection locked="0"/>
    </xf>
    <xf numFmtId="166" fontId="0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Protection="1">
      <protection locked="0"/>
    </xf>
    <xf numFmtId="0" fontId="6" fillId="0" borderId="9" xfId="0" applyFont="1" applyBorder="1" applyAlignment="1" applyProtection="1">
      <alignment wrapText="1"/>
      <protection locked="0"/>
    </xf>
    <xf numFmtId="1" fontId="6" fillId="0" borderId="9" xfId="0" applyNumberFormat="1" applyFont="1" applyBorder="1" applyProtection="1">
      <protection locked="0"/>
    </xf>
    <xf numFmtId="0" fontId="19" fillId="0" borderId="0" xfId="0" applyFont="1" applyProtection="1">
      <protection locked="0"/>
    </xf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wrapText="1"/>
      <protection locked="0"/>
    </xf>
    <xf numFmtId="1" fontId="19" fillId="0" borderId="0" xfId="0" applyNumberFormat="1" applyFont="1" applyProtection="1">
      <protection locked="0"/>
    </xf>
    <xf numFmtId="0" fontId="6" fillId="0" borderId="7" xfId="19" applyFont="1" applyFill="1" applyBorder="1" applyAlignment="1" applyProtection="1">
      <alignment horizontal="left" vertical="center" wrapText="1" shrinkToFit="1"/>
    </xf>
    <xf numFmtId="166" fontId="6" fillId="0" borderId="7" xfId="2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>
      <alignment vertical="top"/>
    </xf>
    <xf numFmtId="166" fontId="18" fillId="5" borderId="11" xfId="0" applyNumberFormat="1" applyFont="1" applyFill="1" applyBorder="1" applyAlignment="1" applyProtection="1">
      <alignment horizontal="right" vertical="top" wrapText="1" shrinkToFit="1"/>
      <protection locked="0"/>
    </xf>
    <xf numFmtId="166" fontId="18" fillId="6" borderId="11" xfId="0" applyNumberFormat="1" applyFont="1" applyFill="1" applyBorder="1" applyAlignment="1" applyProtection="1">
      <alignment horizontal="right" vertical="top" wrapText="1" shrinkToFit="1"/>
      <protection locked="0"/>
    </xf>
    <xf numFmtId="165" fontId="6" fillId="6" borderId="7" xfId="0" applyNumberFormat="1" applyFont="1" applyFill="1" applyBorder="1" applyAlignment="1">
      <alignment horizontal="right" vertical="center" wrapText="1"/>
    </xf>
    <xf numFmtId="165" fontId="6" fillId="5" borderId="7" xfId="0" quotePrefix="1" applyNumberFormat="1" applyFont="1" applyFill="1" applyBorder="1" applyAlignment="1">
      <alignment horizontal="right" vertical="center" wrapText="1"/>
    </xf>
    <xf numFmtId="165" fontId="6" fillId="5" borderId="16" xfId="0" applyNumberFormat="1" applyFont="1" applyFill="1" applyBorder="1" applyAlignment="1">
      <alignment horizontal="right" vertical="center" wrapText="1"/>
    </xf>
    <xf numFmtId="165" fontId="6" fillId="6" borderId="16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12" fillId="0" borderId="17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7" xfId="0" applyFont="1" applyBorder="1" applyAlignment="1" applyProtection="1">
      <alignment horizontal="center" vertical="center" wrapText="1"/>
    </xf>
    <xf numFmtId="0" fontId="18" fillId="3" borderId="8" xfId="0" applyFont="1" applyFill="1" applyBorder="1" applyAlignment="1" applyProtection="1">
      <alignment horizontal="left" vertical="top" wrapText="1" shrinkToFit="1"/>
    </xf>
    <xf numFmtId="0" fontId="18" fillId="3" borderId="8" xfId="0" applyFont="1" applyFill="1" applyBorder="1" applyAlignment="1" applyProtection="1">
      <alignment horizontal="left" vertical="top"/>
    </xf>
    <xf numFmtId="0" fontId="0" fillId="0" borderId="7" xfId="0" applyBorder="1" applyAlignment="1" applyProtection="1">
      <alignment vertical="center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/>
    </xf>
    <xf numFmtId="0" fontId="6" fillId="0" borderId="7" xfId="0" applyFont="1" applyBorder="1" applyProtection="1"/>
    <xf numFmtId="0" fontId="6" fillId="0" borderId="7" xfId="0" applyFont="1" applyBorder="1" applyAlignment="1" applyProtection="1">
      <alignment vertical="center" wrapText="1"/>
    </xf>
    <xf numFmtId="0" fontId="6" fillId="0" borderId="7" xfId="23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 shrinkToFit="1"/>
    </xf>
    <xf numFmtId="0" fontId="6" fillId="0" borderId="7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6" fillId="0" borderId="7" xfId="3" applyFont="1" applyBorder="1" applyAlignment="1" applyProtection="1">
      <alignment vertical="center" wrapText="1" shrinkToFit="1"/>
    </xf>
    <xf numFmtId="0" fontId="6" fillId="0" borderId="7" xfId="23" applyBorder="1" applyAlignment="1" applyProtection="1">
      <alignment horizontal="center" vertical="center" wrapText="1"/>
    </xf>
  </cellXfs>
  <cellStyles count="25">
    <cellStyle name="Hypertextový odkaz 2" xfId="24"/>
    <cellStyle name="Hypertextový odkaz 3" xfId="19"/>
    <cellStyle name="Měna" xfId="2" builtinId="4"/>
    <cellStyle name="Měna 2" xfId="5"/>
    <cellStyle name="Měna 2 2" xfId="10"/>
    <cellStyle name="Měna 2 2 2" xfId="18"/>
    <cellStyle name="Měna 2 3" xfId="14"/>
    <cellStyle name="Měna 3" xfId="7"/>
    <cellStyle name="Měna 3 2" xfId="15"/>
    <cellStyle name="Měna 4" xfId="11"/>
    <cellStyle name="Měna 5" xfId="21"/>
    <cellStyle name="Normální" xfId="0" builtinId="0"/>
    <cellStyle name="Normální 14" xfId="3"/>
    <cellStyle name="Normální 14 2" xfId="8"/>
    <cellStyle name="Normální 14 2 2" xfId="16"/>
    <cellStyle name="Normální 14 3" xfId="12"/>
    <cellStyle name="Normální 15" xfId="23"/>
    <cellStyle name="Normální 16" xfId="4"/>
    <cellStyle name="Normální 16 2" xfId="9"/>
    <cellStyle name="Normální 16 2 2" xfId="17"/>
    <cellStyle name="Normální 16 3" xfId="13"/>
    <cellStyle name="Normální 2" xfId="1"/>
    <cellStyle name="Normální 2 3" xfId="6"/>
    <cellStyle name="Normální 4" xfId="22"/>
    <cellStyle name="Procenta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531201</xdr:colOff>
      <xdr:row>1</xdr:row>
      <xdr:rowOff>43961</xdr:rowOff>
    </xdr:from>
    <xdr:to>
      <xdr:col>4</xdr:col>
      <xdr:colOff>933450</xdr:colOff>
      <xdr:row>7</xdr:row>
      <xdr:rowOff>400982</xdr:rowOff>
    </xdr:to>
    <xdr:sp macro="" textlink="">
      <xdr:nvSpPr>
        <xdr:cNvPr id="6" name="TextovéPole 5">
          <a:extLst>
            <a:ext uri="{FF2B5EF4-FFF2-40B4-BE49-F238E27FC236}">
              <a16:creationId xmlns="" xmlns:a16="http://schemas.microsoft.com/office/drawing/2014/main" id="{CF794EE9-F58A-4AF3-B0C1-F4C38EE1DAD6}"/>
            </a:ext>
          </a:extLst>
        </xdr:cNvPr>
        <xdr:cNvSpPr txBox="1"/>
      </xdr:nvSpPr>
      <xdr:spPr>
        <a:xfrm>
          <a:off x="531201" y="186836"/>
          <a:ext cx="8593749" cy="1480971"/>
        </a:xfrm>
        <a:prstGeom prst="rect">
          <a:avLst/>
        </a:prstGeom>
        <a:ln w="19050">
          <a:solidFill>
            <a:schemeClr val="accent2"/>
          </a:solidFill>
        </a:ln>
        <a:effectLst>
          <a:outerShdw blurRad="50800" dist="38100" dir="5400000" sx="101000" sy="101000" algn="t" rotWithShape="0">
            <a:prstClr val="black">
              <a:alpha val="40000"/>
            </a:prst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>
            <a:lnSpc>
              <a:spcPct val="150000"/>
            </a:lnSpc>
          </a:pPr>
          <a:r>
            <a:rPr lang="cs-CZ" sz="1200">
              <a:ln>
                <a:noFill/>
              </a:ln>
              <a:solidFill>
                <a:sysClr val="windowText" lastClr="000000"/>
              </a:solidFill>
              <a:latin typeface="Arial CE" panose="020B0604020202020204" pitchFamily="34" charset="0"/>
              <a:ea typeface="+mn-ea"/>
              <a:cs typeface="Arial CE" panose="020B0604020202020204" pitchFamily="34" charset="0"/>
            </a:rPr>
            <a:t>Název investora: 	Gymnázium Sokoliv a Krajské vzdělávací centrum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>
              <a:ln>
                <a:noFill/>
              </a:ln>
              <a:solidFill>
                <a:sysClr val="windowText" lastClr="000000"/>
              </a:solidFill>
              <a:latin typeface="Arial CE" panose="020B0604020202020204" pitchFamily="34" charset="0"/>
              <a:ea typeface="+mn-ea"/>
              <a:cs typeface="Arial CE" panose="020B0604020202020204" pitchFamily="34" charset="0"/>
            </a:rPr>
            <a:t>Projekt:		</a:t>
          </a:r>
          <a:r>
            <a:rPr lang="cs-CZ" sz="1200" baseline="0">
              <a:ln>
                <a:noFill/>
              </a:ln>
              <a:solidFill>
                <a:sysClr val="windowText" lastClr="000000"/>
              </a:solidFill>
              <a:latin typeface="Arial CE" panose="020B0604020202020204" pitchFamily="34" charset="0"/>
              <a:ea typeface="+mn-ea"/>
              <a:cs typeface="Arial CE" panose="020B0604020202020204" pitchFamily="34" charset="0"/>
            </a:rPr>
            <a:t>Gymnázium Sokoliv a Krajské vzdělávací centrum - Aula E104 - upgrage AV technologie</a:t>
          </a:r>
          <a:endParaRPr lang="cs-CZ" sz="1200">
            <a:ln>
              <a:noFill/>
            </a:ln>
            <a:solidFill>
              <a:sysClr val="windowText" lastClr="000000"/>
            </a:solidFill>
            <a:latin typeface="Arial CE" panose="020B0604020202020204" pitchFamily="34" charset="0"/>
            <a:ea typeface="+mn-ea"/>
            <a:cs typeface="Arial CE" panose="020B0604020202020204" pitchFamily="34" charset="0"/>
          </a:endParaRPr>
        </a:p>
        <a:p>
          <a:pPr>
            <a:lnSpc>
              <a:spcPct val="150000"/>
            </a:lnSpc>
          </a:pPr>
          <a:r>
            <a:rPr lang="cs-CZ" sz="1200">
              <a:ln>
                <a:noFill/>
              </a:ln>
              <a:solidFill>
                <a:sysClr val="windowText" lastClr="000000"/>
              </a:solidFill>
              <a:latin typeface="Arial CE" panose="020B0604020202020204" pitchFamily="34" charset="0"/>
              <a:cs typeface="Arial CE" panose="020B0604020202020204" pitchFamily="34" charset="0"/>
            </a:rPr>
            <a:t>Zpracoval:		Antonín Turek, DiS, CTS</a:t>
          </a:r>
        </a:p>
        <a:p>
          <a:pPr>
            <a:lnSpc>
              <a:spcPct val="150000"/>
            </a:lnSpc>
          </a:pPr>
          <a:r>
            <a:rPr lang="cs-CZ" sz="1200">
              <a:ln>
                <a:noFill/>
              </a:ln>
              <a:solidFill>
                <a:sysClr val="windowText" lastClr="000000"/>
              </a:solidFill>
              <a:latin typeface="Arial CE" panose="020B0604020202020204" pitchFamily="34" charset="0"/>
              <a:cs typeface="Arial CE" panose="020B0604020202020204" pitchFamily="34" charset="0"/>
            </a:rPr>
            <a:t>Datum:		21.03.2025</a:t>
          </a:r>
        </a:p>
        <a:p>
          <a:pPr>
            <a:lnSpc>
              <a:spcPct val="150000"/>
            </a:lnSpc>
          </a:pPr>
          <a:r>
            <a:rPr lang="cs-CZ" sz="1200">
              <a:ln>
                <a:noFill/>
              </a:ln>
              <a:solidFill>
                <a:sysClr val="windowText" lastClr="000000"/>
              </a:solidFill>
              <a:latin typeface="Arial CE" panose="020B0604020202020204" pitchFamily="34" charset="0"/>
              <a:cs typeface="Arial CE" panose="020B0604020202020204" pitchFamily="34" charset="0"/>
            </a:rPr>
            <a:t>Verze:		3</a:t>
          </a:r>
          <a:endParaRPr lang="cs-CZ" sz="1200">
            <a:ln>
              <a:noFill/>
            </a:ln>
            <a:solidFill>
              <a:sysClr val="windowText" lastClr="000000"/>
            </a:solidFill>
            <a:latin typeface="Arial CE" panose="020B0604020202020204" pitchFamily="34" charset="0"/>
            <a:ea typeface="+mn-ea"/>
            <a:cs typeface="Arial CE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F15"/>
  <sheetViews>
    <sheetView view="pageBreakPreview" topLeftCell="A2" zoomScale="115" zoomScaleNormal="100" zoomScaleSheetLayoutView="115" workbookViewId="0">
      <selection activeCell="B17" sqref="B17"/>
    </sheetView>
  </sheetViews>
  <sheetFormatPr defaultRowHeight="12.75" x14ac:dyDescent="0.2"/>
  <cols>
    <col min="1" max="1" width="9.7109375" style="3" customWidth="1"/>
    <col min="2" max="2" width="82.7109375" style="3" customWidth="1"/>
    <col min="3" max="3" width="17.42578125" style="2" customWidth="1"/>
    <col min="4" max="4" width="13" style="4" customWidth="1"/>
    <col min="5" max="5" width="22.5703125" style="5" customWidth="1"/>
    <col min="6" max="6" width="15.140625" style="3" customWidth="1"/>
    <col min="7" max="7" width="9.140625" style="3"/>
    <col min="8" max="8" width="9.42578125" style="3" bestFit="1" customWidth="1"/>
    <col min="9" max="16384" width="9.140625" style="3"/>
  </cols>
  <sheetData>
    <row r="1" spans="1:6" customFormat="1" ht="11.25" customHeight="1" x14ac:dyDescent="0.2">
      <c r="A1" s="71"/>
      <c r="B1" s="71"/>
      <c r="C1" s="71"/>
      <c r="D1" s="71"/>
      <c r="E1" s="71"/>
    </row>
    <row r="2" spans="1:6" customFormat="1" ht="9.75" customHeight="1" x14ac:dyDescent="0.2">
      <c r="A2" s="71"/>
      <c r="B2" s="71"/>
      <c r="C2" s="71"/>
      <c r="D2" s="71"/>
      <c r="E2" s="71"/>
    </row>
    <row r="3" spans="1:6" s="8" customFormat="1" ht="15.75" x14ac:dyDescent="0.2">
      <c r="A3" s="7"/>
      <c r="B3" s="13"/>
      <c r="C3" s="78"/>
      <c r="D3" s="79"/>
      <c r="E3" s="7"/>
    </row>
    <row r="4" spans="1:6" s="8" customFormat="1" ht="15.75" x14ac:dyDescent="0.2">
      <c r="A4" s="7"/>
      <c r="B4" s="13"/>
      <c r="C4" s="78"/>
      <c r="D4" s="79"/>
      <c r="E4" s="7"/>
    </row>
    <row r="5" spans="1:6" s="8" customFormat="1" ht="15.75" x14ac:dyDescent="0.2">
      <c r="A5" s="7"/>
      <c r="B5" s="13"/>
      <c r="C5" s="78"/>
      <c r="D5" s="79"/>
      <c r="E5" s="7"/>
    </row>
    <row r="6" spans="1:6" s="8" customFormat="1" ht="15.75" x14ac:dyDescent="0.2">
      <c r="A6" s="7"/>
      <c r="B6" s="13"/>
      <c r="C6" s="78"/>
      <c r="D6" s="79"/>
      <c r="E6" s="7"/>
    </row>
    <row r="7" spans="1:6" s="8" customFormat="1" ht="15.75" x14ac:dyDescent="0.2">
      <c r="A7" s="7"/>
      <c r="B7" s="13"/>
      <c r="C7" s="78"/>
      <c r="D7" s="79"/>
      <c r="E7" s="7"/>
    </row>
    <row r="8" spans="1:6" customFormat="1" ht="47.25" customHeight="1" thickBot="1" x14ac:dyDescent="0.25">
      <c r="A8" s="6"/>
      <c r="B8" s="6"/>
      <c r="C8" s="6"/>
      <c r="D8" s="6"/>
      <c r="E8" s="6"/>
    </row>
    <row r="9" spans="1:6" s="1" customFormat="1" ht="26.25" thickBot="1" x14ac:dyDescent="0.25">
      <c r="A9" s="10" t="s">
        <v>0</v>
      </c>
      <c r="B9" s="11" t="s">
        <v>1</v>
      </c>
      <c r="C9" s="11" t="s">
        <v>2</v>
      </c>
      <c r="D9" s="11" t="s">
        <v>3</v>
      </c>
      <c r="E9" s="12" t="s">
        <v>4</v>
      </c>
    </row>
    <row r="10" spans="1:6" s="1" customFormat="1" ht="21" customHeight="1" x14ac:dyDescent="0.2">
      <c r="A10" s="72" t="s">
        <v>8</v>
      </c>
      <c r="B10" s="73"/>
      <c r="C10" s="73"/>
      <c r="D10" s="73"/>
      <c r="E10" s="74"/>
    </row>
    <row r="11" spans="1:6" s="9" customFormat="1" ht="27" customHeight="1" x14ac:dyDescent="0.2">
      <c r="A11" s="22">
        <v>1</v>
      </c>
      <c r="B11" s="20" t="str">
        <f>('Aula - E104'!C3)</f>
        <v>Aula E-104 - AV technika</v>
      </c>
      <c r="C11" s="68">
        <f>'Aula - E104'!J5+'Aula - E104'!J11+'Aula - E104'!J19+'Aula - E104'!J23+'Aula - E104'!J36+'Aula - E104'!J47+'Aula - E104'!J54+'Aula - E104'!J57+'Aula - E104'!J65+'Aula - E104'!J74+'Aula - E104'!J84</f>
        <v>0</v>
      </c>
      <c r="D11" s="15">
        <v>1</v>
      </c>
      <c r="E11" s="69">
        <f t="shared" ref="E11" si="0">C11*D11</f>
        <v>0</v>
      </c>
      <c r="F11" s="14"/>
    </row>
    <row r="12" spans="1:6" s="9" customFormat="1" ht="27" customHeight="1" x14ac:dyDescent="0.2">
      <c r="A12" s="22">
        <v>1</v>
      </c>
      <c r="B12" s="20" t="s">
        <v>174</v>
      </c>
      <c r="C12" s="67">
        <f>'Aula - E104'!J100</f>
        <v>0</v>
      </c>
      <c r="D12" s="15">
        <v>1</v>
      </c>
      <c r="E12" s="70">
        <f t="shared" ref="E12" si="1">C12*D12</f>
        <v>0</v>
      </c>
      <c r="F12" s="14"/>
    </row>
    <row r="13" spans="1:6" s="1" customFormat="1" ht="26.25" customHeight="1" thickBot="1" x14ac:dyDescent="0.25">
      <c r="A13" s="75" t="s">
        <v>179</v>
      </c>
      <c r="B13" s="76"/>
      <c r="C13" s="76"/>
      <c r="D13" s="77"/>
      <c r="E13" s="21">
        <f>SUM(E11:E12)</f>
        <v>0</v>
      </c>
    </row>
    <row r="15" spans="1:6" x14ac:dyDescent="0.2">
      <c r="A15" s="64" t="s">
        <v>173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A1:E1"/>
    <mergeCell ref="A10:E10"/>
    <mergeCell ref="A13:D13"/>
    <mergeCell ref="A2:E2"/>
    <mergeCell ref="C3:D3"/>
    <mergeCell ref="C4:D4"/>
    <mergeCell ref="C5:D5"/>
    <mergeCell ref="C6:D6"/>
    <mergeCell ref="C7:D7"/>
  </mergeCells>
  <pageMargins left="0.23622047244094491" right="0.23622047244094491" top="0.74803149606299213" bottom="0.74803149606299213" header="0.31496062992125984" footer="0.31496062992125984"/>
  <pageSetup paperSize="9" firstPageNumber="0" orientation="landscape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  <outlinePr summaryBelow="0"/>
    <pageSetUpPr fitToPage="1"/>
  </sheetPr>
  <dimension ref="A1:J142"/>
  <sheetViews>
    <sheetView tabSelected="1" view="pageBreakPreview" zoomScale="85" zoomScaleNormal="70" zoomScaleSheetLayoutView="85" workbookViewId="0">
      <pane ySplit="4" topLeftCell="A92" activePane="bottomLeft" state="frozen"/>
      <selection pane="bottomLeft" activeCell="M98" sqref="M98"/>
    </sheetView>
  </sheetViews>
  <sheetFormatPr defaultColWidth="9.140625" defaultRowHeight="12.75" x14ac:dyDescent="0.2"/>
  <cols>
    <col min="1" max="1" width="8.5703125" style="16" customWidth="1"/>
    <col min="2" max="2" width="5.28515625" style="16" hidden="1" customWidth="1"/>
    <col min="3" max="3" width="17.42578125" style="16" customWidth="1"/>
    <col min="4" max="4" width="17" style="16" customWidth="1"/>
    <col min="5" max="5" width="16.140625" style="17" customWidth="1"/>
    <col min="6" max="6" width="96.28515625" style="16" customWidth="1"/>
    <col min="7" max="7" width="8" style="18" customWidth="1"/>
    <col min="8" max="8" width="6.7109375" style="18" customWidth="1"/>
    <col min="9" max="9" width="18.28515625" style="16" customWidth="1"/>
    <col min="10" max="10" width="20.7109375" style="16" customWidth="1"/>
    <col min="11" max="16384" width="9.140625" style="16"/>
  </cols>
  <sheetData>
    <row r="1" spans="1:10" s="29" customFormat="1" ht="13.5" customHeight="1" x14ac:dyDescent="0.25">
      <c r="C1" s="30"/>
      <c r="D1" s="30"/>
      <c r="E1" s="30"/>
      <c r="F1" s="30"/>
      <c r="G1" s="30"/>
      <c r="H1" s="30"/>
      <c r="I1" s="30"/>
      <c r="J1" s="30"/>
    </row>
    <row r="2" spans="1:10" s="29" customFormat="1" ht="57.75" customHeight="1" x14ac:dyDescent="0.2">
      <c r="A2" s="31" t="s">
        <v>0</v>
      </c>
      <c r="B2" s="31" t="s">
        <v>16</v>
      </c>
      <c r="C2" s="31" t="s">
        <v>5</v>
      </c>
      <c r="D2" s="32" t="s">
        <v>14</v>
      </c>
      <c r="E2" s="32" t="s">
        <v>17</v>
      </c>
      <c r="F2" s="32" t="s">
        <v>19</v>
      </c>
      <c r="G2" s="33" t="s">
        <v>18</v>
      </c>
      <c r="H2" s="33" t="s">
        <v>13</v>
      </c>
      <c r="I2" s="32" t="s">
        <v>2</v>
      </c>
      <c r="J2" s="32" t="s">
        <v>15</v>
      </c>
    </row>
    <row r="3" spans="1:10" s="29" customFormat="1" ht="18" customHeight="1" x14ac:dyDescent="0.2">
      <c r="A3" s="34"/>
      <c r="B3" s="35"/>
      <c r="C3" s="36" t="s">
        <v>64</v>
      </c>
      <c r="D3" s="35"/>
      <c r="E3" s="35"/>
      <c r="F3" s="35"/>
      <c r="G3" s="35"/>
      <c r="H3" s="35"/>
      <c r="I3" s="35"/>
      <c r="J3" s="37"/>
    </row>
    <row r="4" spans="1:10" s="29" customFormat="1" ht="12.75" customHeight="1" x14ac:dyDescent="0.2">
      <c r="A4" s="38"/>
      <c r="B4" s="39"/>
      <c r="C4" s="40"/>
      <c r="D4" s="39"/>
      <c r="E4" s="39"/>
      <c r="F4" s="39"/>
      <c r="G4" s="39"/>
      <c r="H4" s="39"/>
      <c r="I4" s="39"/>
      <c r="J4" s="41"/>
    </row>
    <row r="5" spans="1:10" s="29" customFormat="1" ht="18" customHeight="1" x14ac:dyDescent="0.2">
      <c r="A5" s="24">
        <v>1</v>
      </c>
      <c r="B5" s="42"/>
      <c r="C5" s="43" t="s">
        <v>68</v>
      </c>
      <c r="D5" s="42"/>
      <c r="E5" s="42"/>
      <c r="F5" s="42"/>
      <c r="G5" s="42"/>
      <c r="H5" s="42"/>
      <c r="I5" s="42"/>
      <c r="J5" s="65">
        <f>SUBTOTAL(9,J6:J10)</f>
        <v>0</v>
      </c>
    </row>
    <row r="6" spans="1:10" s="28" customFormat="1" ht="47.25" customHeight="1" x14ac:dyDescent="0.2">
      <c r="A6" s="24">
        <v>2</v>
      </c>
      <c r="B6" s="45"/>
      <c r="C6" s="26" t="s">
        <v>65</v>
      </c>
      <c r="D6" s="50"/>
      <c r="E6" s="26"/>
      <c r="F6" s="89" t="s">
        <v>152</v>
      </c>
      <c r="G6" s="90" t="s">
        <v>6</v>
      </c>
      <c r="H6" s="90">
        <v>1</v>
      </c>
      <c r="I6" s="51">
        <v>0</v>
      </c>
      <c r="J6" s="51">
        <f>I6*H6</f>
        <v>0</v>
      </c>
    </row>
    <row r="7" spans="1:10" s="28" customFormat="1" ht="73.5" customHeight="1" x14ac:dyDescent="0.2">
      <c r="A7" s="24">
        <v>3</v>
      </c>
      <c r="B7" s="25"/>
      <c r="C7" s="26" t="s">
        <v>151</v>
      </c>
      <c r="D7" s="26"/>
      <c r="E7" s="26"/>
      <c r="F7" s="89" t="s">
        <v>113</v>
      </c>
      <c r="G7" s="91" t="s">
        <v>6</v>
      </c>
      <c r="H7" s="92">
        <v>1</v>
      </c>
      <c r="I7" s="51">
        <v>0</v>
      </c>
      <c r="J7" s="27">
        <f>ROUND(I7*H7,2)</f>
        <v>0</v>
      </c>
    </row>
    <row r="8" spans="1:10" s="28" customFormat="1" ht="36" customHeight="1" x14ac:dyDescent="0.2">
      <c r="A8" s="24">
        <v>4</v>
      </c>
      <c r="B8" s="45"/>
      <c r="C8" s="26" t="s">
        <v>149</v>
      </c>
      <c r="D8" s="50"/>
      <c r="E8" s="26"/>
      <c r="F8" s="89" t="s">
        <v>150</v>
      </c>
      <c r="G8" s="90" t="s">
        <v>6</v>
      </c>
      <c r="H8" s="90">
        <v>1</v>
      </c>
      <c r="I8" s="51">
        <v>0</v>
      </c>
      <c r="J8" s="51">
        <f>H8*I8</f>
        <v>0</v>
      </c>
    </row>
    <row r="9" spans="1:10" s="28" customFormat="1" ht="36" customHeight="1" x14ac:dyDescent="0.2">
      <c r="A9" s="24">
        <v>5</v>
      </c>
      <c r="B9" s="45"/>
      <c r="C9" s="26" t="s">
        <v>49</v>
      </c>
      <c r="D9" s="50"/>
      <c r="E9" s="26"/>
      <c r="F9" s="89" t="s">
        <v>97</v>
      </c>
      <c r="G9" s="90" t="s">
        <v>6</v>
      </c>
      <c r="H9" s="90">
        <v>1</v>
      </c>
      <c r="I9" s="51">
        <v>0</v>
      </c>
      <c r="J9" s="51">
        <f>H9*I9</f>
        <v>0</v>
      </c>
    </row>
    <row r="10" spans="1:10" s="28" customFormat="1" ht="25.5" customHeight="1" x14ac:dyDescent="0.2">
      <c r="A10" s="24">
        <v>6</v>
      </c>
      <c r="B10" s="45"/>
      <c r="C10" s="26" t="s">
        <v>66</v>
      </c>
      <c r="D10" s="50"/>
      <c r="E10" s="26"/>
      <c r="F10" s="89" t="s">
        <v>67</v>
      </c>
      <c r="G10" s="90" t="s">
        <v>6</v>
      </c>
      <c r="H10" s="90">
        <v>1</v>
      </c>
      <c r="I10" s="51">
        <v>0</v>
      </c>
      <c r="J10" s="51">
        <f>H10*I10</f>
        <v>0</v>
      </c>
    </row>
    <row r="11" spans="1:10" s="29" customFormat="1" ht="18" customHeight="1" x14ac:dyDescent="0.2">
      <c r="A11" s="80">
        <v>7</v>
      </c>
      <c r="B11" s="81"/>
      <c r="C11" s="82" t="s">
        <v>166</v>
      </c>
      <c r="D11" s="42"/>
      <c r="E11" s="42"/>
      <c r="F11" s="81"/>
      <c r="G11" s="81"/>
      <c r="H11" s="81"/>
      <c r="I11" s="42"/>
      <c r="J11" s="65">
        <f>SUBTOTAL(9,J12:J18)</f>
        <v>0</v>
      </c>
    </row>
    <row r="12" spans="1:10" customFormat="1" ht="138" customHeight="1" x14ac:dyDescent="0.2">
      <c r="A12" s="80">
        <v>8</v>
      </c>
      <c r="B12" s="83"/>
      <c r="C12" s="84" t="s">
        <v>69</v>
      </c>
      <c r="D12" s="62"/>
      <c r="E12" s="26"/>
      <c r="F12" s="89" t="s">
        <v>172</v>
      </c>
      <c r="G12" s="90" t="s">
        <v>6</v>
      </c>
      <c r="H12" s="90">
        <v>1</v>
      </c>
      <c r="I12" s="51">
        <v>0</v>
      </c>
      <c r="J12" s="63">
        <f>I12*H12</f>
        <v>0</v>
      </c>
    </row>
    <row r="13" spans="1:10" s="28" customFormat="1" ht="66" customHeight="1" x14ac:dyDescent="0.2">
      <c r="A13" s="80">
        <v>9</v>
      </c>
      <c r="B13" s="85"/>
      <c r="C13" s="84" t="s">
        <v>103</v>
      </c>
      <c r="D13" s="26"/>
      <c r="E13" s="26"/>
      <c r="F13" s="89" t="s">
        <v>104</v>
      </c>
      <c r="G13" s="91" t="s">
        <v>6</v>
      </c>
      <c r="H13" s="92">
        <v>1</v>
      </c>
      <c r="I13" s="51">
        <v>0</v>
      </c>
      <c r="J13" s="54">
        <f t="shared" ref="J13:J18" si="0">ROUND(I13*H13,2)</f>
        <v>0</v>
      </c>
    </row>
    <row r="14" spans="1:10" s="28" customFormat="1" ht="82.5" customHeight="1" x14ac:dyDescent="0.2">
      <c r="A14" s="80">
        <v>10</v>
      </c>
      <c r="B14" s="85"/>
      <c r="C14" s="84" t="s">
        <v>154</v>
      </c>
      <c r="D14" s="26"/>
      <c r="E14" s="26"/>
      <c r="F14" s="89" t="s">
        <v>155</v>
      </c>
      <c r="G14" s="91" t="s">
        <v>6</v>
      </c>
      <c r="H14" s="92">
        <v>1</v>
      </c>
      <c r="I14" s="51">
        <v>0</v>
      </c>
      <c r="J14" s="27">
        <f t="shared" si="0"/>
        <v>0</v>
      </c>
    </row>
    <row r="15" spans="1:10" s="28" customFormat="1" ht="73.5" customHeight="1" x14ac:dyDescent="0.2">
      <c r="A15" s="80">
        <v>11</v>
      </c>
      <c r="B15" s="85"/>
      <c r="C15" s="84" t="s">
        <v>34</v>
      </c>
      <c r="D15" s="26"/>
      <c r="E15" s="26"/>
      <c r="F15" s="89" t="s">
        <v>113</v>
      </c>
      <c r="G15" s="91" t="s">
        <v>6</v>
      </c>
      <c r="H15" s="92">
        <v>1</v>
      </c>
      <c r="I15" s="51">
        <v>0</v>
      </c>
      <c r="J15" s="27">
        <f t="shared" si="0"/>
        <v>0</v>
      </c>
    </row>
    <row r="16" spans="1:10" s="28" customFormat="1" ht="47.25" customHeight="1" x14ac:dyDescent="0.2">
      <c r="A16" s="80">
        <v>12</v>
      </c>
      <c r="B16" s="86"/>
      <c r="C16" s="87" t="s">
        <v>159</v>
      </c>
      <c r="D16" s="50"/>
      <c r="E16" s="50"/>
      <c r="F16" s="89" t="s">
        <v>156</v>
      </c>
      <c r="G16" s="90" t="s">
        <v>6</v>
      </c>
      <c r="H16" s="90">
        <v>1</v>
      </c>
      <c r="I16" s="51">
        <v>0</v>
      </c>
      <c r="J16" s="51">
        <f t="shared" si="0"/>
        <v>0</v>
      </c>
    </row>
    <row r="17" spans="1:10" s="23" customFormat="1" ht="28.5" customHeight="1" x14ac:dyDescent="0.2">
      <c r="A17" s="80">
        <v>13</v>
      </c>
      <c r="B17" s="86"/>
      <c r="C17" s="87" t="s">
        <v>159</v>
      </c>
      <c r="D17" s="46"/>
      <c r="E17" s="26"/>
      <c r="F17" s="93" t="s">
        <v>157</v>
      </c>
      <c r="G17" s="90" t="s">
        <v>6</v>
      </c>
      <c r="H17" s="90">
        <v>1</v>
      </c>
      <c r="I17" s="51">
        <v>0</v>
      </c>
      <c r="J17" s="47">
        <f t="shared" si="0"/>
        <v>0</v>
      </c>
    </row>
    <row r="18" spans="1:10" s="23" customFormat="1" ht="28.5" customHeight="1" x14ac:dyDescent="0.2">
      <c r="A18" s="80">
        <v>14</v>
      </c>
      <c r="B18" s="86"/>
      <c r="C18" s="87" t="s">
        <v>159</v>
      </c>
      <c r="D18" s="46"/>
      <c r="E18" s="26"/>
      <c r="F18" s="93" t="s">
        <v>158</v>
      </c>
      <c r="G18" s="90" t="s">
        <v>6</v>
      </c>
      <c r="H18" s="90">
        <v>1</v>
      </c>
      <c r="I18" s="51">
        <v>0</v>
      </c>
      <c r="J18" s="47">
        <f t="shared" si="0"/>
        <v>0</v>
      </c>
    </row>
    <row r="19" spans="1:10" s="29" customFormat="1" ht="18" customHeight="1" x14ac:dyDescent="0.2">
      <c r="A19" s="80">
        <v>15</v>
      </c>
      <c r="B19" s="81"/>
      <c r="C19" s="82" t="s">
        <v>35</v>
      </c>
      <c r="D19" s="42"/>
      <c r="E19" s="42"/>
      <c r="F19" s="81"/>
      <c r="G19" s="81"/>
      <c r="H19" s="81"/>
      <c r="I19" s="42"/>
      <c r="J19" s="65">
        <f>SUBTOTAL(9,J20:J26)</f>
        <v>0</v>
      </c>
    </row>
    <row r="20" spans="1:10" s="28" customFormat="1" ht="36" customHeight="1" x14ac:dyDescent="0.2">
      <c r="A20" s="80">
        <v>16</v>
      </c>
      <c r="B20" s="86"/>
      <c r="C20" s="84" t="s">
        <v>70</v>
      </c>
      <c r="D20" s="46"/>
      <c r="E20" s="26"/>
      <c r="F20" s="93" t="s">
        <v>71</v>
      </c>
      <c r="G20" s="90" t="s">
        <v>6</v>
      </c>
      <c r="H20" s="90">
        <v>2</v>
      </c>
      <c r="I20" s="47">
        <v>0</v>
      </c>
      <c r="J20" s="47">
        <f t="shared" ref="J20:J26" si="1">ROUND(I20*H20,2)</f>
        <v>0</v>
      </c>
    </row>
    <row r="21" spans="1:10" s="28" customFormat="1" ht="49.5" customHeight="1" x14ac:dyDescent="0.2">
      <c r="A21" s="80">
        <v>17</v>
      </c>
      <c r="B21" s="86"/>
      <c r="C21" s="84" t="s">
        <v>70</v>
      </c>
      <c r="D21" s="46"/>
      <c r="E21" s="26"/>
      <c r="F21" s="93" t="s">
        <v>72</v>
      </c>
      <c r="G21" s="90" t="s">
        <v>6</v>
      </c>
      <c r="H21" s="90">
        <v>2</v>
      </c>
      <c r="I21" s="51">
        <v>0</v>
      </c>
      <c r="J21" s="47">
        <f t="shared" si="1"/>
        <v>0</v>
      </c>
    </row>
    <row r="22" spans="1:10" s="28" customFormat="1" ht="49.5" customHeight="1" x14ac:dyDescent="0.2">
      <c r="A22" s="80">
        <v>18</v>
      </c>
      <c r="B22" s="86"/>
      <c r="C22" s="84" t="s">
        <v>39</v>
      </c>
      <c r="D22" s="46"/>
      <c r="E22" s="26"/>
      <c r="F22" s="93" t="s">
        <v>102</v>
      </c>
      <c r="G22" s="90" t="s">
        <v>6</v>
      </c>
      <c r="H22" s="90">
        <v>1</v>
      </c>
      <c r="I22" s="51">
        <v>0</v>
      </c>
      <c r="J22" s="47">
        <f t="shared" si="1"/>
        <v>0</v>
      </c>
    </row>
    <row r="23" spans="1:10" s="28" customFormat="1" ht="61.5" customHeight="1" x14ac:dyDescent="0.2">
      <c r="A23" s="80">
        <v>19</v>
      </c>
      <c r="B23" s="86"/>
      <c r="C23" s="87" t="s">
        <v>127</v>
      </c>
      <c r="D23" s="50"/>
      <c r="E23" s="50"/>
      <c r="F23" s="89" t="s">
        <v>128</v>
      </c>
      <c r="G23" s="90" t="s">
        <v>6</v>
      </c>
      <c r="H23" s="90">
        <v>1</v>
      </c>
      <c r="I23" s="51">
        <v>0</v>
      </c>
      <c r="J23" s="51">
        <f t="shared" si="1"/>
        <v>0</v>
      </c>
    </row>
    <row r="24" spans="1:10" s="23" customFormat="1" ht="28.5" customHeight="1" x14ac:dyDescent="0.2">
      <c r="A24" s="80">
        <v>20</v>
      </c>
      <c r="B24" s="86"/>
      <c r="C24" s="84" t="s">
        <v>129</v>
      </c>
      <c r="D24" s="46"/>
      <c r="E24" s="26"/>
      <c r="F24" s="93" t="s">
        <v>73</v>
      </c>
      <c r="G24" s="90" t="s">
        <v>6</v>
      </c>
      <c r="H24" s="90">
        <v>1</v>
      </c>
      <c r="I24" s="51">
        <v>0</v>
      </c>
      <c r="J24" s="47">
        <f t="shared" si="1"/>
        <v>0</v>
      </c>
    </row>
    <row r="25" spans="1:10" s="28" customFormat="1" ht="49.5" customHeight="1" x14ac:dyDescent="0.2">
      <c r="A25" s="80">
        <v>21</v>
      </c>
      <c r="B25" s="86"/>
      <c r="C25" s="84" t="s">
        <v>74</v>
      </c>
      <c r="D25" s="46"/>
      <c r="E25" s="26"/>
      <c r="F25" s="93" t="s">
        <v>167</v>
      </c>
      <c r="G25" s="90" t="s">
        <v>6</v>
      </c>
      <c r="H25" s="90">
        <v>1</v>
      </c>
      <c r="I25" s="51">
        <v>0</v>
      </c>
      <c r="J25" s="47">
        <f t="shared" si="1"/>
        <v>0</v>
      </c>
    </row>
    <row r="26" spans="1:10" s="23" customFormat="1" ht="28.5" customHeight="1" x14ac:dyDescent="0.2">
      <c r="A26" s="80">
        <v>22</v>
      </c>
      <c r="B26" s="86"/>
      <c r="C26" s="84" t="s">
        <v>76</v>
      </c>
      <c r="D26" s="46"/>
      <c r="E26" s="26"/>
      <c r="F26" s="93" t="s">
        <v>75</v>
      </c>
      <c r="G26" s="90" t="s">
        <v>6</v>
      </c>
      <c r="H26" s="90">
        <v>1</v>
      </c>
      <c r="I26" s="51">
        <v>0</v>
      </c>
      <c r="J26" s="47">
        <f t="shared" si="1"/>
        <v>0</v>
      </c>
    </row>
    <row r="27" spans="1:10" s="29" customFormat="1" ht="18" customHeight="1" x14ac:dyDescent="0.2">
      <c r="A27" s="80">
        <v>23</v>
      </c>
      <c r="B27" s="81"/>
      <c r="C27" s="82" t="s">
        <v>77</v>
      </c>
      <c r="D27" s="42"/>
      <c r="E27" s="42"/>
      <c r="F27" s="81"/>
      <c r="G27" s="81"/>
      <c r="H27" s="81"/>
      <c r="I27" s="42"/>
      <c r="J27" s="65">
        <f>SUBTOTAL(9,J28:J35)</f>
        <v>0</v>
      </c>
    </row>
    <row r="28" spans="1:10" s="28" customFormat="1" ht="36" customHeight="1" x14ac:dyDescent="0.2">
      <c r="A28" s="80">
        <v>24</v>
      </c>
      <c r="B28" s="85"/>
      <c r="C28" s="84" t="s">
        <v>110</v>
      </c>
      <c r="D28" s="26"/>
      <c r="E28" s="26"/>
      <c r="F28" s="89" t="s">
        <v>109</v>
      </c>
      <c r="G28" s="91" t="s">
        <v>6</v>
      </c>
      <c r="H28" s="92">
        <v>2</v>
      </c>
      <c r="I28" s="51">
        <v>0</v>
      </c>
      <c r="J28" s="27">
        <f t="shared" ref="J28:J35" si="2">ROUND(I28*H28,2)</f>
        <v>0</v>
      </c>
    </row>
    <row r="29" spans="1:10" s="28" customFormat="1" ht="36" customHeight="1" x14ac:dyDescent="0.2">
      <c r="A29" s="80">
        <v>25</v>
      </c>
      <c r="B29" s="85"/>
      <c r="C29" s="84" t="s">
        <v>38</v>
      </c>
      <c r="D29" s="26"/>
      <c r="E29" s="26"/>
      <c r="F29" s="89" t="s">
        <v>111</v>
      </c>
      <c r="G29" s="91" t="s">
        <v>6</v>
      </c>
      <c r="H29" s="92">
        <v>2</v>
      </c>
      <c r="I29" s="51">
        <v>0</v>
      </c>
      <c r="J29" s="27">
        <f t="shared" si="2"/>
        <v>0</v>
      </c>
    </row>
    <row r="30" spans="1:10" s="28" customFormat="1" ht="36" customHeight="1" x14ac:dyDescent="0.2">
      <c r="A30" s="80">
        <v>26</v>
      </c>
      <c r="B30" s="85"/>
      <c r="C30" s="84" t="s">
        <v>112</v>
      </c>
      <c r="D30" s="26"/>
      <c r="E30" s="26"/>
      <c r="F30" s="89" t="s">
        <v>78</v>
      </c>
      <c r="G30" s="91" t="s">
        <v>6</v>
      </c>
      <c r="H30" s="92">
        <v>1</v>
      </c>
      <c r="I30" s="51">
        <v>0</v>
      </c>
      <c r="J30" s="27">
        <f t="shared" si="2"/>
        <v>0</v>
      </c>
    </row>
    <row r="31" spans="1:10" s="28" customFormat="1" ht="63" customHeight="1" x14ac:dyDescent="0.2">
      <c r="A31" s="80">
        <v>27</v>
      </c>
      <c r="B31" s="85"/>
      <c r="C31" s="84" t="s">
        <v>107</v>
      </c>
      <c r="D31" s="26"/>
      <c r="E31" s="26"/>
      <c r="F31" s="89" t="s">
        <v>105</v>
      </c>
      <c r="G31" s="91" t="s">
        <v>6</v>
      </c>
      <c r="H31" s="92">
        <v>3</v>
      </c>
      <c r="I31" s="51">
        <v>0</v>
      </c>
      <c r="J31" s="27">
        <f t="shared" si="2"/>
        <v>0</v>
      </c>
    </row>
    <row r="32" spans="1:10" s="28" customFormat="1" ht="51.75" customHeight="1" x14ac:dyDescent="0.2">
      <c r="A32" s="80">
        <v>28</v>
      </c>
      <c r="B32" s="85"/>
      <c r="C32" s="84" t="s">
        <v>108</v>
      </c>
      <c r="D32" s="26"/>
      <c r="E32" s="26"/>
      <c r="F32" s="89" t="s">
        <v>106</v>
      </c>
      <c r="G32" s="91" t="s">
        <v>6</v>
      </c>
      <c r="H32" s="92">
        <v>1</v>
      </c>
      <c r="I32" s="51">
        <v>0</v>
      </c>
      <c r="J32" s="27">
        <f t="shared" si="2"/>
        <v>0</v>
      </c>
    </row>
    <row r="33" spans="1:10" s="28" customFormat="1" ht="29.25" customHeight="1" x14ac:dyDescent="0.2">
      <c r="A33" s="80">
        <v>29</v>
      </c>
      <c r="B33" s="85"/>
      <c r="C33" s="84" t="s">
        <v>99</v>
      </c>
      <c r="D33" s="26"/>
      <c r="E33" s="26"/>
      <c r="F33" s="89" t="s">
        <v>98</v>
      </c>
      <c r="G33" s="91" t="s">
        <v>6</v>
      </c>
      <c r="H33" s="92">
        <v>3</v>
      </c>
      <c r="I33" s="51">
        <v>0</v>
      </c>
      <c r="J33" s="27">
        <f t="shared" si="2"/>
        <v>0</v>
      </c>
    </row>
    <row r="34" spans="1:10" s="28" customFormat="1" ht="29.25" customHeight="1" x14ac:dyDescent="0.2">
      <c r="A34" s="80">
        <v>30</v>
      </c>
      <c r="B34" s="85"/>
      <c r="C34" s="84" t="s">
        <v>101</v>
      </c>
      <c r="D34" s="26"/>
      <c r="E34" s="26"/>
      <c r="F34" s="89" t="s">
        <v>100</v>
      </c>
      <c r="G34" s="91" t="s">
        <v>6</v>
      </c>
      <c r="H34" s="92">
        <v>3</v>
      </c>
      <c r="I34" s="51">
        <v>0</v>
      </c>
      <c r="J34" s="27">
        <f t="shared" si="2"/>
        <v>0</v>
      </c>
    </row>
    <row r="35" spans="1:10" s="28" customFormat="1" ht="29.25" customHeight="1" x14ac:dyDescent="0.2">
      <c r="A35" s="80">
        <v>31</v>
      </c>
      <c r="B35" s="85"/>
      <c r="C35" s="84" t="s">
        <v>55</v>
      </c>
      <c r="D35" s="26"/>
      <c r="E35" s="26"/>
      <c r="F35" s="89" t="s">
        <v>54</v>
      </c>
      <c r="G35" s="91" t="s">
        <v>6</v>
      </c>
      <c r="H35" s="92">
        <v>2</v>
      </c>
      <c r="I35" s="51">
        <v>0</v>
      </c>
      <c r="J35" s="27">
        <f t="shared" si="2"/>
        <v>0</v>
      </c>
    </row>
    <row r="36" spans="1:10" s="29" customFormat="1" ht="18" customHeight="1" x14ac:dyDescent="0.2">
      <c r="A36" s="80">
        <v>32</v>
      </c>
      <c r="B36" s="81"/>
      <c r="C36" s="82" t="s">
        <v>45</v>
      </c>
      <c r="D36" s="42"/>
      <c r="E36" s="42"/>
      <c r="F36" s="81"/>
      <c r="G36" s="81"/>
      <c r="H36" s="81"/>
      <c r="I36" s="42"/>
      <c r="J36" s="65">
        <f>SUBTOTAL(9,J37:J46)</f>
        <v>0</v>
      </c>
    </row>
    <row r="37" spans="1:10" s="28" customFormat="1" ht="117" customHeight="1" x14ac:dyDescent="0.2">
      <c r="A37" s="80">
        <v>33</v>
      </c>
      <c r="B37" s="85"/>
      <c r="C37" s="84" t="s">
        <v>120</v>
      </c>
      <c r="D37" s="26"/>
      <c r="E37" s="26"/>
      <c r="F37" s="89" t="s">
        <v>121</v>
      </c>
      <c r="G37" s="91" t="s">
        <v>6</v>
      </c>
      <c r="H37" s="92">
        <v>1</v>
      </c>
      <c r="I37" s="27">
        <v>0</v>
      </c>
      <c r="J37" s="27">
        <f>ROUND(I37*H37,2)</f>
        <v>0</v>
      </c>
    </row>
    <row r="38" spans="1:10" s="28" customFormat="1" ht="29.25" customHeight="1" x14ac:dyDescent="0.2">
      <c r="A38" s="80">
        <v>34</v>
      </c>
      <c r="B38" s="85"/>
      <c r="C38" s="84" t="s">
        <v>120</v>
      </c>
      <c r="D38" s="26"/>
      <c r="E38" s="26"/>
      <c r="F38" s="89" t="s">
        <v>122</v>
      </c>
      <c r="G38" s="91" t="s">
        <v>6</v>
      </c>
      <c r="H38" s="92">
        <v>1</v>
      </c>
      <c r="I38" s="51">
        <v>0</v>
      </c>
      <c r="J38" s="27">
        <f>ROUND(I38*H38,2)</f>
        <v>0</v>
      </c>
    </row>
    <row r="39" spans="1:10" s="28" customFormat="1" ht="29.25" customHeight="1" x14ac:dyDescent="0.2">
      <c r="A39" s="80">
        <v>35</v>
      </c>
      <c r="B39" s="85"/>
      <c r="C39" s="84" t="s">
        <v>120</v>
      </c>
      <c r="D39" s="26"/>
      <c r="E39" s="26"/>
      <c r="F39" s="89" t="s">
        <v>123</v>
      </c>
      <c r="G39" s="91" t="s">
        <v>6</v>
      </c>
      <c r="H39" s="92">
        <v>1</v>
      </c>
      <c r="I39" s="51">
        <v>0</v>
      </c>
      <c r="J39" s="27">
        <f>ROUND(I39*H39,2)</f>
        <v>0</v>
      </c>
    </row>
    <row r="40" spans="1:10" s="28" customFormat="1" ht="75" customHeight="1" x14ac:dyDescent="0.2">
      <c r="A40" s="80">
        <v>36</v>
      </c>
      <c r="B40" s="85"/>
      <c r="C40" s="84" t="s">
        <v>22</v>
      </c>
      <c r="D40" s="26"/>
      <c r="E40" s="26"/>
      <c r="F40" s="89" t="s">
        <v>114</v>
      </c>
      <c r="G40" s="91" t="s">
        <v>6</v>
      </c>
      <c r="H40" s="92">
        <v>1</v>
      </c>
      <c r="I40" s="51">
        <v>0</v>
      </c>
      <c r="J40" s="27">
        <f>ROUND(I40*H40,2)</f>
        <v>0</v>
      </c>
    </row>
    <row r="41" spans="1:10" s="28" customFormat="1" ht="70.5" customHeight="1" x14ac:dyDescent="0.2">
      <c r="A41" s="80">
        <v>37</v>
      </c>
      <c r="B41" s="86"/>
      <c r="C41" s="84" t="s">
        <v>153</v>
      </c>
      <c r="D41" s="46"/>
      <c r="E41" s="26"/>
      <c r="F41" s="93" t="s">
        <v>171</v>
      </c>
      <c r="G41" s="90" t="s">
        <v>6</v>
      </c>
      <c r="H41" s="90">
        <v>1</v>
      </c>
      <c r="I41" s="51">
        <v>0</v>
      </c>
      <c r="J41" s="47">
        <f>I41*H41</f>
        <v>0</v>
      </c>
    </row>
    <row r="42" spans="1:10" s="23" customFormat="1" ht="28.5" customHeight="1" x14ac:dyDescent="0.2">
      <c r="A42" s="80">
        <v>38</v>
      </c>
      <c r="B42" s="86"/>
      <c r="C42" s="84" t="s">
        <v>130</v>
      </c>
      <c r="D42" s="46"/>
      <c r="E42" s="26"/>
      <c r="F42" s="93" t="s">
        <v>131</v>
      </c>
      <c r="G42" s="90" t="s">
        <v>6</v>
      </c>
      <c r="H42" s="90">
        <v>2</v>
      </c>
      <c r="I42" s="51">
        <v>0</v>
      </c>
      <c r="J42" s="47">
        <f>ROUND(I42*H42,2)</f>
        <v>0</v>
      </c>
    </row>
    <row r="43" spans="1:10" s="23" customFormat="1" ht="28.5" customHeight="1" x14ac:dyDescent="0.2">
      <c r="A43" s="80">
        <v>39</v>
      </c>
      <c r="B43" s="86"/>
      <c r="C43" s="84" t="s">
        <v>130</v>
      </c>
      <c r="D43" s="46"/>
      <c r="E43" s="26"/>
      <c r="F43" s="93" t="s">
        <v>132</v>
      </c>
      <c r="G43" s="90" t="s">
        <v>6</v>
      </c>
      <c r="H43" s="90">
        <v>8</v>
      </c>
      <c r="I43" s="51">
        <v>0</v>
      </c>
      <c r="J43" s="47">
        <f>ROUND(I43*H43,2)</f>
        <v>0</v>
      </c>
    </row>
    <row r="44" spans="1:10" s="23" customFormat="1" ht="28.5" customHeight="1" x14ac:dyDescent="0.2">
      <c r="A44" s="80">
        <v>40</v>
      </c>
      <c r="B44" s="86"/>
      <c r="C44" s="84" t="s">
        <v>130</v>
      </c>
      <c r="D44" s="46"/>
      <c r="E44" s="20"/>
      <c r="F44" s="93" t="s">
        <v>160</v>
      </c>
      <c r="G44" s="90" t="s">
        <v>6</v>
      </c>
      <c r="H44" s="90">
        <v>1</v>
      </c>
      <c r="I44" s="51">
        <v>0</v>
      </c>
      <c r="J44" s="47">
        <f>ROUND(I44*H44,2)</f>
        <v>0</v>
      </c>
    </row>
    <row r="45" spans="1:10" s="23" customFormat="1" ht="28.5" customHeight="1" x14ac:dyDescent="0.2">
      <c r="A45" s="80">
        <v>41</v>
      </c>
      <c r="B45" s="86"/>
      <c r="C45" s="84" t="s">
        <v>130</v>
      </c>
      <c r="D45" s="46"/>
      <c r="E45" s="26"/>
      <c r="F45" s="93" t="s">
        <v>133</v>
      </c>
      <c r="G45" s="90" t="s">
        <v>6</v>
      </c>
      <c r="H45" s="90">
        <v>2</v>
      </c>
      <c r="I45" s="51">
        <v>0</v>
      </c>
      <c r="J45" s="47">
        <f>ROUND(I45*H45,2)</f>
        <v>0</v>
      </c>
    </row>
    <row r="46" spans="1:10" s="28" customFormat="1" ht="36" customHeight="1" x14ac:dyDescent="0.2">
      <c r="A46" s="80">
        <v>42</v>
      </c>
      <c r="B46" s="86"/>
      <c r="C46" s="84" t="s">
        <v>88</v>
      </c>
      <c r="D46" s="46"/>
      <c r="E46" s="26"/>
      <c r="F46" s="93" t="s">
        <v>89</v>
      </c>
      <c r="G46" s="90" t="s">
        <v>6</v>
      </c>
      <c r="H46" s="90">
        <v>1</v>
      </c>
      <c r="I46" s="51">
        <v>0</v>
      </c>
      <c r="J46" s="47">
        <f>I46*H46</f>
        <v>0</v>
      </c>
    </row>
    <row r="47" spans="1:10" s="29" customFormat="1" ht="18" customHeight="1" x14ac:dyDescent="0.2">
      <c r="A47" s="80">
        <v>43</v>
      </c>
      <c r="B47" s="81"/>
      <c r="C47" s="82" t="s">
        <v>79</v>
      </c>
      <c r="D47" s="42"/>
      <c r="E47" s="42"/>
      <c r="F47" s="81"/>
      <c r="G47" s="81"/>
      <c r="H47" s="81"/>
      <c r="I47" s="42"/>
      <c r="J47" s="65">
        <f>SUBTOTAL(9,J48:J53)</f>
        <v>0</v>
      </c>
    </row>
    <row r="48" spans="1:10" s="28" customFormat="1" ht="91.5" customHeight="1" x14ac:dyDescent="0.2">
      <c r="A48" s="80">
        <v>44</v>
      </c>
      <c r="B48" s="85"/>
      <c r="C48" s="84" t="s">
        <v>53</v>
      </c>
      <c r="D48" s="26"/>
      <c r="E48" s="26"/>
      <c r="F48" s="89" t="s">
        <v>144</v>
      </c>
      <c r="G48" s="91" t="s">
        <v>6</v>
      </c>
      <c r="H48" s="92">
        <v>1</v>
      </c>
      <c r="I48" s="27">
        <v>0</v>
      </c>
      <c r="J48" s="27">
        <f>ROUND(I48*H48,2)</f>
        <v>0</v>
      </c>
    </row>
    <row r="49" spans="1:10" s="28" customFormat="1" ht="24.75" customHeight="1" x14ac:dyDescent="0.2">
      <c r="A49" s="80">
        <v>45</v>
      </c>
      <c r="B49" s="86"/>
      <c r="C49" s="84" t="s">
        <v>95</v>
      </c>
      <c r="D49" s="46"/>
      <c r="E49" s="26"/>
      <c r="F49" s="93" t="s">
        <v>96</v>
      </c>
      <c r="G49" s="90" t="s">
        <v>6</v>
      </c>
      <c r="H49" s="90">
        <v>1</v>
      </c>
      <c r="I49" s="51">
        <v>0</v>
      </c>
      <c r="J49" s="47">
        <f>I49*H49</f>
        <v>0</v>
      </c>
    </row>
    <row r="50" spans="1:10" s="28" customFormat="1" ht="75" customHeight="1" x14ac:dyDescent="0.2">
      <c r="A50" s="80">
        <v>46</v>
      </c>
      <c r="B50" s="85"/>
      <c r="C50" s="84" t="s">
        <v>22</v>
      </c>
      <c r="D50" s="26"/>
      <c r="E50" s="26"/>
      <c r="F50" s="89" t="s">
        <v>114</v>
      </c>
      <c r="G50" s="91" t="s">
        <v>6</v>
      </c>
      <c r="H50" s="92">
        <v>2</v>
      </c>
      <c r="I50" s="51">
        <v>0</v>
      </c>
      <c r="J50" s="27">
        <f>ROUND(I50*H50,2)</f>
        <v>0</v>
      </c>
    </row>
    <row r="51" spans="1:10" s="28" customFormat="1" ht="73.5" customHeight="1" x14ac:dyDescent="0.2">
      <c r="A51" s="80">
        <v>47</v>
      </c>
      <c r="B51" s="85"/>
      <c r="C51" s="84" t="s">
        <v>34</v>
      </c>
      <c r="D51" s="26"/>
      <c r="E51" s="26"/>
      <c r="F51" s="89" t="s">
        <v>113</v>
      </c>
      <c r="G51" s="91" t="s">
        <v>6</v>
      </c>
      <c r="H51" s="92">
        <v>1</v>
      </c>
      <c r="I51" s="51">
        <v>0</v>
      </c>
      <c r="J51" s="27">
        <f>ROUND(I51*H51,2)</f>
        <v>0</v>
      </c>
    </row>
    <row r="52" spans="1:10" s="23" customFormat="1" ht="28.5" customHeight="1" x14ac:dyDescent="0.2">
      <c r="A52" s="80">
        <v>48</v>
      </c>
      <c r="B52" s="86"/>
      <c r="C52" s="84" t="s">
        <v>80</v>
      </c>
      <c r="D52" s="46"/>
      <c r="E52" s="26"/>
      <c r="F52" s="93" t="s">
        <v>126</v>
      </c>
      <c r="G52" s="90" t="s">
        <v>6</v>
      </c>
      <c r="H52" s="90">
        <v>1</v>
      </c>
      <c r="I52" s="51">
        <v>0</v>
      </c>
      <c r="J52" s="47">
        <f>ROUND(I52*H52,2)</f>
        <v>0</v>
      </c>
    </row>
    <row r="53" spans="1:10" s="29" customFormat="1" ht="35.25" customHeight="1" x14ac:dyDescent="0.2">
      <c r="A53" s="80">
        <v>49</v>
      </c>
      <c r="B53" s="80"/>
      <c r="C53" s="84" t="s">
        <v>124</v>
      </c>
      <c r="D53" s="48"/>
      <c r="E53" s="26"/>
      <c r="F53" s="87" t="s">
        <v>125</v>
      </c>
      <c r="G53" s="90" t="s">
        <v>6</v>
      </c>
      <c r="H53" s="90">
        <v>1</v>
      </c>
      <c r="I53" s="51">
        <v>0</v>
      </c>
      <c r="J53" s="49">
        <f>ROUND(I53*H53,2)</f>
        <v>0</v>
      </c>
    </row>
    <row r="54" spans="1:10" s="29" customFormat="1" ht="18" customHeight="1" x14ac:dyDescent="0.2">
      <c r="A54" s="80">
        <v>50</v>
      </c>
      <c r="B54" s="81"/>
      <c r="C54" s="82" t="s">
        <v>81</v>
      </c>
      <c r="D54" s="42"/>
      <c r="E54" s="42"/>
      <c r="F54" s="81"/>
      <c r="G54" s="81"/>
      <c r="H54" s="81"/>
      <c r="I54" s="42"/>
      <c r="J54" s="65">
        <f>SUBTOTAL(9,J55:J56)</f>
        <v>0</v>
      </c>
    </row>
    <row r="55" spans="1:10" s="28" customFormat="1" ht="67.5" customHeight="1" x14ac:dyDescent="0.2">
      <c r="A55" s="80">
        <v>51</v>
      </c>
      <c r="B55" s="86"/>
      <c r="C55" s="84" t="s">
        <v>82</v>
      </c>
      <c r="D55" s="48"/>
      <c r="E55" s="48"/>
      <c r="F55" s="93" t="s">
        <v>83</v>
      </c>
      <c r="G55" s="90" t="s">
        <v>6</v>
      </c>
      <c r="H55" s="90">
        <v>1</v>
      </c>
      <c r="I55" s="53">
        <v>0</v>
      </c>
      <c r="J55" s="53">
        <f>I55*H55</f>
        <v>0</v>
      </c>
    </row>
    <row r="56" spans="1:10" s="28" customFormat="1" ht="51.75" customHeight="1" x14ac:dyDescent="0.2">
      <c r="A56" s="80">
        <v>52</v>
      </c>
      <c r="B56" s="85"/>
      <c r="C56" s="84" t="s">
        <v>119</v>
      </c>
      <c r="D56" s="26"/>
      <c r="E56" s="26"/>
      <c r="F56" s="89" t="s">
        <v>118</v>
      </c>
      <c r="G56" s="91" t="s">
        <v>6</v>
      </c>
      <c r="H56" s="92">
        <v>1</v>
      </c>
      <c r="I56" s="51">
        <v>0</v>
      </c>
      <c r="J56" s="27">
        <f>ROUND(I56*H56,2)</f>
        <v>0</v>
      </c>
    </row>
    <row r="57" spans="1:10" s="29" customFormat="1" ht="18" customHeight="1" x14ac:dyDescent="0.2">
      <c r="A57" s="80">
        <v>53</v>
      </c>
      <c r="B57" s="81"/>
      <c r="C57" s="82" t="s">
        <v>36</v>
      </c>
      <c r="D57" s="42"/>
      <c r="E57" s="42"/>
      <c r="F57" s="81"/>
      <c r="G57" s="81"/>
      <c r="H57" s="81"/>
      <c r="I57" s="42"/>
      <c r="J57" s="65">
        <f>SUBTOTAL(9,J58:J64)</f>
        <v>0</v>
      </c>
    </row>
    <row r="58" spans="1:10" s="28" customFormat="1" ht="27.75" customHeight="1" x14ac:dyDescent="0.2">
      <c r="A58" s="80">
        <v>54</v>
      </c>
      <c r="B58" s="86"/>
      <c r="C58" s="84" t="s">
        <v>145</v>
      </c>
      <c r="D58" s="46"/>
      <c r="E58" s="26"/>
      <c r="F58" s="93" t="s">
        <v>85</v>
      </c>
      <c r="G58" s="90" t="s">
        <v>6</v>
      </c>
      <c r="H58" s="90">
        <v>1</v>
      </c>
      <c r="I58" s="47">
        <v>0</v>
      </c>
      <c r="J58" s="47">
        <f>ROUND(I58*H58,2)</f>
        <v>0</v>
      </c>
    </row>
    <row r="59" spans="1:10" s="28" customFormat="1" ht="27.75" customHeight="1" x14ac:dyDescent="0.2">
      <c r="A59" s="80">
        <v>55</v>
      </c>
      <c r="B59" s="86"/>
      <c r="C59" s="84" t="s">
        <v>87</v>
      </c>
      <c r="D59" s="46"/>
      <c r="E59" s="26"/>
      <c r="F59" s="93" t="s">
        <v>86</v>
      </c>
      <c r="G59" s="90" t="s">
        <v>6</v>
      </c>
      <c r="H59" s="90">
        <v>1</v>
      </c>
      <c r="I59" s="51">
        <v>0</v>
      </c>
      <c r="J59" s="47">
        <f>ROUND(I59*H59,2)</f>
        <v>0</v>
      </c>
    </row>
    <row r="60" spans="1:10" s="28" customFormat="1" ht="27.75" customHeight="1" x14ac:dyDescent="0.2">
      <c r="A60" s="80">
        <v>56</v>
      </c>
      <c r="B60" s="86"/>
      <c r="C60" s="84" t="s">
        <v>30</v>
      </c>
      <c r="D60" s="46"/>
      <c r="E60" s="26"/>
      <c r="F60" s="93" t="s">
        <v>40</v>
      </c>
      <c r="G60" s="90" t="s">
        <v>6</v>
      </c>
      <c r="H60" s="90">
        <v>1</v>
      </c>
      <c r="I60" s="51">
        <v>0</v>
      </c>
      <c r="J60" s="47">
        <f>I60*H60</f>
        <v>0</v>
      </c>
    </row>
    <row r="61" spans="1:10" s="23" customFormat="1" ht="30" customHeight="1" x14ac:dyDescent="0.2">
      <c r="A61" s="80">
        <v>57</v>
      </c>
      <c r="B61" s="86"/>
      <c r="C61" s="84" t="s">
        <v>37</v>
      </c>
      <c r="D61" s="46"/>
      <c r="E61" s="26"/>
      <c r="F61" s="93" t="s">
        <v>134</v>
      </c>
      <c r="G61" s="90" t="s">
        <v>6</v>
      </c>
      <c r="H61" s="90">
        <v>2</v>
      </c>
      <c r="I61" s="51">
        <v>0</v>
      </c>
      <c r="J61" s="47">
        <f>ROUND(I61*H61,2)</f>
        <v>0</v>
      </c>
    </row>
    <row r="62" spans="1:10" s="28" customFormat="1" ht="91.5" customHeight="1" x14ac:dyDescent="0.2">
      <c r="A62" s="80">
        <v>58</v>
      </c>
      <c r="B62" s="85"/>
      <c r="C62" s="84" t="s">
        <v>115</v>
      </c>
      <c r="D62" s="26"/>
      <c r="E62" s="26"/>
      <c r="F62" s="89" t="s">
        <v>116</v>
      </c>
      <c r="G62" s="91" t="s">
        <v>6</v>
      </c>
      <c r="H62" s="92">
        <v>1</v>
      </c>
      <c r="I62" s="51">
        <v>0</v>
      </c>
      <c r="J62" s="27">
        <f>ROUND(I62*H62,2)</f>
        <v>0</v>
      </c>
    </row>
    <row r="63" spans="1:10" s="28" customFormat="1" ht="75" customHeight="1" x14ac:dyDescent="0.2">
      <c r="A63" s="80">
        <v>59</v>
      </c>
      <c r="B63" s="85"/>
      <c r="C63" s="84" t="s">
        <v>22</v>
      </c>
      <c r="D63" s="26"/>
      <c r="E63" s="26"/>
      <c r="F63" s="89" t="s">
        <v>114</v>
      </c>
      <c r="G63" s="91" t="s">
        <v>6</v>
      </c>
      <c r="H63" s="92">
        <v>1</v>
      </c>
      <c r="I63" s="51">
        <v>0</v>
      </c>
      <c r="J63" s="27">
        <f>ROUND(I63*H63,2)</f>
        <v>0</v>
      </c>
    </row>
    <row r="64" spans="1:10" s="28" customFormat="1" ht="144" customHeight="1" x14ac:dyDescent="0.2">
      <c r="A64" s="80">
        <v>60</v>
      </c>
      <c r="B64" s="85"/>
      <c r="C64" s="84" t="s">
        <v>84</v>
      </c>
      <c r="D64" s="26"/>
      <c r="E64" s="26"/>
      <c r="F64" s="89" t="s">
        <v>117</v>
      </c>
      <c r="G64" s="91" t="s">
        <v>6</v>
      </c>
      <c r="H64" s="92">
        <v>1</v>
      </c>
      <c r="I64" s="51">
        <v>0</v>
      </c>
      <c r="J64" s="27">
        <f>ROUND(I64*H64,2)</f>
        <v>0</v>
      </c>
    </row>
    <row r="65" spans="1:10" s="29" customFormat="1" ht="18" customHeight="1" x14ac:dyDescent="0.2">
      <c r="A65" s="80">
        <v>61</v>
      </c>
      <c r="B65" s="81"/>
      <c r="C65" s="82" t="s">
        <v>56</v>
      </c>
      <c r="D65" s="42"/>
      <c r="E65" s="42"/>
      <c r="F65" s="81"/>
      <c r="G65" s="81"/>
      <c r="H65" s="81"/>
      <c r="I65" s="42"/>
      <c r="J65" s="65">
        <f>SUBTOTAL(9,J66:J73)</f>
        <v>0</v>
      </c>
    </row>
    <row r="66" spans="1:10" s="28" customFormat="1" ht="36.75" customHeight="1" x14ac:dyDescent="0.2">
      <c r="A66" s="80">
        <v>62</v>
      </c>
      <c r="B66" s="86"/>
      <c r="C66" s="84" t="s">
        <v>135</v>
      </c>
      <c r="D66" s="46"/>
      <c r="E66" s="26"/>
      <c r="F66" s="93" t="s">
        <v>136</v>
      </c>
      <c r="G66" s="90" t="s">
        <v>6</v>
      </c>
      <c r="H66" s="90">
        <v>1</v>
      </c>
      <c r="I66" s="47">
        <v>0</v>
      </c>
      <c r="J66" s="47">
        <f t="shared" ref="J66:J73" si="3">ROUND(I66*H66,2)</f>
        <v>0</v>
      </c>
    </row>
    <row r="67" spans="1:10" s="28" customFormat="1" ht="50.25" customHeight="1" x14ac:dyDescent="0.2">
      <c r="A67" s="80">
        <v>63</v>
      </c>
      <c r="B67" s="86"/>
      <c r="C67" s="84" t="s">
        <v>137</v>
      </c>
      <c r="D67" s="46"/>
      <c r="E67" s="26"/>
      <c r="F67" s="93" t="s">
        <v>138</v>
      </c>
      <c r="G67" s="90" t="s">
        <v>6</v>
      </c>
      <c r="H67" s="90">
        <v>1</v>
      </c>
      <c r="I67" s="51">
        <v>0</v>
      </c>
      <c r="J67" s="47">
        <f t="shared" si="3"/>
        <v>0</v>
      </c>
    </row>
    <row r="68" spans="1:10" s="28" customFormat="1" ht="36.75" customHeight="1" x14ac:dyDescent="0.2">
      <c r="A68" s="80">
        <v>64</v>
      </c>
      <c r="B68" s="86"/>
      <c r="C68" s="84" t="s">
        <v>62</v>
      </c>
      <c r="D68" s="46"/>
      <c r="E68" s="26"/>
      <c r="F68" s="93" t="s">
        <v>139</v>
      </c>
      <c r="G68" s="90" t="s">
        <v>6</v>
      </c>
      <c r="H68" s="90">
        <v>1</v>
      </c>
      <c r="I68" s="51">
        <v>0</v>
      </c>
      <c r="J68" s="47">
        <f t="shared" si="3"/>
        <v>0</v>
      </c>
    </row>
    <row r="69" spans="1:10" s="28" customFormat="1" ht="65.25" customHeight="1" x14ac:dyDescent="0.2">
      <c r="A69" s="80">
        <v>65</v>
      </c>
      <c r="B69" s="86"/>
      <c r="C69" s="84" t="s">
        <v>63</v>
      </c>
      <c r="D69" s="46"/>
      <c r="E69" s="26"/>
      <c r="F69" s="93" t="s">
        <v>140</v>
      </c>
      <c r="G69" s="90" t="s">
        <v>6</v>
      </c>
      <c r="H69" s="90">
        <v>1</v>
      </c>
      <c r="I69" s="51">
        <v>0</v>
      </c>
      <c r="J69" s="47">
        <f t="shared" si="3"/>
        <v>0</v>
      </c>
    </row>
    <row r="70" spans="1:10" s="28" customFormat="1" ht="36.75" customHeight="1" x14ac:dyDescent="0.2">
      <c r="A70" s="80">
        <v>66</v>
      </c>
      <c r="B70" s="86"/>
      <c r="C70" s="84" t="s">
        <v>141</v>
      </c>
      <c r="D70" s="46"/>
      <c r="E70" s="26"/>
      <c r="F70" s="93" t="s">
        <v>142</v>
      </c>
      <c r="G70" s="90" t="s">
        <v>6</v>
      </c>
      <c r="H70" s="90">
        <v>1</v>
      </c>
      <c r="I70" s="51">
        <v>0</v>
      </c>
      <c r="J70" s="47">
        <f t="shared" si="3"/>
        <v>0</v>
      </c>
    </row>
    <row r="71" spans="1:10" s="28" customFormat="1" ht="47.25" customHeight="1" x14ac:dyDescent="0.2">
      <c r="A71" s="80">
        <v>67</v>
      </c>
      <c r="B71" s="86"/>
      <c r="C71" s="87" t="s">
        <v>48</v>
      </c>
      <c r="D71" s="50"/>
      <c r="E71" s="50"/>
      <c r="F71" s="89" t="s">
        <v>143</v>
      </c>
      <c r="G71" s="90" t="s">
        <v>6</v>
      </c>
      <c r="H71" s="90">
        <v>1</v>
      </c>
      <c r="I71" s="51">
        <v>0</v>
      </c>
      <c r="J71" s="51">
        <f t="shared" si="3"/>
        <v>0</v>
      </c>
    </row>
    <row r="72" spans="1:10" s="28" customFormat="1" ht="36.75" customHeight="1" x14ac:dyDescent="0.2">
      <c r="A72" s="80">
        <v>68</v>
      </c>
      <c r="B72" s="86"/>
      <c r="C72" s="84" t="s">
        <v>169</v>
      </c>
      <c r="D72" s="46"/>
      <c r="E72" s="26"/>
      <c r="F72" s="93" t="s">
        <v>170</v>
      </c>
      <c r="G72" s="90" t="s">
        <v>6</v>
      </c>
      <c r="H72" s="90">
        <v>1</v>
      </c>
      <c r="I72" s="51">
        <v>0</v>
      </c>
      <c r="J72" s="47">
        <f t="shared" si="3"/>
        <v>0</v>
      </c>
    </row>
    <row r="73" spans="1:10" s="28" customFormat="1" ht="36.75" customHeight="1" x14ac:dyDescent="0.2">
      <c r="A73" s="80">
        <v>69</v>
      </c>
      <c r="B73" s="86"/>
      <c r="C73" s="84" t="s">
        <v>57</v>
      </c>
      <c r="D73" s="46"/>
      <c r="E73" s="26"/>
      <c r="F73" s="93" t="s">
        <v>146</v>
      </c>
      <c r="G73" s="90" t="s">
        <v>6</v>
      </c>
      <c r="H73" s="90">
        <v>1</v>
      </c>
      <c r="I73" s="51">
        <v>0</v>
      </c>
      <c r="J73" s="47">
        <f t="shared" si="3"/>
        <v>0</v>
      </c>
    </row>
    <row r="74" spans="1:10" s="29" customFormat="1" ht="18" customHeight="1" x14ac:dyDescent="0.2">
      <c r="A74" s="80">
        <v>70</v>
      </c>
      <c r="B74" s="81"/>
      <c r="C74" s="82" t="s">
        <v>23</v>
      </c>
      <c r="D74" s="42"/>
      <c r="E74" s="42"/>
      <c r="F74" s="81"/>
      <c r="G74" s="81"/>
      <c r="H74" s="81"/>
      <c r="I74" s="42"/>
      <c r="J74" s="65">
        <f>SUBTOTAL(9,J75:J83)</f>
        <v>0</v>
      </c>
    </row>
    <row r="75" spans="1:10" s="28" customFormat="1" ht="27.75" customHeight="1" x14ac:dyDescent="0.2">
      <c r="A75" s="80">
        <v>71</v>
      </c>
      <c r="B75" s="86"/>
      <c r="C75" s="84" t="s">
        <v>91</v>
      </c>
      <c r="D75" s="46"/>
      <c r="E75" s="26"/>
      <c r="F75" s="93" t="s">
        <v>161</v>
      </c>
      <c r="G75" s="90" t="s">
        <v>9</v>
      </c>
      <c r="H75" s="90">
        <v>60</v>
      </c>
      <c r="I75" s="47">
        <v>0</v>
      </c>
      <c r="J75" s="47">
        <f>ROUND(I75*H75,2)</f>
        <v>0</v>
      </c>
    </row>
    <row r="76" spans="1:10" s="28" customFormat="1" ht="27.75" customHeight="1" x14ac:dyDescent="0.2">
      <c r="A76" s="80">
        <v>72</v>
      </c>
      <c r="B76" s="86"/>
      <c r="C76" s="84" t="s">
        <v>93</v>
      </c>
      <c r="D76" s="46"/>
      <c r="E76" s="26"/>
      <c r="F76" s="93" t="s">
        <v>162</v>
      </c>
      <c r="G76" s="90" t="s">
        <v>9</v>
      </c>
      <c r="H76" s="90">
        <v>20</v>
      </c>
      <c r="I76" s="51">
        <v>0</v>
      </c>
      <c r="J76" s="47">
        <f>ROUND(I76*H76,2)</f>
        <v>0</v>
      </c>
    </row>
    <row r="77" spans="1:10" s="28" customFormat="1" ht="27.75" customHeight="1" x14ac:dyDescent="0.2">
      <c r="A77" s="80">
        <v>73</v>
      </c>
      <c r="B77" s="86"/>
      <c r="C77" s="84" t="s">
        <v>93</v>
      </c>
      <c r="D77" s="46"/>
      <c r="E77" s="26"/>
      <c r="F77" s="93" t="s">
        <v>163</v>
      </c>
      <c r="G77" s="90" t="s">
        <v>9</v>
      </c>
      <c r="H77" s="90">
        <v>50</v>
      </c>
      <c r="I77" s="51">
        <v>0</v>
      </c>
      <c r="J77" s="47">
        <f>ROUND(I77*H77,2)</f>
        <v>0</v>
      </c>
    </row>
    <row r="78" spans="1:10" s="28" customFormat="1" ht="27.75" customHeight="1" x14ac:dyDescent="0.2">
      <c r="A78" s="80">
        <v>74</v>
      </c>
      <c r="B78" s="86"/>
      <c r="C78" s="84" t="s">
        <v>94</v>
      </c>
      <c r="D78" s="46"/>
      <c r="E78" s="26"/>
      <c r="F78" s="93" t="s">
        <v>164</v>
      </c>
      <c r="G78" s="90" t="s">
        <v>9</v>
      </c>
      <c r="H78" s="90">
        <v>60</v>
      </c>
      <c r="I78" s="51">
        <v>0</v>
      </c>
      <c r="J78" s="47">
        <f>ROUND(I78*H78,2)</f>
        <v>0</v>
      </c>
    </row>
    <row r="79" spans="1:10" s="29" customFormat="1" ht="51.75" customHeight="1" x14ac:dyDescent="0.2">
      <c r="A79" s="80">
        <v>75</v>
      </c>
      <c r="B79" s="80"/>
      <c r="C79" s="84" t="s">
        <v>147</v>
      </c>
      <c r="D79" s="48"/>
      <c r="E79" s="26"/>
      <c r="F79" s="87" t="s">
        <v>148</v>
      </c>
      <c r="G79" s="90" t="s">
        <v>9</v>
      </c>
      <c r="H79" s="90">
        <v>500</v>
      </c>
      <c r="I79" s="51">
        <v>0</v>
      </c>
      <c r="J79" s="49">
        <f>ROUND(I79*H79,2)</f>
        <v>0</v>
      </c>
    </row>
    <row r="80" spans="1:10" s="28" customFormat="1" ht="33" customHeight="1" x14ac:dyDescent="0.2">
      <c r="A80" s="80">
        <v>76</v>
      </c>
      <c r="B80" s="85"/>
      <c r="C80" s="88" t="s">
        <v>58</v>
      </c>
      <c r="D80" s="52"/>
      <c r="E80" s="52"/>
      <c r="F80" s="84" t="s">
        <v>92</v>
      </c>
      <c r="G80" s="94" t="s">
        <v>20</v>
      </c>
      <c r="H80" s="94">
        <v>1</v>
      </c>
      <c r="I80" s="51">
        <v>0</v>
      </c>
      <c r="J80" s="47">
        <f>I80*H80</f>
        <v>0</v>
      </c>
    </row>
    <row r="81" spans="1:10" s="28" customFormat="1" ht="27.75" customHeight="1" x14ac:dyDescent="0.2">
      <c r="A81" s="80">
        <v>77</v>
      </c>
      <c r="B81" s="86"/>
      <c r="C81" s="84" t="s">
        <v>24</v>
      </c>
      <c r="D81" s="46"/>
      <c r="E81" s="26"/>
      <c r="F81" s="93" t="s">
        <v>50</v>
      </c>
      <c r="G81" s="90" t="s">
        <v>20</v>
      </c>
      <c r="H81" s="90">
        <v>1</v>
      </c>
      <c r="I81" s="51">
        <v>0</v>
      </c>
      <c r="J81" s="47">
        <f>I81*H81</f>
        <v>0</v>
      </c>
    </row>
    <row r="82" spans="1:10" s="28" customFormat="1" ht="27.75" customHeight="1" x14ac:dyDescent="0.2">
      <c r="A82" s="80">
        <v>78</v>
      </c>
      <c r="B82" s="86"/>
      <c r="C82" s="84" t="s">
        <v>51</v>
      </c>
      <c r="D82" s="46"/>
      <c r="E82" s="26"/>
      <c r="F82" s="93" t="s">
        <v>90</v>
      </c>
      <c r="G82" s="90" t="s">
        <v>20</v>
      </c>
      <c r="H82" s="90">
        <v>1</v>
      </c>
      <c r="I82" s="51">
        <v>0</v>
      </c>
      <c r="J82" s="47">
        <f>I82*H82</f>
        <v>0</v>
      </c>
    </row>
    <row r="83" spans="1:10" s="28" customFormat="1" ht="27.75" customHeight="1" x14ac:dyDescent="0.2">
      <c r="A83" s="80">
        <v>79</v>
      </c>
      <c r="B83" s="86"/>
      <c r="C83" s="84" t="s">
        <v>21</v>
      </c>
      <c r="D83" s="46"/>
      <c r="E83" s="26"/>
      <c r="F83" s="93" t="s">
        <v>41</v>
      </c>
      <c r="G83" s="90" t="s">
        <v>20</v>
      </c>
      <c r="H83" s="90">
        <v>1</v>
      </c>
      <c r="I83" s="51">
        <v>0</v>
      </c>
      <c r="J83" s="47">
        <f>I83*H83</f>
        <v>0</v>
      </c>
    </row>
    <row r="84" spans="1:10" s="29" customFormat="1" ht="18" customHeight="1" x14ac:dyDescent="0.2">
      <c r="A84" s="80">
        <v>80</v>
      </c>
      <c r="B84" s="81"/>
      <c r="C84" s="82" t="s">
        <v>7</v>
      </c>
      <c r="D84" s="42"/>
      <c r="E84" s="42"/>
      <c r="F84" s="81"/>
      <c r="G84" s="81"/>
      <c r="H84" s="81"/>
      <c r="I84" s="42"/>
      <c r="J84" s="65">
        <f>SUBTOTAL(9,J85:J99)</f>
        <v>0</v>
      </c>
    </row>
    <row r="85" spans="1:10" s="28" customFormat="1" ht="27.75" customHeight="1" x14ac:dyDescent="0.2">
      <c r="A85" s="80">
        <v>81</v>
      </c>
      <c r="B85" s="86"/>
      <c r="C85" s="84" t="s">
        <v>47</v>
      </c>
      <c r="D85" s="46"/>
      <c r="E85" s="26"/>
      <c r="F85" s="93" t="s">
        <v>46</v>
      </c>
      <c r="G85" s="90" t="s">
        <v>10</v>
      </c>
      <c r="H85" s="90">
        <v>1</v>
      </c>
      <c r="I85" s="47">
        <v>0</v>
      </c>
      <c r="J85" s="47">
        <f t="shared" ref="J85:J99" si="4">I85*H85</f>
        <v>0</v>
      </c>
    </row>
    <row r="86" spans="1:10" s="28" customFormat="1" ht="27.75" customHeight="1" x14ac:dyDescent="0.2">
      <c r="A86" s="80">
        <v>82</v>
      </c>
      <c r="B86" s="86"/>
      <c r="C86" s="84" t="s">
        <v>11</v>
      </c>
      <c r="D86" s="46"/>
      <c r="E86" s="26"/>
      <c r="F86" s="87" t="s">
        <v>165</v>
      </c>
      <c r="G86" s="90" t="s">
        <v>10</v>
      </c>
      <c r="H86" s="90">
        <v>1</v>
      </c>
      <c r="I86" s="47">
        <v>0</v>
      </c>
      <c r="J86" s="47">
        <f t="shared" si="4"/>
        <v>0</v>
      </c>
    </row>
    <row r="87" spans="1:10" s="28" customFormat="1" ht="27.75" customHeight="1" x14ac:dyDescent="0.2">
      <c r="A87" s="80">
        <v>83</v>
      </c>
      <c r="B87" s="86"/>
      <c r="C87" s="84" t="s">
        <v>11</v>
      </c>
      <c r="D87" s="46"/>
      <c r="E87" s="26"/>
      <c r="F87" s="87" t="s">
        <v>52</v>
      </c>
      <c r="G87" s="90" t="s">
        <v>10</v>
      </c>
      <c r="H87" s="90">
        <v>1</v>
      </c>
      <c r="I87" s="47">
        <v>0</v>
      </c>
      <c r="J87" s="47">
        <f t="shared" si="4"/>
        <v>0</v>
      </c>
    </row>
    <row r="88" spans="1:10" s="28" customFormat="1" ht="27.75" customHeight="1" x14ac:dyDescent="0.2">
      <c r="A88" s="80">
        <v>84</v>
      </c>
      <c r="B88" s="86"/>
      <c r="C88" s="84" t="s">
        <v>11</v>
      </c>
      <c r="D88" s="46"/>
      <c r="E88" s="26"/>
      <c r="F88" s="87" t="s">
        <v>59</v>
      </c>
      <c r="G88" s="90" t="s">
        <v>10</v>
      </c>
      <c r="H88" s="90">
        <v>1</v>
      </c>
      <c r="I88" s="47">
        <v>0</v>
      </c>
      <c r="J88" s="47">
        <f t="shared" si="4"/>
        <v>0</v>
      </c>
    </row>
    <row r="89" spans="1:10" s="28" customFormat="1" ht="33.75" customHeight="1" x14ac:dyDescent="0.2">
      <c r="A89" s="80">
        <v>85</v>
      </c>
      <c r="B89" s="86"/>
      <c r="C89" s="84" t="s">
        <v>11</v>
      </c>
      <c r="D89" s="46"/>
      <c r="E89" s="26"/>
      <c r="F89" s="93" t="s">
        <v>42</v>
      </c>
      <c r="G89" s="90" t="s">
        <v>10</v>
      </c>
      <c r="H89" s="90">
        <v>1</v>
      </c>
      <c r="I89" s="47">
        <v>0</v>
      </c>
      <c r="J89" s="47">
        <f t="shared" si="4"/>
        <v>0</v>
      </c>
    </row>
    <row r="90" spans="1:10" s="28" customFormat="1" ht="33.75" customHeight="1" x14ac:dyDescent="0.2">
      <c r="A90" s="80">
        <v>86</v>
      </c>
      <c r="B90" s="86"/>
      <c r="C90" s="84" t="s">
        <v>11</v>
      </c>
      <c r="D90" s="46"/>
      <c r="E90" s="26"/>
      <c r="F90" s="93" t="s">
        <v>25</v>
      </c>
      <c r="G90" s="90" t="s">
        <v>10</v>
      </c>
      <c r="H90" s="90">
        <v>1</v>
      </c>
      <c r="I90" s="47">
        <v>0</v>
      </c>
      <c r="J90" s="47">
        <f t="shared" si="4"/>
        <v>0</v>
      </c>
    </row>
    <row r="91" spans="1:10" s="28" customFormat="1" ht="27.75" customHeight="1" x14ac:dyDescent="0.2">
      <c r="A91" s="80">
        <v>87</v>
      </c>
      <c r="B91" s="86"/>
      <c r="C91" s="84" t="s">
        <v>11</v>
      </c>
      <c r="D91" s="46"/>
      <c r="E91" s="26"/>
      <c r="F91" s="93" t="s">
        <v>31</v>
      </c>
      <c r="G91" s="90" t="s">
        <v>10</v>
      </c>
      <c r="H91" s="90">
        <v>1</v>
      </c>
      <c r="I91" s="47">
        <v>0</v>
      </c>
      <c r="J91" s="47">
        <f t="shared" si="4"/>
        <v>0</v>
      </c>
    </row>
    <row r="92" spans="1:10" s="28" customFormat="1" ht="27.75" customHeight="1" x14ac:dyDescent="0.2">
      <c r="A92" s="80">
        <v>88</v>
      </c>
      <c r="B92" s="86"/>
      <c r="C92" s="84" t="s">
        <v>11</v>
      </c>
      <c r="D92" s="46"/>
      <c r="E92" s="26"/>
      <c r="F92" s="93" t="s">
        <v>60</v>
      </c>
      <c r="G92" s="90" t="s">
        <v>10</v>
      </c>
      <c r="H92" s="90">
        <v>1</v>
      </c>
      <c r="I92" s="47">
        <v>0</v>
      </c>
      <c r="J92" s="47">
        <f t="shared" si="4"/>
        <v>0</v>
      </c>
    </row>
    <row r="93" spans="1:10" s="28" customFormat="1" ht="27.75" customHeight="1" x14ac:dyDescent="0.2">
      <c r="A93" s="80">
        <v>89</v>
      </c>
      <c r="B93" s="86"/>
      <c r="C93" s="84" t="s">
        <v>11</v>
      </c>
      <c r="D93" s="46"/>
      <c r="E93" s="26"/>
      <c r="F93" s="87" t="s">
        <v>61</v>
      </c>
      <c r="G93" s="90" t="s">
        <v>10</v>
      </c>
      <c r="H93" s="90">
        <v>1</v>
      </c>
      <c r="I93" s="47">
        <v>0</v>
      </c>
      <c r="J93" s="47">
        <f t="shared" si="4"/>
        <v>0</v>
      </c>
    </row>
    <row r="94" spans="1:10" s="28" customFormat="1" ht="33.75" customHeight="1" x14ac:dyDescent="0.2">
      <c r="A94" s="80">
        <v>90</v>
      </c>
      <c r="B94" s="86"/>
      <c r="C94" s="84" t="s">
        <v>28</v>
      </c>
      <c r="D94" s="46"/>
      <c r="E94" s="26"/>
      <c r="F94" s="93" t="s">
        <v>32</v>
      </c>
      <c r="G94" s="90" t="s">
        <v>26</v>
      </c>
      <c r="H94" s="90">
        <v>33</v>
      </c>
      <c r="I94" s="47">
        <v>0</v>
      </c>
      <c r="J94" s="47">
        <f t="shared" si="4"/>
        <v>0</v>
      </c>
    </row>
    <row r="95" spans="1:10" s="28" customFormat="1" ht="27.75" customHeight="1" x14ac:dyDescent="0.2">
      <c r="A95" s="80">
        <v>91</v>
      </c>
      <c r="B95" s="86"/>
      <c r="C95" s="84" t="s">
        <v>11</v>
      </c>
      <c r="D95" s="46"/>
      <c r="E95" s="26"/>
      <c r="F95" s="93" t="s">
        <v>43</v>
      </c>
      <c r="G95" s="90" t="s">
        <v>26</v>
      </c>
      <c r="H95" s="90">
        <v>2</v>
      </c>
      <c r="I95" s="47">
        <v>0</v>
      </c>
      <c r="J95" s="47">
        <f t="shared" si="4"/>
        <v>0</v>
      </c>
    </row>
    <row r="96" spans="1:10" s="28" customFormat="1" ht="27.75" customHeight="1" x14ac:dyDescent="0.2">
      <c r="A96" s="80">
        <v>92</v>
      </c>
      <c r="B96" s="86"/>
      <c r="C96" s="84" t="s">
        <v>11</v>
      </c>
      <c r="D96" s="46"/>
      <c r="E96" s="26"/>
      <c r="F96" s="93" t="s">
        <v>33</v>
      </c>
      <c r="G96" s="90" t="s">
        <v>10</v>
      </c>
      <c r="H96" s="90">
        <v>1</v>
      </c>
      <c r="I96" s="47">
        <v>0</v>
      </c>
      <c r="J96" s="47">
        <f t="shared" si="4"/>
        <v>0</v>
      </c>
    </row>
    <row r="97" spans="1:10" s="28" customFormat="1" ht="46.5" customHeight="1" x14ac:dyDescent="0.2">
      <c r="A97" s="80">
        <v>93</v>
      </c>
      <c r="B97" s="86"/>
      <c r="C97" s="84" t="s">
        <v>11</v>
      </c>
      <c r="D97" s="46"/>
      <c r="E97" s="26"/>
      <c r="F97" s="93" t="s">
        <v>29</v>
      </c>
      <c r="G97" s="90" t="s">
        <v>10</v>
      </c>
      <c r="H97" s="90">
        <v>1</v>
      </c>
      <c r="I97" s="47">
        <v>0</v>
      </c>
      <c r="J97" s="47">
        <f t="shared" si="4"/>
        <v>0</v>
      </c>
    </row>
    <row r="98" spans="1:10" s="28" customFormat="1" ht="46.5" customHeight="1" x14ac:dyDescent="0.2">
      <c r="A98" s="80">
        <v>94</v>
      </c>
      <c r="B98" s="86"/>
      <c r="C98" s="84" t="s">
        <v>11</v>
      </c>
      <c r="D98" s="46"/>
      <c r="E98" s="26"/>
      <c r="F98" s="93" t="s">
        <v>168</v>
      </c>
      <c r="G98" s="90" t="s">
        <v>10</v>
      </c>
      <c r="H98" s="90">
        <v>1</v>
      </c>
      <c r="I98" s="47">
        <v>0</v>
      </c>
      <c r="J98" s="47">
        <f t="shared" si="4"/>
        <v>0</v>
      </c>
    </row>
    <row r="99" spans="1:10" s="28" customFormat="1" ht="27.75" customHeight="1" x14ac:dyDescent="0.2">
      <c r="A99" s="80">
        <v>95</v>
      </c>
      <c r="B99" s="86"/>
      <c r="C99" s="84" t="s">
        <v>27</v>
      </c>
      <c r="D99" s="46"/>
      <c r="E99" s="26"/>
      <c r="F99" s="93" t="s">
        <v>44</v>
      </c>
      <c r="G99" s="90" t="s">
        <v>10</v>
      </c>
      <c r="H99" s="90">
        <v>1</v>
      </c>
      <c r="I99" s="47">
        <v>0</v>
      </c>
      <c r="J99" s="47">
        <f t="shared" si="4"/>
        <v>0</v>
      </c>
    </row>
    <row r="100" spans="1:10" s="29" customFormat="1" ht="18" customHeight="1" x14ac:dyDescent="0.2">
      <c r="A100" s="80">
        <v>96</v>
      </c>
      <c r="B100" s="81"/>
      <c r="C100" s="82" t="s">
        <v>174</v>
      </c>
      <c r="D100" s="42"/>
      <c r="E100" s="42"/>
      <c r="F100" s="81"/>
      <c r="G100" s="81"/>
      <c r="H100" s="81"/>
      <c r="I100" s="42"/>
      <c r="J100" s="66">
        <f>SUBTOTAL(9,J101:J104)</f>
        <v>0</v>
      </c>
    </row>
    <row r="101" spans="1:10" s="28" customFormat="1" ht="40.5" customHeight="1" x14ac:dyDescent="0.2">
      <c r="A101" s="80">
        <v>97</v>
      </c>
      <c r="B101" s="86"/>
      <c r="C101" s="84" t="s">
        <v>175</v>
      </c>
      <c r="D101" s="46"/>
      <c r="E101" s="26"/>
      <c r="F101" s="93" t="s">
        <v>178</v>
      </c>
      <c r="G101" s="90"/>
      <c r="H101" s="90">
        <v>1</v>
      </c>
      <c r="I101" s="47">
        <v>0</v>
      </c>
      <c r="J101" s="47">
        <f t="shared" ref="J101:J104" si="5">I101*H101</f>
        <v>0</v>
      </c>
    </row>
    <row r="102" spans="1:10" s="28" customFormat="1" ht="49.5" customHeight="1" x14ac:dyDescent="0.2">
      <c r="A102" s="80">
        <v>98</v>
      </c>
      <c r="B102" s="86"/>
      <c r="C102" s="84" t="s">
        <v>175</v>
      </c>
      <c r="D102" s="46"/>
      <c r="E102" s="26"/>
      <c r="F102" s="93" t="s">
        <v>180</v>
      </c>
      <c r="G102" s="90"/>
      <c r="H102" s="90">
        <v>1</v>
      </c>
      <c r="I102" s="47">
        <v>0</v>
      </c>
      <c r="J102" s="47">
        <f t="shared" si="5"/>
        <v>0</v>
      </c>
    </row>
    <row r="103" spans="1:10" s="28" customFormat="1" ht="33" customHeight="1" x14ac:dyDescent="0.2">
      <c r="A103" s="80">
        <v>99</v>
      </c>
      <c r="B103" s="86"/>
      <c r="C103" s="84" t="s">
        <v>175</v>
      </c>
      <c r="D103" s="46"/>
      <c r="E103" s="26"/>
      <c r="F103" s="93" t="s">
        <v>181</v>
      </c>
      <c r="G103" s="90"/>
      <c r="H103" s="90">
        <v>1</v>
      </c>
      <c r="I103" s="47">
        <v>0</v>
      </c>
      <c r="J103" s="47">
        <f t="shared" si="5"/>
        <v>0</v>
      </c>
    </row>
    <row r="104" spans="1:10" s="28" customFormat="1" ht="39.75" customHeight="1" x14ac:dyDescent="0.2">
      <c r="A104" s="80">
        <v>100</v>
      </c>
      <c r="B104" s="86"/>
      <c r="C104" s="84" t="s">
        <v>176</v>
      </c>
      <c r="D104" s="46"/>
      <c r="E104" s="26"/>
      <c r="F104" s="93" t="s">
        <v>177</v>
      </c>
      <c r="G104" s="90"/>
      <c r="H104" s="90">
        <v>1</v>
      </c>
      <c r="I104" s="47">
        <v>0</v>
      </c>
      <c r="J104" s="47">
        <f t="shared" si="5"/>
        <v>0</v>
      </c>
    </row>
    <row r="105" spans="1:10" s="29" customFormat="1" ht="13.5" thickBot="1" x14ac:dyDescent="0.25">
      <c r="A105" s="55"/>
      <c r="B105" s="55"/>
      <c r="C105" s="55"/>
      <c r="D105" s="55"/>
      <c r="E105" s="56"/>
      <c r="F105" s="55"/>
      <c r="G105" s="57"/>
      <c r="H105" s="57"/>
      <c r="I105" s="55"/>
      <c r="J105" s="55"/>
    </row>
    <row r="106" spans="1:10" s="29" customFormat="1" ht="23.25" customHeight="1" x14ac:dyDescent="0.25">
      <c r="A106" s="58"/>
      <c r="B106" s="58"/>
      <c r="C106" s="59" t="s">
        <v>12</v>
      </c>
      <c r="D106" s="58"/>
      <c r="E106" s="60"/>
      <c r="F106" s="58"/>
      <c r="G106" s="61"/>
      <c r="H106" s="61"/>
      <c r="I106" s="58"/>
      <c r="J106" s="44">
        <f>SUBTOTAL(9,J5:J104)</f>
        <v>0</v>
      </c>
    </row>
    <row r="108" spans="1:10" collapsed="1" x14ac:dyDescent="0.2"/>
    <row r="109" spans="1:10" collapsed="1" x14ac:dyDescent="0.2"/>
    <row r="110" spans="1:10" x14ac:dyDescent="0.2">
      <c r="J110" s="19"/>
    </row>
    <row r="111" spans="1:10" x14ac:dyDescent="0.2">
      <c r="J111" s="19"/>
    </row>
    <row r="112" spans="1:10" x14ac:dyDescent="0.2">
      <c r="J112" s="19"/>
    </row>
    <row r="114" spans="10:10" x14ac:dyDescent="0.2">
      <c r="J114" s="19"/>
    </row>
    <row r="115" spans="10:10" x14ac:dyDescent="0.2">
      <c r="J115" s="19"/>
    </row>
    <row r="117" spans="10:10" collapsed="1" x14ac:dyDescent="0.2"/>
    <row r="118" spans="10:10" collapsed="1" x14ac:dyDescent="0.2"/>
    <row r="121" spans="10:10" ht="24.95" customHeight="1" x14ac:dyDescent="0.2"/>
    <row r="122" spans="10:10" ht="24.95" customHeight="1" x14ac:dyDescent="0.2"/>
    <row r="123" spans="10:10" ht="24.95" customHeight="1" x14ac:dyDescent="0.2"/>
    <row r="124" spans="10:10" ht="24.95" customHeight="1" x14ac:dyDescent="0.2"/>
    <row r="125" spans="10:10" ht="24.95" customHeight="1" x14ac:dyDescent="0.2"/>
    <row r="126" spans="10:10" ht="24.95" customHeight="1" x14ac:dyDescent="0.2"/>
    <row r="127" spans="10:10" ht="24.95" customHeight="1" x14ac:dyDescent="0.2"/>
    <row r="128" spans="10:10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15" customHeight="1" x14ac:dyDescent="0.2"/>
    <row r="139" ht="24.95" customHeight="1" x14ac:dyDescent="0.2"/>
    <row r="140" ht="18" customHeight="1" x14ac:dyDescent="0.2"/>
    <row r="141" ht="24.95" customHeight="1" x14ac:dyDescent="0.2"/>
    <row r="142" ht="24.95" customHeight="1" x14ac:dyDescent="0.2"/>
  </sheetData>
  <sheetProtection algorithmName="SHA-512" hashValue="401d+p1LK+0TskV3a+eTwzviO3+MLf3JDQVMT2+pI36P/nN3+7itURThkcn5DyvFdB2sBJtkCXbGRXROJbbKzA==" saltValue="6OAboNhvI122paKO+B6RCw==" spinCount="100000" sheet="1" objects="1" scenarios="1"/>
  <autoFilter ref="A2:J141"/>
  <dataConsolidate/>
  <pageMargins left="0.74803149606299213" right="0.74803149606299213" top="0.98425196850393704" bottom="0.98425196850393704" header="0.51181102362204722" footer="0.51181102362204722"/>
  <pageSetup paperSize="9" scale="63" firstPageNumber="0" fitToHeight="15" orientation="landscape" r:id="rId1"/>
  <headerFooter alignWithMargins="0">
    <oddFooter>&amp;C&amp;P/&amp;N</oddFooter>
  </headerFooter>
  <rowBreaks count="1" manualBreakCount="1">
    <brk id="13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</vt:lpstr>
      <vt:lpstr>Aula - E104</vt:lpstr>
      <vt:lpstr>'Aula - E104'!Excel_BuiltIn_Print_Titles_1</vt:lpstr>
      <vt:lpstr>'Aula - E104'!Názvy_tisku</vt:lpstr>
      <vt:lpstr>'Aula - E104'!Oblast_tisku</vt:lpstr>
      <vt:lpstr>Rekapitulace!Oblast_tisku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Ladislav Zoubek</cp:lastModifiedBy>
  <cp:revision/>
  <cp:lastPrinted>2021-12-17T07:23:48Z</cp:lastPrinted>
  <dcterms:created xsi:type="dcterms:W3CDTF">2016-07-01T11:27:08Z</dcterms:created>
  <dcterms:modified xsi:type="dcterms:W3CDTF">2025-05-26T12:25:46Z</dcterms:modified>
  <cp:category/>
  <cp:contentStatus/>
  <dc:language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