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autobusová doprava\ZAKÁZKY\KK\Odbor kultury\2025\Doprava dětí - květen - 2. vyhlášení\Zadávací dokumentace\"/>
    </mc:Choice>
  </mc:AlternateContent>
  <xr:revisionPtr revIDLastSave="0" documentId="13_ncr:1_{DD0B58F1-A426-4E1F-82E0-291968F79712}" xr6:coauthVersionLast="36" xr6:coauthVersionMax="36" xr10:uidLastSave="{00000000-0000-0000-0000-000000000000}"/>
  <bookViews>
    <workbookView xWindow="0" yWindow="0" windowWidth="21576" windowHeight="8052" tabRatio="771" xr2:uid="{00000000-000D-0000-FFFF-FFFF00000000}"/>
  </bookViews>
  <sheets>
    <sheet name="Část 1" sheetId="7" r:id="rId1"/>
    <sheet name="Část 2" sheetId="18" r:id="rId2"/>
    <sheet name="Část 3" sheetId="19" r:id="rId3"/>
    <sheet name="Část 4" sheetId="17" r:id="rId4"/>
    <sheet name="Část 5" sheetId="23" r:id="rId5"/>
    <sheet name="Část 6" sheetId="24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4" l="1"/>
  <c r="J6" i="24"/>
  <c r="I6" i="24" s="1"/>
  <c r="J5" i="24"/>
  <c r="H9" i="23"/>
  <c r="J8" i="23"/>
  <c r="I8" i="23" s="1"/>
  <c r="J7" i="23"/>
  <c r="I7" i="23" s="1"/>
  <c r="J6" i="23"/>
  <c r="I6" i="23" s="1"/>
  <c r="J5" i="23"/>
  <c r="I5" i="23" s="1"/>
  <c r="J10" i="19"/>
  <c r="I10" i="19" s="1"/>
  <c r="J7" i="24" l="1"/>
  <c r="I5" i="24"/>
  <c r="I7" i="24" s="1"/>
  <c r="J9" i="23"/>
  <c r="I9" i="23"/>
  <c r="J7" i="17"/>
  <c r="I7" i="17" s="1"/>
  <c r="J6" i="17"/>
  <c r="I6" i="17" s="1"/>
  <c r="H15" i="19" l="1"/>
  <c r="J14" i="19"/>
  <c r="I14" i="19" s="1"/>
  <c r="J13" i="19"/>
  <c r="I13" i="19" s="1"/>
  <c r="J12" i="19"/>
  <c r="I12" i="19" s="1"/>
  <c r="J11" i="19"/>
  <c r="I11" i="19" s="1"/>
  <c r="J9" i="19"/>
  <c r="I9" i="19" s="1"/>
  <c r="J8" i="19"/>
  <c r="I8" i="19" s="1"/>
  <c r="J7" i="19"/>
  <c r="I7" i="19" s="1"/>
  <c r="J6" i="19"/>
  <c r="I6" i="19" s="1"/>
  <c r="J5" i="19"/>
  <c r="H13" i="18"/>
  <c r="J12" i="18"/>
  <c r="I12" i="18" s="1"/>
  <c r="J11" i="18"/>
  <c r="I11" i="18" s="1"/>
  <c r="J10" i="18"/>
  <c r="I10" i="18" s="1"/>
  <c r="J9" i="18"/>
  <c r="I9" i="18" s="1"/>
  <c r="J8" i="18"/>
  <c r="I8" i="18" s="1"/>
  <c r="J7" i="18"/>
  <c r="I7" i="18" s="1"/>
  <c r="J6" i="18"/>
  <c r="I6" i="18" s="1"/>
  <c r="J5" i="18"/>
  <c r="I5" i="18" s="1"/>
  <c r="J5" i="7"/>
  <c r="I5" i="7" s="1"/>
  <c r="J6" i="7"/>
  <c r="I6" i="7" s="1"/>
  <c r="J7" i="7"/>
  <c r="I7" i="7" s="1"/>
  <c r="J8" i="7"/>
  <c r="I8" i="7" s="1"/>
  <c r="J9" i="7"/>
  <c r="I9" i="7" s="1"/>
  <c r="J15" i="19" l="1"/>
  <c r="J13" i="18"/>
  <c r="I5" i="19"/>
  <c r="I15" i="19" s="1"/>
  <c r="I13" i="18"/>
  <c r="J8" i="17" l="1"/>
  <c r="I8" i="17" s="1"/>
  <c r="J5" i="17"/>
  <c r="H9" i="17"/>
  <c r="J9" i="17" l="1"/>
  <c r="I5" i="17"/>
  <c r="I9" i="17"/>
  <c r="J11" i="7"/>
  <c r="I11" i="7" s="1"/>
  <c r="J12" i="7"/>
  <c r="I12" i="7" s="1"/>
  <c r="H13" i="7"/>
  <c r="J10" i="7"/>
  <c r="I10" i="7" s="1"/>
  <c r="J13" i="7" l="1"/>
  <c r="I13" i="7"/>
</calcChain>
</file>

<file path=xl/sharedStrings.xml><?xml version="1.0" encoding="utf-8"?>
<sst xmlns="http://schemas.openxmlformats.org/spreadsheetml/2006/main" count="145" uniqueCount="67">
  <si>
    <t>Termín exkurze</t>
  </si>
  <si>
    <t>Čas odjezdu</t>
  </si>
  <si>
    <t>Čas návratu</t>
  </si>
  <si>
    <t>Místo exkurze</t>
  </si>
  <si>
    <t>Cena bez DPH</t>
  </si>
  <si>
    <t>DPH</t>
  </si>
  <si>
    <t>Cena včetně DPH</t>
  </si>
  <si>
    <t>Celková nabídková cena</t>
  </si>
  <si>
    <t>Příloha č. 1</t>
  </si>
  <si>
    <t>Název školy, adresa přistavení autobusu</t>
  </si>
  <si>
    <t>Počet osob</t>
  </si>
  <si>
    <t>Státní zámek Valeč</t>
  </si>
  <si>
    <t>Statek Milíkov u Chebu</t>
  </si>
  <si>
    <t xml:space="preserve">Porcelánka Thun, Nová Role </t>
  </si>
  <si>
    <t>Západočeské divadlo v Chebu</t>
  </si>
  <si>
    <t>Lesní mateřská Školka Svatošky, Karlovy Vary - Doubí (bod v mapě: 6R3G+F3 Karlovy Vary)</t>
  </si>
  <si>
    <t>Klášter premonstrátů Teplá</t>
  </si>
  <si>
    <t>Hrad Loket</t>
  </si>
  <si>
    <t>Státní hrad a zámek Bečov nad Teplou</t>
  </si>
  <si>
    <t>Státní zámek Kynžvart</t>
  </si>
  <si>
    <t>Hornické muzeum Krásno, Cínová 408, 357 31 Krásno</t>
  </si>
  <si>
    <t>Bečovská botanická zahrada</t>
  </si>
  <si>
    <t>Karlovarské městské divadlo</t>
  </si>
  <si>
    <t>Císařské lázně, Mariánskolázeňská 2, 360 01 Karlovy Vary</t>
  </si>
  <si>
    <t>SŠ, ZŠ a MŠ Kraslice, Havlíčkova 1717</t>
  </si>
  <si>
    <r>
      <t>ZŠ Vítězství Mariánské Lázně, Třída Vítezství 29, 353 01 Hamrníky</t>
    </r>
    <r>
      <rPr>
        <b/>
        <sz val="14"/>
        <rFont val="Calibri"/>
        <family val="2"/>
        <charset val="238"/>
        <scheme val="minor"/>
      </rPr>
      <t xml:space="preserve"> </t>
    </r>
  </si>
  <si>
    <r>
      <t xml:space="preserve">31                     </t>
    </r>
    <r>
      <rPr>
        <b/>
        <sz val="14"/>
        <rFont val="Calibri"/>
        <family val="2"/>
        <charset val="238"/>
        <scheme val="minor"/>
      </rPr>
      <t>(2 vozíčkáři)</t>
    </r>
  </si>
  <si>
    <r>
      <t xml:space="preserve">MŠ Aš, Nohova 2201, 352 01 Aš </t>
    </r>
    <r>
      <rPr>
        <b/>
        <sz val="14"/>
        <rFont val="Calibri"/>
        <family val="2"/>
        <charset val="238"/>
        <scheme val="minor"/>
      </rPr>
      <t>(odjezd ze zastávky Palacká)</t>
    </r>
  </si>
  <si>
    <t>ZŠ a MŠ Tři Sekery, č. p. 79</t>
  </si>
  <si>
    <t>ZŠ Františkovy Lázně, Česká 1, 351 01 Františkovy Lázně</t>
  </si>
  <si>
    <t>Kulturní dům Luby</t>
  </si>
  <si>
    <t>ZŠ a MŠ Nový Kostel, č. p. 3, 351 34 Skalná</t>
  </si>
  <si>
    <t>ZUŠ R. Schumanna Aš, Kostelní 42/12</t>
  </si>
  <si>
    <t xml:space="preserve">MŠ Trstěnice, č. p. 104, 353 01 Mariánské Lázně </t>
  </si>
  <si>
    <t>Městské divadlo Mariánské Lázně</t>
  </si>
  <si>
    <t>ZŠ a MŠ Stará Voda, č. p. 125, 353 01 Stará Voda</t>
  </si>
  <si>
    <r>
      <t xml:space="preserve">MŠ Luby, Tovární 743, 351 37 Luby </t>
    </r>
    <r>
      <rPr>
        <b/>
        <sz val="14"/>
        <rFont val="Calibri"/>
        <family val="2"/>
        <charset val="238"/>
        <scheme val="minor"/>
      </rPr>
      <t>(odjezd od hasičské zbrojnice)</t>
    </r>
  </si>
  <si>
    <t>Lesní klub Farma u Kosího potoka, Sekerské Chalupy 11, 353 01 Mariánské Lázně</t>
  </si>
  <si>
    <r>
      <t xml:space="preserve">Základní škola a mateřská škola Aš, Okružní 57 okres Cheb, p. o. </t>
    </r>
    <r>
      <rPr>
        <b/>
        <sz val="14"/>
        <rFont val="Calibri"/>
        <family val="2"/>
        <charset val="238"/>
        <scheme val="minor"/>
      </rPr>
      <t>(odjezd od MŠ Mokřiny)</t>
    </r>
  </si>
  <si>
    <r>
      <t xml:space="preserve">4. ZŠ Cheb, Hradební 14 </t>
    </r>
    <r>
      <rPr>
        <b/>
        <sz val="14"/>
        <rFont val="Calibri"/>
        <family val="2"/>
        <charset val="238"/>
        <scheme val="minor"/>
      </rPr>
      <t>(odjezd od divadla)</t>
    </r>
  </si>
  <si>
    <t>Mateřská škola Krásná, p. o., Krásná 280</t>
  </si>
  <si>
    <t>Základní škola a mateřská škola Aš, Okružní 57 okres Cheb, p. o.</t>
  </si>
  <si>
    <t>ZŠ Pohraniční stráže 95, 353 01 Velká Hleďsebe</t>
  </si>
  <si>
    <r>
      <t>4. ZŠ Cheb, Hradební 14</t>
    </r>
    <r>
      <rPr>
        <b/>
        <sz val="14"/>
        <rFont val="Calibri"/>
        <family val="2"/>
        <charset val="238"/>
        <scheme val="minor"/>
      </rPr>
      <t xml:space="preserve"> (odjezd od divadla)</t>
    </r>
  </si>
  <si>
    <t>ZUŠ Aš, Kostelní 42</t>
  </si>
  <si>
    <t>MŠ Krásná u Aše, č.p. 280, 35 01 Aš</t>
  </si>
  <si>
    <t>ZŠ Hranice, Husova 414, okres Cheb</t>
  </si>
  <si>
    <t>ZŠ a MŠ Stará Voda, č. p. 125</t>
  </si>
  <si>
    <t>4. ZŠ Cheb, Hradební 14 (odjezd od divadla)</t>
  </si>
  <si>
    <t>Základní škola Aš, Kamenná 152/2, okres Cheb</t>
  </si>
  <si>
    <t>5. ZŠ Cheb, Matěje Kopeckého 1, 350 02 Cheb</t>
  </si>
  <si>
    <t>TRIVIS SŠV Karlovy Vary, T. G. Masaryka 559/1, 360 01 Karlovy Vary</t>
  </si>
  <si>
    <t>ZŠ a MŠ Aš, Okružní 57, 352 01 Aš</t>
  </si>
  <si>
    <r>
      <t xml:space="preserve">ZŠ Pionýrů 1614, 356 01 Sokolov </t>
    </r>
    <r>
      <rPr>
        <b/>
        <sz val="14"/>
        <rFont val="Calibri"/>
        <family val="2"/>
        <charset val="238"/>
        <scheme val="minor"/>
      </rPr>
      <t xml:space="preserve">(odjezd od sportovní haly ISŠTE) </t>
    </r>
  </si>
  <si>
    <t>ZŠ Chodov, Školní 697, 357 35 Chodov</t>
  </si>
  <si>
    <t>ZŠ Skalná, Sportovní 260, 351 34 Skalná</t>
  </si>
  <si>
    <t>ZŠ a MŠ Dolní Žandov, č.p. 37, 354 93 Dolní Žandov</t>
  </si>
  <si>
    <t>ZŠ Kamenná 152, Aš, okres Cheb</t>
  </si>
  <si>
    <t>Základní škola a mateřská škola Ostrov, Myslbekova 996</t>
  </si>
  <si>
    <t>CENOVÁ NABÍDKA - Doprava dětí - květen - 2. vyhlášení - Část 1</t>
  </si>
  <si>
    <t xml:space="preserve">CENOVÁ NABÍDKA - Doprava dětí - květen - 2. vyhlášení - Část 2 </t>
  </si>
  <si>
    <t>CENOVÁ NABÍDKA - Doprava dětí - květen - 2. vyhlášení - Část 3</t>
  </si>
  <si>
    <t>CENOVÁ NABÍDKA - Doprava dětí - květen - 2. vyhlášení - Část 4</t>
  </si>
  <si>
    <t>MŠ Cheb, Pastýřská 4, 350 02  Cheb</t>
  </si>
  <si>
    <t>CENOVÁ NABÍDKA - Doprava dětí - květen - 2. vyhlášení - Část 5</t>
  </si>
  <si>
    <t>CENOVÁ NABÍDKA - Doprava dětí - květen - 2. vyhlášení - Část 6</t>
  </si>
  <si>
    <t>Hrad Hartenberk, Josefov - Hřebeny, okres Sokolov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</si>
</sst>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7" fillId="3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 applyProtection="1">
      <alignment horizontal="center" vertical="center" wrapText="1"/>
    </xf>
    <xf numFmtId="164" fontId="2" fillId="2" borderId="12" xfId="0" applyNumberFormat="1" applyFont="1" applyFill="1" applyBorder="1" applyAlignment="1" applyProtection="1">
      <alignment horizontal="center" vertical="center" wrapText="1"/>
    </xf>
    <xf numFmtId="164" fontId="2" fillId="4" borderId="14" xfId="0" applyNumberFormat="1" applyFont="1" applyFill="1" applyBorder="1" applyAlignment="1" applyProtection="1">
      <alignment vertical="center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 wrapText="1"/>
    </xf>
    <xf numFmtId="164" fontId="2" fillId="2" borderId="13" xfId="0" applyNumberFormat="1" applyFont="1" applyFill="1" applyBorder="1" applyAlignment="1" applyProtection="1">
      <alignment horizontal="center" vertical="center" wrapText="1"/>
    </xf>
    <xf numFmtId="164" fontId="2" fillId="2" borderId="2" xfId="0" applyNumberFormat="1" applyFont="1" applyFill="1" applyBorder="1" applyAlignment="1" applyProtection="1">
      <alignment horizontal="center" vertical="center" wrapText="1"/>
    </xf>
    <xf numFmtId="164" fontId="2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4" fontId="9" fillId="6" borderId="7" xfId="0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164" fontId="10" fillId="5" borderId="7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5" xfId="0" applyNumberFormat="1" applyFont="1" applyFill="1" applyBorder="1" applyAlignment="1" applyProtection="1">
      <alignment horizontal="center" vertical="center" wrapText="1"/>
    </xf>
    <xf numFmtId="164" fontId="2" fillId="2" borderId="16" xfId="0" applyNumberFormat="1" applyFont="1" applyFill="1" applyBorder="1" applyAlignment="1" applyProtection="1">
      <alignment horizontal="center" vertical="center" wrapText="1"/>
    </xf>
    <xf numFmtId="20" fontId="8" fillId="7" borderId="1" xfId="0" applyNumberFormat="1" applyFont="1" applyFill="1" applyBorder="1" applyAlignment="1">
      <alignment horizontal="center" vertical="center" wrapText="1"/>
    </xf>
    <xf numFmtId="14" fontId="9" fillId="7" borderId="8" xfId="0" applyNumberFormat="1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164" fontId="10" fillId="5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8" xfId="0" applyNumberFormat="1" applyFont="1" applyFill="1" applyBorder="1" applyAlignment="1" applyProtection="1">
      <alignment horizontal="center" vertical="center"/>
      <protection locked="0"/>
    </xf>
    <xf numFmtId="20" fontId="9" fillId="6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14" fontId="9" fillId="7" borderId="7" xfId="0" applyNumberFormat="1" applyFont="1" applyFill="1" applyBorder="1" applyAlignment="1">
      <alignment horizontal="center" vertical="center" wrapText="1"/>
    </xf>
    <xf numFmtId="20" fontId="9" fillId="7" borderId="1" xfId="0" applyNumberFormat="1" applyFont="1" applyFill="1" applyBorder="1" applyAlignment="1">
      <alignment horizontal="center" vertical="center" wrapText="1"/>
    </xf>
    <xf numFmtId="20" fontId="12" fillId="7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14" fontId="9" fillId="7" borderId="6" xfId="0" applyNumberFormat="1" applyFont="1" applyFill="1" applyBorder="1" applyAlignment="1">
      <alignment horizontal="center" vertical="center" wrapText="1"/>
    </xf>
    <xf numFmtId="20" fontId="9" fillId="7" borderId="3" xfId="0" applyNumberFormat="1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20" fontId="8" fillId="7" borderId="9" xfId="0" applyNumberFormat="1" applyFont="1" applyFill="1" applyBorder="1" applyAlignment="1">
      <alignment horizontal="center" vertical="center" wrapText="1"/>
    </xf>
    <xf numFmtId="14" fontId="12" fillId="7" borderId="7" xfId="0" applyNumberFormat="1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14" fontId="12" fillId="7" borderId="8" xfId="0" applyNumberFormat="1" applyFont="1" applyFill="1" applyBorder="1" applyAlignment="1">
      <alignment horizontal="center" vertical="center" wrapText="1"/>
    </xf>
    <xf numFmtId="20" fontId="12" fillId="7" borderId="9" xfId="0" applyNumberFormat="1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164" fontId="13" fillId="5" borderId="7" xfId="0" applyNumberFormat="1" applyFont="1" applyFill="1" applyBorder="1" applyAlignment="1" applyProtection="1">
      <alignment horizontal="center" vertical="center" wrapText="1"/>
      <protection locked="0"/>
    </xf>
    <xf numFmtId="164" fontId="13" fillId="5" borderId="8" xfId="0" applyNumberFormat="1" applyFont="1" applyFill="1" applyBorder="1" applyAlignment="1" applyProtection="1">
      <alignment horizontal="center" vertical="center" wrapText="1"/>
      <protection locked="0"/>
    </xf>
    <xf numFmtId="14" fontId="9" fillId="8" borderId="7" xfId="0" applyNumberFormat="1" applyFont="1" applyFill="1" applyBorder="1" applyAlignment="1">
      <alignment horizontal="center" vertical="center" wrapText="1"/>
    </xf>
    <xf numFmtId="20" fontId="9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14" fontId="9" fillId="8" borderId="6" xfId="0" applyNumberFormat="1" applyFont="1" applyFill="1" applyBorder="1" applyAlignment="1">
      <alignment horizontal="center" vertical="center" wrapText="1"/>
    </xf>
    <xf numFmtId="20" fontId="9" fillId="8" borderId="3" xfId="0" applyNumberFormat="1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14" fontId="9" fillId="8" borderId="8" xfId="0" applyNumberFormat="1" applyFont="1" applyFill="1" applyBorder="1" applyAlignment="1">
      <alignment horizontal="center" vertical="center" wrapText="1"/>
    </xf>
    <xf numFmtId="20" fontId="8" fillId="8" borderId="9" xfId="0" applyNumberFormat="1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</xf>
    <xf numFmtId="0" fontId="2" fillId="0" borderId="0" xfId="0" applyFont="1"/>
    <xf numFmtId="3" fontId="0" fillId="0" borderId="0" xfId="0" applyNumberFormat="1"/>
  </cellXfs>
  <cellStyles count="3">
    <cellStyle name="Normální" xfId="0" builtinId="0"/>
    <cellStyle name="Normální 3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mruColors>
      <color rgb="FFDD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8C0C-8DDD-4DEE-879C-AF73F89B2CB4}">
  <sheetPr>
    <tabColor theme="9" tint="0.79998168889431442"/>
  </sheetPr>
  <dimension ref="B1:J15"/>
  <sheetViews>
    <sheetView tabSelected="1" zoomScale="80" zoomScaleNormal="80" workbookViewId="0">
      <selection activeCell="H5" sqref="H5"/>
    </sheetView>
  </sheetViews>
  <sheetFormatPr defaultRowHeight="14.4" x14ac:dyDescent="0.3"/>
  <cols>
    <col min="1" max="1" width="3.5546875" customWidth="1"/>
    <col min="2" max="2" width="13.66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59</v>
      </c>
      <c r="C2" s="2"/>
      <c r="D2" s="2"/>
      <c r="E2" s="3"/>
    </row>
    <row r="3" spans="2:10" ht="15" thickBot="1" x14ac:dyDescent="0.35"/>
    <row r="4" spans="2:10" ht="60.75" customHeigh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60.75" customHeight="1" x14ac:dyDescent="0.3">
      <c r="B5" s="33">
        <v>45784</v>
      </c>
      <c r="C5" s="34">
        <v>0.3125</v>
      </c>
      <c r="D5" s="34">
        <v>0.51041666666666663</v>
      </c>
      <c r="E5" s="32">
        <v>23</v>
      </c>
      <c r="F5" s="32" t="s">
        <v>16</v>
      </c>
      <c r="G5" s="42" t="s">
        <v>28</v>
      </c>
      <c r="H5" s="21"/>
      <c r="I5" s="11">
        <f t="shared" ref="I5:I12" si="0">J5-H5</f>
        <v>0</v>
      </c>
      <c r="J5" s="14">
        <f t="shared" ref="J5:J12" si="1">H5*1.12</f>
        <v>0</v>
      </c>
    </row>
    <row r="6" spans="2:10" ht="60.75" customHeight="1" x14ac:dyDescent="0.3">
      <c r="B6" s="33">
        <v>45789</v>
      </c>
      <c r="C6" s="34">
        <v>0.375</v>
      </c>
      <c r="D6" s="34">
        <v>0.48958333333333331</v>
      </c>
      <c r="E6" s="32">
        <v>43</v>
      </c>
      <c r="F6" s="32" t="s">
        <v>23</v>
      </c>
      <c r="G6" s="42" t="s">
        <v>32</v>
      </c>
      <c r="H6" s="21"/>
      <c r="I6" s="11">
        <f t="shared" si="0"/>
        <v>0</v>
      </c>
      <c r="J6" s="14">
        <f t="shared" si="1"/>
        <v>0</v>
      </c>
    </row>
    <row r="7" spans="2:10" ht="60.75" customHeight="1" x14ac:dyDescent="0.3">
      <c r="B7" s="33">
        <v>45791</v>
      </c>
      <c r="C7" s="34">
        <v>0.33333333333333331</v>
      </c>
      <c r="D7" s="34">
        <v>0.47916666666666669</v>
      </c>
      <c r="E7" s="32">
        <v>46</v>
      </c>
      <c r="F7" s="32" t="s">
        <v>23</v>
      </c>
      <c r="G7" s="42" t="s">
        <v>36</v>
      </c>
      <c r="H7" s="21"/>
      <c r="I7" s="11">
        <f t="shared" si="0"/>
        <v>0</v>
      </c>
      <c r="J7" s="14">
        <f t="shared" si="1"/>
        <v>0</v>
      </c>
    </row>
    <row r="8" spans="2:10" ht="60.75" customHeight="1" x14ac:dyDescent="0.3">
      <c r="B8" s="33">
        <v>45791</v>
      </c>
      <c r="C8" s="34">
        <v>0.31597222222222221</v>
      </c>
      <c r="D8" s="34">
        <v>0.42708333333333331</v>
      </c>
      <c r="E8" s="37">
        <v>22</v>
      </c>
      <c r="F8" s="32" t="s">
        <v>34</v>
      </c>
      <c r="G8" s="42" t="s">
        <v>37</v>
      </c>
      <c r="H8" s="21"/>
      <c r="I8" s="11">
        <f t="shared" si="0"/>
        <v>0</v>
      </c>
      <c r="J8" s="14">
        <f t="shared" si="1"/>
        <v>0</v>
      </c>
    </row>
    <row r="9" spans="2:10" ht="60.75" customHeight="1" x14ac:dyDescent="0.3">
      <c r="B9" s="33">
        <v>45797</v>
      </c>
      <c r="C9" s="24">
        <v>0.3125</v>
      </c>
      <c r="D9" s="24">
        <v>0.5</v>
      </c>
      <c r="E9" s="16">
        <v>29</v>
      </c>
      <c r="F9" s="32" t="s">
        <v>11</v>
      </c>
      <c r="G9" s="42" t="s">
        <v>40</v>
      </c>
      <c r="H9" s="15"/>
      <c r="I9" s="11">
        <f t="shared" si="0"/>
        <v>0</v>
      </c>
      <c r="J9" s="14">
        <f t="shared" si="1"/>
        <v>0</v>
      </c>
    </row>
    <row r="10" spans="2:10" ht="60.75" customHeight="1" x14ac:dyDescent="0.3">
      <c r="B10" s="33">
        <v>45799</v>
      </c>
      <c r="C10" s="24">
        <v>0.35416666666666669</v>
      </c>
      <c r="D10" s="24">
        <v>0.5</v>
      </c>
      <c r="E10" s="16">
        <v>34</v>
      </c>
      <c r="F10" s="32" t="s">
        <v>12</v>
      </c>
      <c r="G10" s="42" t="s">
        <v>43</v>
      </c>
      <c r="H10" s="29"/>
      <c r="I10" s="11">
        <f t="shared" si="0"/>
        <v>0</v>
      </c>
      <c r="J10" s="14">
        <f t="shared" si="1"/>
        <v>0</v>
      </c>
    </row>
    <row r="11" spans="2:10" ht="60.75" customHeight="1" x14ac:dyDescent="0.3">
      <c r="B11" s="33">
        <v>45804</v>
      </c>
      <c r="C11" s="24">
        <v>0.33333333333333331</v>
      </c>
      <c r="D11" s="24">
        <v>0.47916666666666669</v>
      </c>
      <c r="E11" s="16">
        <v>41</v>
      </c>
      <c r="F11" s="32" t="s">
        <v>16</v>
      </c>
      <c r="G11" s="42" t="s">
        <v>46</v>
      </c>
      <c r="H11" s="29"/>
      <c r="I11" s="11">
        <f t="shared" si="0"/>
        <v>0</v>
      </c>
      <c r="J11" s="14">
        <f t="shared" si="1"/>
        <v>0</v>
      </c>
    </row>
    <row r="12" spans="2:10" ht="60.75" customHeight="1" thickBot="1" x14ac:dyDescent="0.35">
      <c r="B12" s="25">
        <v>45805</v>
      </c>
      <c r="C12" s="43">
        <v>0.32291666666666669</v>
      </c>
      <c r="D12" s="43">
        <v>0.54166666666666663</v>
      </c>
      <c r="E12" s="17">
        <v>54</v>
      </c>
      <c r="F12" s="26" t="s">
        <v>16</v>
      </c>
      <c r="G12" s="27" t="s">
        <v>49</v>
      </c>
      <c r="H12" s="30"/>
      <c r="I12" s="12">
        <f t="shared" si="0"/>
        <v>0</v>
      </c>
      <c r="J12" s="13">
        <f t="shared" si="1"/>
        <v>0</v>
      </c>
    </row>
    <row r="13" spans="2:10" ht="45.75" customHeight="1" thickBot="1" x14ac:dyDescent="0.35">
      <c r="B13" s="65" t="s">
        <v>7</v>
      </c>
      <c r="C13" s="66"/>
      <c r="D13" s="66"/>
      <c r="E13" s="66"/>
      <c r="F13" s="66"/>
      <c r="G13" s="66"/>
      <c r="H13" s="10">
        <f>SUM(H5:H12)</f>
        <v>0</v>
      </c>
      <c r="I13" s="10">
        <f>SUM(I5:I12)</f>
        <v>0</v>
      </c>
      <c r="J13" s="10">
        <f>SUM(J5:J12)</f>
        <v>0</v>
      </c>
    </row>
    <row r="15" spans="2:10" x14ac:dyDescent="0.3">
      <c r="H15" s="68"/>
    </row>
  </sheetData>
  <sheetProtection algorithmName="SHA-512" hashValue="AtXzleKUd6ZBXpjgndT6QD4I3qPDuCzDWURQG9CLr0QR6wpR5I28OOq8/F1wg1ql7fE7FNWoUp4EqjC57UfVLA==" saltValue="DVSnyOUEwpeclNzlBpPaig==" spinCount="100000" sheet="1" objects="1" scenarios="1"/>
  <mergeCells count="1">
    <mergeCell ref="B13:G1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A1EB9-F47F-48FB-BD7E-53218C2686B3}">
  <sheetPr>
    <tabColor theme="9" tint="0.59999389629810485"/>
  </sheetPr>
  <dimension ref="B1:J13"/>
  <sheetViews>
    <sheetView zoomScale="80" zoomScaleNormal="80" workbookViewId="0">
      <selection activeCell="H5" sqref="H5"/>
    </sheetView>
  </sheetViews>
  <sheetFormatPr defaultRowHeight="14.4" x14ac:dyDescent="0.3"/>
  <cols>
    <col min="1" max="1" width="3.5546875" customWidth="1"/>
    <col min="2" max="2" width="13.66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60</v>
      </c>
      <c r="C2" s="2"/>
      <c r="D2" s="2"/>
      <c r="E2" s="3"/>
      <c r="H2" s="67"/>
    </row>
    <row r="3" spans="2:10" ht="15" thickBot="1" x14ac:dyDescent="0.35"/>
    <row r="4" spans="2:10" ht="60.75" customHeigh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60.75" customHeight="1" x14ac:dyDescent="0.3">
      <c r="B5" s="33">
        <v>45784</v>
      </c>
      <c r="C5" s="34">
        <v>0.39583333333333331</v>
      </c>
      <c r="D5" s="34">
        <v>0.52083333333333337</v>
      </c>
      <c r="E5" s="32">
        <v>63</v>
      </c>
      <c r="F5" s="32" t="s">
        <v>14</v>
      </c>
      <c r="G5" s="42" t="s">
        <v>29</v>
      </c>
      <c r="H5" s="21"/>
      <c r="I5" s="11">
        <f t="shared" ref="I5:I12" si="0">J5-H5</f>
        <v>0</v>
      </c>
      <c r="J5" s="14">
        <f t="shared" ref="J5:J12" si="1">H5*1.12</f>
        <v>0</v>
      </c>
    </row>
    <row r="6" spans="2:10" ht="60.75" customHeight="1" x14ac:dyDescent="0.3">
      <c r="B6" s="33">
        <v>45790</v>
      </c>
      <c r="C6" s="34">
        <v>0.35416666666666669</v>
      </c>
      <c r="D6" s="34">
        <v>0.45833333333333331</v>
      </c>
      <c r="E6" s="32">
        <v>24</v>
      </c>
      <c r="F6" s="32" t="s">
        <v>19</v>
      </c>
      <c r="G6" s="42" t="s">
        <v>33</v>
      </c>
      <c r="H6" s="21"/>
      <c r="I6" s="11">
        <f t="shared" si="0"/>
        <v>0</v>
      </c>
      <c r="J6" s="14">
        <f t="shared" si="1"/>
        <v>0</v>
      </c>
    </row>
    <row r="7" spans="2:10" ht="60.75" customHeight="1" x14ac:dyDescent="0.3">
      <c r="B7" s="33">
        <v>45791</v>
      </c>
      <c r="C7" s="34">
        <v>0.40625</v>
      </c>
      <c r="D7" s="34">
        <v>0.47916666666666669</v>
      </c>
      <c r="E7" s="32">
        <v>75</v>
      </c>
      <c r="F7" s="32" t="s">
        <v>34</v>
      </c>
      <c r="G7" s="42" t="s">
        <v>28</v>
      </c>
      <c r="H7" s="21"/>
      <c r="I7" s="11">
        <f t="shared" si="0"/>
        <v>0</v>
      </c>
      <c r="J7" s="14">
        <f t="shared" si="1"/>
        <v>0</v>
      </c>
    </row>
    <row r="8" spans="2:10" ht="72.599999999999994" customHeight="1" x14ac:dyDescent="0.3">
      <c r="B8" s="33">
        <v>45792</v>
      </c>
      <c r="C8" s="34">
        <v>0.33333333333333331</v>
      </c>
      <c r="D8" s="34">
        <v>0.45833333333333331</v>
      </c>
      <c r="E8" s="32">
        <v>31</v>
      </c>
      <c r="F8" s="32" t="s">
        <v>20</v>
      </c>
      <c r="G8" s="42" t="s">
        <v>38</v>
      </c>
      <c r="H8" s="21"/>
      <c r="I8" s="11">
        <f t="shared" si="0"/>
        <v>0</v>
      </c>
      <c r="J8" s="14">
        <f t="shared" si="1"/>
        <v>0</v>
      </c>
    </row>
    <row r="9" spans="2:10" ht="60.75" customHeight="1" x14ac:dyDescent="0.3">
      <c r="B9" s="33">
        <v>45797</v>
      </c>
      <c r="C9" s="24">
        <v>0.32291666666666669</v>
      </c>
      <c r="D9" s="24">
        <v>0.48958333333333331</v>
      </c>
      <c r="E9" s="16">
        <v>35</v>
      </c>
      <c r="F9" s="32" t="s">
        <v>13</v>
      </c>
      <c r="G9" s="42" t="s">
        <v>41</v>
      </c>
      <c r="H9" s="15"/>
      <c r="I9" s="11">
        <f t="shared" si="0"/>
        <v>0</v>
      </c>
      <c r="J9" s="14">
        <f t="shared" si="1"/>
        <v>0</v>
      </c>
    </row>
    <row r="10" spans="2:10" ht="60.75" customHeight="1" x14ac:dyDescent="0.3">
      <c r="B10" s="33">
        <v>45803</v>
      </c>
      <c r="C10" s="24">
        <v>0.34375</v>
      </c>
      <c r="D10" s="24">
        <v>0.51041666666666663</v>
      </c>
      <c r="E10" s="16">
        <v>37</v>
      </c>
      <c r="F10" s="32" t="s">
        <v>12</v>
      </c>
      <c r="G10" s="42" t="s">
        <v>44</v>
      </c>
      <c r="H10" s="29"/>
      <c r="I10" s="11">
        <f t="shared" si="0"/>
        <v>0</v>
      </c>
      <c r="J10" s="14">
        <f t="shared" si="1"/>
        <v>0</v>
      </c>
    </row>
    <row r="11" spans="2:10" ht="60.75" customHeight="1" x14ac:dyDescent="0.3">
      <c r="B11" s="33">
        <v>45804</v>
      </c>
      <c r="C11" s="34">
        <v>0.33333333333333331</v>
      </c>
      <c r="D11" s="34">
        <v>0.5</v>
      </c>
      <c r="E11" s="32">
        <v>26</v>
      </c>
      <c r="F11" s="32" t="s">
        <v>17</v>
      </c>
      <c r="G11" s="42" t="s">
        <v>47</v>
      </c>
      <c r="H11" s="29"/>
      <c r="I11" s="11">
        <f t="shared" si="0"/>
        <v>0</v>
      </c>
      <c r="J11" s="14">
        <f t="shared" si="1"/>
        <v>0</v>
      </c>
    </row>
    <row r="12" spans="2:10" ht="60.75" customHeight="1" thickBot="1" x14ac:dyDescent="0.35">
      <c r="B12" s="25">
        <v>45806</v>
      </c>
      <c r="C12" s="43">
        <v>0.32291666666666669</v>
      </c>
      <c r="D12" s="43">
        <v>0.54166666666666663</v>
      </c>
      <c r="E12" s="17">
        <v>53</v>
      </c>
      <c r="F12" s="26" t="s">
        <v>16</v>
      </c>
      <c r="G12" s="27" t="s">
        <v>49</v>
      </c>
      <c r="H12" s="30"/>
      <c r="I12" s="12">
        <f t="shared" si="0"/>
        <v>0</v>
      </c>
      <c r="J12" s="13">
        <f t="shared" si="1"/>
        <v>0</v>
      </c>
    </row>
    <row r="13" spans="2:10" ht="45.75" customHeight="1" thickBot="1" x14ac:dyDescent="0.35">
      <c r="B13" s="65" t="s">
        <v>7</v>
      </c>
      <c r="C13" s="66"/>
      <c r="D13" s="66"/>
      <c r="E13" s="66"/>
      <c r="F13" s="66"/>
      <c r="G13" s="66"/>
      <c r="H13" s="10">
        <f>SUM(H5:H12)</f>
        <v>0</v>
      </c>
      <c r="I13" s="10">
        <f>SUM(I5:I12)</f>
        <v>0</v>
      </c>
      <c r="J13" s="10">
        <f>SUM(J5:J12)</f>
        <v>0</v>
      </c>
    </row>
  </sheetData>
  <sheetProtection algorithmName="SHA-512" hashValue="DLlkpQQSH0V6QkvV/xpUD5dk0NxANy21jTrMN3gZkTZUgePWI7M/DssDCFv3aKY7rv8LiBkqJaJH7hLCwXwWGA==" saltValue="UfYoz4tZiqzYgumPe2pbTQ==" spinCount="100000" sheet="1" objects="1" scenarios="1"/>
  <mergeCells count="1">
    <mergeCell ref="B13:G1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42B8A-9470-4A5E-BB14-B3CDDA98A636}">
  <sheetPr>
    <tabColor theme="9" tint="0.39997558519241921"/>
  </sheetPr>
  <dimension ref="B1:J15"/>
  <sheetViews>
    <sheetView topLeftCell="A2" zoomScale="80" zoomScaleNormal="80" workbookViewId="0">
      <selection activeCell="H5" sqref="H5"/>
    </sheetView>
  </sheetViews>
  <sheetFormatPr defaultRowHeight="14.4" x14ac:dyDescent="0.3"/>
  <cols>
    <col min="1" max="1" width="3.5546875" customWidth="1"/>
    <col min="2" max="2" width="13.66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61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60.75" customHeight="1" x14ac:dyDescent="0.3">
      <c r="B5" s="38">
        <v>45783</v>
      </c>
      <c r="C5" s="39">
        <v>0.29166666666666669</v>
      </c>
      <c r="D5" s="39">
        <v>0.5</v>
      </c>
      <c r="E5" s="40">
        <v>44</v>
      </c>
      <c r="F5" s="40" t="s">
        <v>21</v>
      </c>
      <c r="G5" s="41" t="s">
        <v>27</v>
      </c>
      <c r="H5" s="28"/>
      <c r="I5" s="8">
        <f t="shared" ref="I5:I14" si="0">J5-H5</f>
        <v>0</v>
      </c>
      <c r="J5" s="9">
        <f t="shared" ref="J5:J14" si="1">H5*1.12</f>
        <v>0</v>
      </c>
    </row>
    <row r="6" spans="2:10" ht="60.75" customHeight="1" x14ac:dyDescent="0.3">
      <c r="B6" s="44">
        <v>45789</v>
      </c>
      <c r="C6" s="35">
        <v>0.39583333333333331</v>
      </c>
      <c r="D6" s="35">
        <v>0.46875</v>
      </c>
      <c r="E6" s="36">
        <v>50</v>
      </c>
      <c r="F6" s="36" t="s">
        <v>30</v>
      </c>
      <c r="G6" s="45" t="s">
        <v>31</v>
      </c>
      <c r="H6" s="50"/>
      <c r="I6" s="11">
        <f t="shared" si="0"/>
        <v>0</v>
      </c>
      <c r="J6" s="14">
        <f t="shared" si="1"/>
        <v>0</v>
      </c>
    </row>
    <row r="7" spans="2:10" ht="60.75" customHeight="1" x14ac:dyDescent="0.3">
      <c r="B7" s="33">
        <v>45791</v>
      </c>
      <c r="C7" s="34">
        <v>0.3125</v>
      </c>
      <c r="D7" s="34">
        <v>0.4375</v>
      </c>
      <c r="E7" s="32">
        <v>27</v>
      </c>
      <c r="F7" s="32" t="s">
        <v>34</v>
      </c>
      <c r="G7" s="42" t="s">
        <v>35</v>
      </c>
      <c r="H7" s="21"/>
      <c r="I7" s="11">
        <f t="shared" si="0"/>
        <v>0</v>
      </c>
      <c r="J7" s="14">
        <f t="shared" si="1"/>
        <v>0</v>
      </c>
    </row>
    <row r="8" spans="2:10" ht="60.75" customHeight="1" x14ac:dyDescent="0.3">
      <c r="B8" s="33">
        <v>45791</v>
      </c>
      <c r="C8" s="34">
        <v>0.41666666666666669</v>
      </c>
      <c r="D8" s="34">
        <v>0.47916666666666669</v>
      </c>
      <c r="E8" s="32">
        <v>23</v>
      </c>
      <c r="F8" s="32" t="s">
        <v>34</v>
      </c>
      <c r="G8" s="42" t="s">
        <v>33</v>
      </c>
      <c r="H8" s="21"/>
      <c r="I8" s="11">
        <f t="shared" si="0"/>
        <v>0</v>
      </c>
      <c r="J8" s="14">
        <f t="shared" si="1"/>
        <v>0</v>
      </c>
    </row>
    <row r="9" spans="2:10" ht="60.75" customHeight="1" x14ac:dyDescent="0.3">
      <c r="B9" s="33">
        <v>45792</v>
      </c>
      <c r="C9" s="34">
        <v>0.35416666666666669</v>
      </c>
      <c r="D9" s="34">
        <v>0.5</v>
      </c>
      <c r="E9" s="32">
        <v>38</v>
      </c>
      <c r="F9" s="32" t="s">
        <v>12</v>
      </c>
      <c r="G9" s="42" t="s">
        <v>39</v>
      </c>
      <c r="H9" s="21"/>
      <c r="I9" s="11">
        <f t="shared" si="0"/>
        <v>0</v>
      </c>
      <c r="J9" s="14">
        <f t="shared" si="1"/>
        <v>0</v>
      </c>
    </row>
    <row r="10" spans="2:10" ht="60.75" customHeight="1" x14ac:dyDescent="0.3">
      <c r="B10" s="33">
        <v>45797</v>
      </c>
      <c r="C10" s="34">
        <v>0.3125</v>
      </c>
      <c r="D10" s="34">
        <v>0.45833333333333331</v>
      </c>
      <c r="E10" s="32">
        <v>17</v>
      </c>
      <c r="F10" s="32" t="s">
        <v>21</v>
      </c>
      <c r="G10" s="42" t="s">
        <v>63</v>
      </c>
      <c r="H10" s="21"/>
      <c r="I10" s="11">
        <f t="shared" si="0"/>
        <v>0</v>
      </c>
      <c r="J10" s="14">
        <f t="shared" si="1"/>
        <v>0</v>
      </c>
    </row>
    <row r="11" spans="2:10" ht="60.75" customHeight="1" x14ac:dyDescent="0.3">
      <c r="B11" s="33">
        <v>45797</v>
      </c>
      <c r="C11" s="24">
        <v>0.33333333333333331</v>
      </c>
      <c r="D11" s="24">
        <v>0.45833333333333331</v>
      </c>
      <c r="E11" s="16">
        <v>24</v>
      </c>
      <c r="F11" s="32" t="s">
        <v>17</v>
      </c>
      <c r="G11" s="42" t="s">
        <v>42</v>
      </c>
      <c r="H11" s="15"/>
      <c r="I11" s="11">
        <f t="shared" si="0"/>
        <v>0</v>
      </c>
      <c r="J11" s="14">
        <f t="shared" si="1"/>
        <v>0</v>
      </c>
    </row>
    <row r="12" spans="2:10" ht="75" customHeight="1" x14ac:dyDescent="0.3">
      <c r="B12" s="33">
        <v>45803</v>
      </c>
      <c r="C12" s="24">
        <v>0.3125</v>
      </c>
      <c r="D12" s="24">
        <v>0.45833333333333331</v>
      </c>
      <c r="E12" s="16">
        <v>30</v>
      </c>
      <c r="F12" s="32" t="s">
        <v>15</v>
      </c>
      <c r="G12" s="42" t="s">
        <v>45</v>
      </c>
      <c r="H12" s="29"/>
      <c r="I12" s="11">
        <f t="shared" si="0"/>
        <v>0</v>
      </c>
      <c r="J12" s="14">
        <f t="shared" si="1"/>
        <v>0</v>
      </c>
    </row>
    <row r="13" spans="2:10" ht="60.75" customHeight="1" x14ac:dyDescent="0.3">
      <c r="B13" s="33">
        <v>45805</v>
      </c>
      <c r="C13" s="24">
        <v>0.33333333333333331</v>
      </c>
      <c r="D13" s="24">
        <v>0.47916666666666669</v>
      </c>
      <c r="E13" s="16">
        <v>44</v>
      </c>
      <c r="F13" s="32" t="s">
        <v>18</v>
      </c>
      <c r="G13" s="42" t="s">
        <v>48</v>
      </c>
      <c r="H13" s="29"/>
      <c r="I13" s="11">
        <f t="shared" si="0"/>
        <v>0</v>
      </c>
      <c r="J13" s="14">
        <f t="shared" si="1"/>
        <v>0</v>
      </c>
    </row>
    <row r="14" spans="2:10" ht="60.75" customHeight="1" thickBot="1" x14ac:dyDescent="0.35">
      <c r="B14" s="46">
        <v>45807</v>
      </c>
      <c r="C14" s="47">
        <v>0.32291666666666669</v>
      </c>
      <c r="D14" s="47">
        <v>0.46875</v>
      </c>
      <c r="E14" s="48">
        <v>48</v>
      </c>
      <c r="F14" s="48" t="s">
        <v>17</v>
      </c>
      <c r="G14" s="49" t="s">
        <v>50</v>
      </c>
      <c r="H14" s="51"/>
      <c r="I14" s="12">
        <f t="shared" si="0"/>
        <v>0</v>
      </c>
      <c r="J14" s="13">
        <f t="shared" si="1"/>
        <v>0</v>
      </c>
    </row>
    <row r="15" spans="2:10" ht="45.75" customHeight="1" thickBot="1" x14ac:dyDescent="0.35">
      <c r="B15" s="65" t="s">
        <v>7</v>
      </c>
      <c r="C15" s="66"/>
      <c r="D15" s="66"/>
      <c r="E15" s="66"/>
      <c r="F15" s="66"/>
      <c r="G15" s="66"/>
      <c r="H15" s="10">
        <f>SUM(H5:H14)</f>
        <v>0</v>
      </c>
      <c r="I15" s="10">
        <f>SUM(I5:I14)</f>
        <v>0</v>
      </c>
      <c r="J15" s="10">
        <f>SUM(J5:J14)</f>
        <v>0</v>
      </c>
    </row>
  </sheetData>
  <sheetProtection algorithmName="SHA-512" hashValue="bCbS0ZU46OcufNMFcRBIb+oLh2Ga5hC49tWPihrU2Yg7nNtrZLEL/qlABjfuy4PZZadvb87QX3jemL9m2iOHIQ==" saltValue="LXpKuvaSc7giO4XIJaUrMw==" spinCount="100000" sheet="1" objects="1" scenarios="1"/>
  <mergeCells count="1">
    <mergeCell ref="B15:G1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1DA1B-81D0-4884-B3E9-BA28C3A32CBE}">
  <sheetPr>
    <tabColor theme="5" tint="0.59999389629810485"/>
  </sheetPr>
  <dimension ref="B1:J9"/>
  <sheetViews>
    <sheetView zoomScale="80" zoomScaleNormal="80" workbookViewId="0">
      <selection activeCell="H5" sqref="H5"/>
    </sheetView>
  </sheetViews>
  <sheetFormatPr defaultRowHeight="14.4" x14ac:dyDescent="0.3"/>
  <cols>
    <col min="1" max="1" width="3.5546875" customWidth="1"/>
    <col min="2" max="2" width="13.66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62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60.75" customHeight="1" x14ac:dyDescent="0.3">
      <c r="B5" s="55">
        <v>45783</v>
      </c>
      <c r="C5" s="56">
        <v>0.375</v>
      </c>
      <c r="D5" s="56">
        <v>0.54166666666666663</v>
      </c>
      <c r="E5" s="57">
        <v>192</v>
      </c>
      <c r="F5" s="57" t="s">
        <v>14</v>
      </c>
      <c r="G5" s="58" t="s">
        <v>51</v>
      </c>
      <c r="H5" s="28"/>
      <c r="I5" s="22">
        <f>J5-H5</f>
        <v>0</v>
      </c>
      <c r="J5" s="23">
        <f>H5*1.12</f>
        <v>0</v>
      </c>
    </row>
    <row r="6" spans="2:10" ht="60.75" customHeight="1" x14ac:dyDescent="0.3">
      <c r="B6" s="52">
        <v>45784</v>
      </c>
      <c r="C6" s="53">
        <v>0.36458333333333331</v>
      </c>
      <c r="D6" s="53">
        <v>0.52083333333333337</v>
      </c>
      <c r="E6" s="54">
        <v>122</v>
      </c>
      <c r="F6" s="54" t="s">
        <v>14</v>
      </c>
      <c r="G6" s="59" t="s">
        <v>53</v>
      </c>
      <c r="H6" s="21"/>
      <c r="I6" s="11">
        <f t="shared" ref="I6:I7" si="0">J6-H6</f>
        <v>0</v>
      </c>
      <c r="J6" s="14">
        <f t="shared" ref="J6:J7" si="1">H6*1.12</f>
        <v>0</v>
      </c>
    </row>
    <row r="7" spans="2:10" ht="60.75" customHeight="1" x14ac:dyDescent="0.3">
      <c r="B7" s="52">
        <v>45790</v>
      </c>
      <c r="C7" s="53">
        <v>0.35416666666666669</v>
      </c>
      <c r="D7" s="53">
        <v>0.51388888888888895</v>
      </c>
      <c r="E7" s="54">
        <v>91</v>
      </c>
      <c r="F7" s="54" t="s">
        <v>34</v>
      </c>
      <c r="G7" s="59" t="s">
        <v>55</v>
      </c>
      <c r="H7" s="21"/>
      <c r="I7" s="11">
        <f t="shared" si="0"/>
        <v>0</v>
      </c>
      <c r="J7" s="14">
        <f t="shared" si="1"/>
        <v>0</v>
      </c>
    </row>
    <row r="8" spans="2:10" ht="60.75" customHeight="1" thickBot="1" x14ac:dyDescent="0.35">
      <c r="B8" s="60">
        <v>45800</v>
      </c>
      <c r="C8" s="61">
        <v>0.39583333333333331</v>
      </c>
      <c r="D8" s="61">
        <v>0.47916666666666669</v>
      </c>
      <c r="E8" s="62">
        <v>300</v>
      </c>
      <c r="F8" s="63" t="s">
        <v>22</v>
      </c>
      <c r="G8" s="64" t="s">
        <v>58</v>
      </c>
      <c r="H8" s="30"/>
      <c r="I8" s="12">
        <f>J8-H8</f>
        <v>0</v>
      </c>
      <c r="J8" s="13">
        <f>H8*1.12</f>
        <v>0</v>
      </c>
    </row>
    <row r="9" spans="2:10" ht="45.75" customHeight="1" thickBot="1" x14ac:dyDescent="0.35">
      <c r="B9" s="65" t="s">
        <v>7</v>
      </c>
      <c r="C9" s="66"/>
      <c r="D9" s="66"/>
      <c r="E9" s="66"/>
      <c r="F9" s="66"/>
      <c r="G9" s="66"/>
      <c r="H9" s="10">
        <f>SUM(H5:H8)</f>
        <v>0</v>
      </c>
      <c r="I9" s="10">
        <f>SUM(I5:I8)</f>
        <v>0</v>
      </c>
      <c r="J9" s="10">
        <f>SUM(J5:J8)</f>
        <v>0</v>
      </c>
    </row>
  </sheetData>
  <sheetProtection algorithmName="SHA-512" hashValue="0BTvfgMkLLJQR5wFMWq1Gjy70CMh1wBIH5Xr0Xaw2ow8bmZhK3mqorLAFgvtkjjA4XDWHsBuorI90ZP/H2pMuw==" saltValue="InkevY5HOne8t3SbGXFx0Q==" spinCount="100000" sheet="1" objects="1" scenarios="1"/>
  <mergeCells count="1">
    <mergeCell ref="B9:G9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59002-0196-4910-91F5-66261AAA0073}">
  <sheetPr>
    <tabColor theme="5" tint="0.59999389629810485"/>
  </sheetPr>
  <dimension ref="B1:J9"/>
  <sheetViews>
    <sheetView zoomScale="80" zoomScaleNormal="80" workbookViewId="0">
      <selection activeCell="H4" sqref="H4"/>
    </sheetView>
  </sheetViews>
  <sheetFormatPr defaultRowHeight="14.4" x14ac:dyDescent="0.3"/>
  <cols>
    <col min="1" max="1" width="3.5546875" customWidth="1"/>
    <col min="2" max="2" width="13.66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64</v>
      </c>
      <c r="C2" s="2"/>
      <c r="D2" s="2"/>
      <c r="E2" s="3"/>
    </row>
    <row r="3" spans="2:10" ht="15" thickBot="1" x14ac:dyDescent="0.35"/>
    <row r="4" spans="2:10" ht="60.75" customHeigh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60.75" customHeight="1" x14ac:dyDescent="0.3">
      <c r="B5" s="52">
        <v>45783</v>
      </c>
      <c r="C5" s="53">
        <v>0.3125</v>
      </c>
      <c r="D5" s="53">
        <v>0.42708333333333331</v>
      </c>
      <c r="E5" s="54">
        <v>128</v>
      </c>
      <c r="F5" s="54" t="s">
        <v>23</v>
      </c>
      <c r="G5" s="59" t="s">
        <v>52</v>
      </c>
      <c r="H5" s="21"/>
      <c r="I5" s="11">
        <f t="shared" ref="I5:I6" si="0">J5-H5</f>
        <v>0</v>
      </c>
      <c r="J5" s="14">
        <f t="shared" ref="J5:J6" si="1">H5*1.12</f>
        <v>0</v>
      </c>
    </row>
    <row r="6" spans="2:10" ht="60.75" customHeight="1" x14ac:dyDescent="0.3">
      <c r="B6" s="52">
        <v>45789</v>
      </c>
      <c r="C6" s="53">
        <v>0.33333333333333331</v>
      </c>
      <c r="D6" s="53">
        <v>0.4375</v>
      </c>
      <c r="E6" s="54">
        <v>203</v>
      </c>
      <c r="F6" s="54" t="s">
        <v>23</v>
      </c>
      <c r="G6" s="59" t="s">
        <v>54</v>
      </c>
      <c r="H6" s="21"/>
      <c r="I6" s="11">
        <f t="shared" si="0"/>
        <v>0</v>
      </c>
      <c r="J6" s="14">
        <f t="shared" si="1"/>
        <v>0</v>
      </c>
    </row>
    <row r="7" spans="2:10" ht="60.75" customHeight="1" x14ac:dyDescent="0.3">
      <c r="B7" s="52">
        <v>45791</v>
      </c>
      <c r="C7" s="53">
        <v>0.32291666666666669</v>
      </c>
      <c r="D7" s="53">
        <v>0.41319444444444442</v>
      </c>
      <c r="E7" s="54">
        <v>82</v>
      </c>
      <c r="F7" s="54" t="s">
        <v>34</v>
      </c>
      <c r="G7" s="59" t="s">
        <v>56</v>
      </c>
      <c r="H7" s="21"/>
      <c r="I7" s="11">
        <f>J7-H7</f>
        <v>0</v>
      </c>
      <c r="J7" s="14">
        <f>H7*1.12</f>
        <v>0</v>
      </c>
    </row>
    <row r="8" spans="2:10" ht="60.75" customHeight="1" x14ac:dyDescent="0.3">
      <c r="B8" s="52">
        <v>45797</v>
      </c>
      <c r="C8" s="53">
        <v>0.375</v>
      </c>
      <c r="D8" s="53">
        <v>0.52083333333333337</v>
      </c>
      <c r="E8" s="54">
        <v>178</v>
      </c>
      <c r="F8" s="54" t="s">
        <v>14</v>
      </c>
      <c r="G8" s="59" t="s">
        <v>57</v>
      </c>
      <c r="H8" s="15"/>
      <c r="I8" s="11">
        <f>J8-H8</f>
        <v>0</v>
      </c>
      <c r="J8" s="14">
        <f>H8*1.12</f>
        <v>0</v>
      </c>
    </row>
    <row r="9" spans="2:10" ht="45.75" customHeight="1" thickBot="1" x14ac:dyDescent="0.35">
      <c r="B9" s="65" t="s">
        <v>7</v>
      </c>
      <c r="C9" s="66"/>
      <c r="D9" s="66"/>
      <c r="E9" s="66"/>
      <c r="F9" s="66"/>
      <c r="G9" s="66"/>
      <c r="H9" s="10">
        <f>SUM(H5:H8)</f>
        <v>0</v>
      </c>
      <c r="I9" s="10">
        <f>SUM(I5:I8)</f>
        <v>0</v>
      </c>
      <c r="J9" s="10">
        <f>SUM(J5:J8)</f>
        <v>0</v>
      </c>
    </row>
  </sheetData>
  <sheetProtection algorithmName="SHA-512" hashValue="Cq3Gl2FPU5/Fq+r1BJBRAGJAiitUxqqAbM4HY4He5SYiKgKaoLLStPGU6PhkzhIKRK3DmQ1EWmUGTUj7p0JF6w==" saltValue="OaK9wMP7eYr7hyRIegLK5Q==" spinCount="100000" sheet="1" objects="1" scenarios="1"/>
  <mergeCells count="1">
    <mergeCell ref="B9:G9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7175D-2131-4374-9CEE-CE251BC4AC9E}">
  <sheetPr>
    <tabColor theme="7" tint="-0.249977111117893"/>
  </sheetPr>
  <dimension ref="B1:J7"/>
  <sheetViews>
    <sheetView zoomScale="80" zoomScaleNormal="80" workbookViewId="0">
      <selection activeCell="H5" sqref="H5"/>
    </sheetView>
  </sheetViews>
  <sheetFormatPr defaultRowHeight="14.4" x14ac:dyDescent="0.3"/>
  <cols>
    <col min="1" max="1" width="3.5546875" customWidth="1"/>
    <col min="2" max="2" width="13.66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65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60.75" customHeight="1" x14ac:dyDescent="0.3">
      <c r="B5" s="38">
        <v>45782</v>
      </c>
      <c r="C5" s="39">
        <v>0.35416666666666669</v>
      </c>
      <c r="D5" s="39">
        <v>0.5</v>
      </c>
      <c r="E5" s="40" t="s">
        <v>26</v>
      </c>
      <c r="F5" s="40" t="s">
        <v>16</v>
      </c>
      <c r="G5" s="41" t="s">
        <v>25</v>
      </c>
      <c r="H5" s="28"/>
      <c r="I5" s="8">
        <f t="shared" ref="I5:I6" si="0">J5-H5</f>
        <v>0</v>
      </c>
      <c r="J5" s="9">
        <f t="shared" ref="J5:J6" si="1">H5*1.12</f>
        <v>0</v>
      </c>
    </row>
    <row r="6" spans="2:10" ht="60.75" customHeight="1" x14ac:dyDescent="0.3">
      <c r="B6" s="19">
        <v>45791</v>
      </c>
      <c r="C6" s="31">
        <v>0.35416666666666669</v>
      </c>
      <c r="D6" s="31">
        <v>0.5625</v>
      </c>
      <c r="E6" s="18">
        <v>23</v>
      </c>
      <c r="F6" s="18" t="s">
        <v>66</v>
      </c>
      <c r="G6" s="20" t="s">
        <v>24</v>
      </c>
      <c r="H6" s="21"/>
      <c r="I6" s="11">
        <f t="shared" si="0"/>
        <v>0</v>
      </c>
      <c r="J6" s="14">
        <f t="shared" si="1"/>
        <v>0</v>
      </c>
    </row>
    <row r="7" spans="2:10" ht="45.75" customHeight="1" thickBot="1" x14ac:dyDescent="0.35">
      <c r="B7" s="65" t="s">
        <v>7</v>
      </c>
      <c r="C7" s="66"/>
      <c r="D7" s="66"/>
      <c r="E7" s="66"/>
      <c r="F7" s="66"/>
      <c r="G7" s="66"/>
      <c r="H7" s="10">
        <f>SUM(H5:H6)</f>
        <v>0</v>
      </c>
      <c r="I7" s="10">
        <f>SUM(I5:I6)</f>
        <v>0</v>
      </c>
      <c r="J7" s="10">
        <f>SUM(J5:J6)</f>
        <v>0</v>
      </c>
    </row>
  </sheetData>
  <sheetProtection algorithmName="SHA-512" hashValue="hZsTwoO8SWRtpWIqIo2cWvNTZmZWzuB2kyv2FkvOXWCMXJadazH0+oa/TFA1+3NtcJ68bUTcszfcnaEU0Z4sCw==" saltValue="cvUL/fxJdpQtCxW7jgspLQ==" spinCount="100000" sheet="1" objects="1" scenarios="1"/>
  <mergeCells count="1">
    <mergeCell ref="B7:G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Část 1</vt:lpstr>
      <vt:lpstr>Část 2</vt:lpstr>
      <vt:lpstr>Část 3</vt:lpstr>
      <vt:lpstr>Část 4</vt:lpstr>
      <vt:lpstr>Část 5</vt:lpstr>
      <vt:lpstr>Část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Bolková Zora</dc:creator>
  <cp:lastModifiedBy>Papík Miroslav</cp:lastModifiedBy>
  <dcterms:created xsi:type="dcterms:W3CDTF">2021-08-03T13:02:35Z</dcterms:created>
  <dcterms:modified xsi:type="dcterms:W3CDTF">2025-04-24T14:43:25Z</dcterms:modified>
</cp:coreProperties>
</file>