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21.xml.rels" ContentType="application/vnd.openxmlformats-package.relationships+xml"/>
  <Override PartName="/xl/worksheets/_rels/sheet9.xml.rels" ContentType="application/vnd.openxmlformats-package.relationships+xml"/>
  <Override PartName="/xl/worksheets/_rels/sheet22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media/image22.png" ContentType="image/png"/>
  <Override PartName="/xl/media/image2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20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4.xml.rels" ContentType="application/vnd.openxmlformats-package.relationships+xml"/>
  <Override PartName="/xl/drawings/_rels/drawing22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23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_rels/drawing18.xml.rels" ContentType="application/vnd.openxmlformats-package.relationships+xml"/>
  <Override PartName="/xl/drawings/_rels/drawing19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VYSVETLIVKY" sheetId="1" state="visible" r:id="rId2"/>
    <sheet name="Rekapitulace stavby" sheetId="2" state="visible" r:id="rId3"/>
    <sheet name="SPZ01 - 005.02 Drobná arc..." sheetId="3" state="visible" r:id="rId4"/>
    <sheet name="SPZ02 - 006.02 Mobiliář S..." sheetId="4" state="visible" r:id="rId5"/>
    <sheet name="SPZ03 - 006.03 Mobiliář S..." sheetId="5" state="visible" r:id="rId6"/>
    <sheet name="SPZ04 - 002.01.04.01 Okna..." sheetId="6" state="visible" r:id="rId7"/>
    <sheet name="SPZ05 - 002.01.04.03 Dveř..." sheetId="7" state="visible" r:id="rId8"/>
    <sheet name="SPZ06 - 002.02.06.01 Dveř..." sheetId="8" state="visible" r:id="rId9"/>
    <sheet name="SPZ07 - 003.01.05 Dočasné..." sheetId="9" state="visible" r:id="rId10"/>
    <sheet name="SPZ08 - 002.01.05.03 Záme..." sheetId="10" state="visible" r:id="rId11"/>
    <sheet name="SPZ09 - 003.01.08.03 Záme..." sheetId="11" state="visible" r:id="rId12"/>
    <sheet name="SPZ10 - 003.02.01 Bourané..." sheetId="12" state="visible" r:id="rId13"/>
    <sheet name="SPZ11 - 003.01.08.01 Osta..." sheetId="13" state="visible" r:id="rId14"/>
    <sheet name="SPZ12 - 003.02.06.03 Záme..." sheetId="14" state="visible" r:id="rId15"/>
    <sheet name="SPZ13 - 003.02.00 Speciál..." sheetId="15" state="visible" r:id="rId16"/>
    <sheet name="SPZ14 - 003.02.03 ARS bez..." sheetId="16" state="visible" r:id="rId17"/>
    <sheet name="SPZ15 - 007 VRN" sheetId="17" state="visible" r:id="rId18"/>
    <sheet name="SPZ16 - FVE.102.1 Fotovol..." sheetId="18" state="visible" r:id="rId19"/>
    <sheet name="SPZ17 - PHZ.102.2 Polosta..." sheetId="19" state="visible" r:id="rId20"/>
    <sheet name="SPZ18 - 002.01.02 ARS bez..." sheetId="20" state="visible" r:id="rId21"/>
    <sheet name="SPZ19 - 002.01.03 Statika..." sheetId="21" state="visible" r:id="rId22"/>
    <sheet name="SPZ20 - 003.01.19 Požární..." sheetId="22" state="visible" r:id="rId23"/>
    <sheet name="SPZ21 - 003.02.16 Požární..." sheetId="23" state="visible" r:id="rId24"/>
    <sheet name="SPZ22 - 002.01.09 Požární..." sheetId="24" state="visible" r:id="rId25"/>
  </sheets>
  <definedNames>
    <definedName function="false" hidden="false" localSheetId="1" name="_xlnm.Print_Area" vbProcedure="false">'Rekapitulace stavby'!$D$4:$AO$76,'Rekapitulace stavby'!$C$82:$AQ$117</definedName>
    <definedName function="false" hidden="false" localSheetId="1" name="_xlnm.Print_Titles" vbProcedure="false">'Rekapitulace stavby'!$92:$92</definedName>
    <definedName function="false" hidden="false" localSheetId="2" name="_xlnm.Print_Area" vbProcedure="false">'SPZ01 - 005.02 Drobná arc...'!$C$4:$J$39,'SPZ01 - 005.02 Drobná arc...'!$C$50:$J$76,'SPZ01 - 005.02 Drobná arc...'!$C$82:$J$104,'SPZ01 - 005.02 Drobná arc...'!$C$110:$K$237</definedName>
    <definedName function="false" hidden="false" localSheetId="2" name="_xlnm.Print_Titles" vbProcedure="false">'SPZ01 - 005.02 Drobná arc...'!$122:$122</definedName>
    <definedName function="false" hidden="true" localSheetId="2" name="_xlnm._FilterDatabase" vbProcedure="false">'SPZ01 - 005.02 Drobná arc...'!$C$122:$K$237</definedName>
    <definedName function="false" hidden="false" localSheetId="3" name="_xlnm.Print_Area" vbProcedure="false">'SPZ02 - 006.02 Mobiliář S...'!$C$4:$J$39,'SPZ02 - 006.02 Mobiliář S...'!$C$50:$J$76,'SPZ02 - 006.02 Mobiliář S...'!$C$82:$J$98,'SPZ02 - 006.02 Mobiliář S...'!$C$104:$K$149</definedName>
    <definedName function="false" hidden="false" localSheetId="3" name="_xlnm.Print_Titles" vbProcedure="false">'SPZ02 - 006.02 Mobiliář S...'!$116:$116</definedName>
    <definedName function="false" hidden="true" localSheetId="3" name="_xlnm._FilterDatabase" vbProcedure="false">'SPZ02 - 006.02 Mobiliář S...'!$C$116:$K$149</definedName>
    <definedName function="false" hidden="false" localSheetId="4" name="_xlnm.Print_Area" vbProcedure="false">'SPZ03 - 006.03 Mobiliář S...'!$C$4:$J$39,'SPZ03 - 006.03 Mobiliář S...'!$C$50:$J$76,'SPZ03 - 006.03 Mobiliář S...'!$C$82:$J$98,'SPZ03 - 006.03 Mobiliář S...'!$C$104:$K$126</definedName>
    <definedName function="false" hidden="false" localSheetId="4" name="_xlnm.Print_Titles" vbProcedure="false">'SPZ03 - 006.03 Mobiliář S...'!$116:$116</definedName>
    <definedName function="false" hidden="true" localSheetId="4" name="_xlnm._FilterDatabase" vbProcedure="false">'SPZ03 - 006.03 Mobiliář S...'!$C$116:$K$126</definedName>
    <definedName function="false" hidden="false" localSheetId="5" name="_xlnm.Print_Area" vbProcedure="false">'SPZ04 - 002.01.04.01 Okna...'!$C$4:$J$39,'SPZ04 - 002.01.04.01 Okna...'!$C$50:$J$76,'SPZ04 - 002.01.04.01 Okna...'!$C$82:$J$98,'SPZ04 - 002.01.04.01 Okna...'!$C$104:$K$138</definedName>
    <definedName function="false" hidden="false" localSheetId="5" name="_xlnm.Print_Titles" vbProcedure="false">'SPZ04 - 002.01.04.01 Okna...'!$116:$116</definedName>
    <definedName function="false" hidden="true" localSheetId="5" name="_xlnm._FilterDatabase" vbProcedure="false">'SPZ04 - 002.01.04.01 Okna...'!$C$116:$K$138</definedName>
    <definedName function="false" hidden="false" localSheetId="6" name="_xlnm.Print_Area" vbProcedure="false">'SPZ05 - 002.01.04.03 Dveř...'!$C$4:$J$39,'SPZ05 - 002.01.04.03 Dveř...'!$C$50:$J$76,'SPZ05 - 002.01.04.03 Dveř...'!$C$82:$J$98,'SPZ05 - 002.01.04.03 Dveř...'!$C$104:$K$362</definedName>
    <definedName function="false" hidden="false" localSheetId="6" name="_xlnm.Print_Titles" vbProcedure="false">'SPZ05 - 002.01.04.03 Dveř...'!$116:$116</definedName>
    <definedName function="false" hidden="true" localSheetId="6" name="_xlnm._FilterDatabase" vbProcedure="false">'SPZ05 - 002.01.04.03 Dveř...'!$C$116:$K$362</definedName>
    <definedName function="false" hidden="false" localSheetId="7" name="_xlnm.Print_Area" vbProcedure="false">'SPZ06 - 002.02.06.01 Dveř...'!$C$4:$J$39,'SPZ06 - 002.02.06.01 Dveř...'!$C$50:$J$76,'SPZ06 - 002.02.06.01 Dveř...'!$C$82:$J$98,'SPZ06 - 002.02.06.01 Dveř...'!$C$104:$K$126</definedName>
    <definedName function="false" hidden="false" localSheetId="7" name="_xlnm.Print_Titles" vbProcedure="false">'SPZ06 - 002.02.06.01 Dveř...'!$116:$116</definedName>
    <definedName function="false" hidden="true" localSheetId="7" name="_xlnm._FilterDatabase" vbProcedure="false">'SPZ06 - 002.02.06.01 Dveř...'!$C$116:$K$126</definedName>
    <definedName function="false" hidden="false" localSheetId="8" name="_xlnm.Print_Area" vbProcedure="false">'SPZ07 - 003.01.05 Dočasné...'!$C$4:$J$39,'SPZ07 - 003.01.05 Dočasné...'!$C$50:$J$76,'SPZ07 - 003.01.05 Dočasné...'!$C$82:$J$100,'SPZ07 - 003.01.05 Dočasné...'!$C$106:$K$130</definedName>
    <definedName function="false" hidden="false" localSheetId="8" name="_xlnm.Print_Titles" vbProcedure="false">'SPZ07 - 003.01.05 Dočasné...'!$118:$118</definedName>
    <definedName function="false" hidden="true" localSheetId="8" name="_xlnm._FilterDatabase" vbProcedure="false">'SPZ07 - 003.01.05 Dočasné...'!$C$118:$K$130</definedName>
    <definedName function="false" hidden="false" localSheetId="9" name="_xlnm.Print_Area" vbProcedure="false">'SPZ08 - 002.01.05.03 Záme...'!$C$4:$J$39,'SPZ08 - 002.01.05.03 Záme...'!$C$50:$J$76,'SPZ08 - 002.01.05.03 Záme...'!$C$82:$J$100,'SPZ08 - 002.01.05.03 Záme...'!$C$106:$K$162</definedName>
    <definedName function="false" hidden="false" localSheetId="9" name="_xlnm.Print_Titles" vbProcedure="false">'SPZ08 - 002.01.05.03 Záme...'!$118:$118</definedName>
    <definedName function="false" hidden="true" localSheetId="9" name="_xlnm._FilterDatabase" vbProcedure="false">'SPZ08 - 002.01.05.03 Záme...'!$C$118:$K$162</definedName>
    <definedName function="false" hidden="false" localSheetId="10" name="_xlnm.Print_Area" vbProcedure="false">'SPZ09 - 003.01.08.03 Záme...'!$C$4:$J$39,'SPZ09 - 003.01.08.03 Záme...'!$C$50:$J$76,'SPZ09 - 003.01.08.03 Záme...'!$C$82:$J$98,'SPZ09 - 003.01.08.03 Záme...'!$C$104:$K$135</definedName>
    <definedName function="false" hidden="false" localSheetId="10" name="_xlnm.Print_Titles" vbProcedure="false">'SPZ09 - 003.01.08.03 Záme...'!$116:$116</definedName>
    <definedName function="false" hidden="true" localSheetId="10" name="_xlnm._FilterDatabase" vbProcedure="false">'SPZ09 - 003.01.08.03 Záme...'!$C$116:$K$135</definedName>
    <definedName function="false" hidden="false" localSheetId="11" name="_xlnm.Print_Area" vbProcedure="false">'SPZ10 - 003.02.01 Bourané...'!$C$4:$J$39,'SPZ10 - 003.02.01 Bourané...'!$C$50:$J$76,'SPZ10 - 003.02.01 Bourané...'!$C$82:$J$101,'SPZ10 - 003.02.01 Bourané...'!$C$107:$K$137</definedName>
    <definedName function="false" hidden="false" localSheetId="11" name="_xlnm.Print_Titles" vbProcedure="false">'SPZ10 - 003.02.01 Bourané...'!$119:$119</definedName>
    <definedName function="false" hidden="true" localSheetId="11" name="_xlnm._FilterDatabase" vbProcedure="false">'SPZ10 - 003.02.01 Bourané...'!$C$119:$K$137</definedName>
    <definedName function="false" hidden="false" localSheetId="12" name="_xlnm.Print_Area" vbProcedure="false">'SPZ11 - 003.01.08.01 Osta...'!$C$4:$J$39,'SPZ11 - 003.01.08.01 Osta...'!$C$50:$J$76,'SPZ11 - 003.01.08.01 Osta...'!$C$82:$J$102,'SPZ11 - 003.01.08.01 Osta...'!$C$108:$K$154</definedName>
    <definedName function="false" hidden="false" localSheetId="12" name="_xlnm.Print_Titles" vbProcedure="false">'SPZ11 - 003.01.08.01 Osta...'!$120:$120</definedName>
    <definedName function="false" hidden="true" localSheetId="12" name="_xlnm._FilterDatabase" vbProcedure="false">'SPZ11 - 003.01.08.01 Osta...'!$C$120:$K$154</definedName>
    <definedName function="false" hidden="false" localSheetId="13" name="_xlnm.Print_Area" vbProcedure="false">'SPZ12 - 003.02.06.03 Záme...'!$C$4:$J$39,'SPZ12 - 003.02.06.03 Záme...'!$C$50:$J$76,'SPZ12 - 003.02.06.03 Záme...'!$C$82:$J$98,'SPZ12 - 003.02.06.03 Záme...'!$C$104:$K$126</definedName>
    <definedName function="false" hidden="false" localSheetId="13" name="_xlnm.Print_Titles" vbProcedure="false">'SPZ12 - 003.02.06.03 Záme...'!$116:$116</definedName>
    <definedName function="false" hidden="true" localSheetId="13" name="_xlnm._FilterDatabase" vbProcedure="false">'SPZ12 - 003.02.06.03 Záme...'!$C$116:$K$126</definedName>
    <definedName function="false" hidden="false" localSheetId="14" name="_xlnm.Print_Area" vbProcedure="false">'SPZ13 - 003.02.00 Speciál...'!$C$4:$J$39,'SPZ13 - 003.02.00 Speciál...'!$C$50:$J$76,'SPZ13 - 003.02.00 Speciál...'!$C$82:$J$100,'SPZ13 - 003.02.00 Speciál...'!$C$106:$K$125</definedName>
    <definedName function="false" hidden="false" localSheetId="14" name="_xlnm.Print_Titles" vbProcedure="false">'SPZ13 - 003.02.00 Speciál...'!$118:$118</definedName>
    <definedName function="false" hidden="true" localSheetId="14" name="_xlnm._FilterDatabase" vbProcedure="false">'SPZ13 - 003.02.00 Speciál...'!$C$118:$K$125</definedName>
    <definedName function="false" hidden="false" localSheetId="15" name="_xlnm.Print_Area" vbProcedure="false">'SPZ14 - 003.02.03 ARS bez...'!$C$4:$J$39,'SPZ14 - 003.02.03 ARS bez...'!$C$50:$J$76,'SPZ14 - 003.02.03 ARS bez...'!$C$82:$J$109,'SPZ14 - 003.02.03 ARS bez...'!$C$115:$K$211</definedName>
    <definedName function="false" hidden="false" localSheetId="15" name="_xlnm.Print_Titles" vbProcedure="false">'SPZ14 - 003.02.03 ARS bez...'!$127:$127</definedName>
    <definedName function="false" hidden="true" localSheetId="15" name="_xlnm._FilterDatabase" vbProcedure="false">'SPZ14 - 003.02.03 ARS bez...'!$C$127:$K$211</definedName>
    <definedName function="false" hidden="false" localSheetId="16" name="_xlnm.Print_Area" vbProcedure="false">'SPZ15 - 007 VRN'!$C$4:$J$39,'SPZ15 - 007 VRN'!$C$50:$J$76,'SPZ15 - 007 VRN'!$C$82:$J$99,'SPZ15 - 007 VRN'!$C$105:$K$122</definedName>
    <definedName function="false" hidden="false" localSheetId="16" name="_xlnm.Print_Titles" vbProcedure="false">'SPZ15 - 007 VRN'!$117:$117</definedName>
    <definedName function="false" hidden="true" localSheetId="16" name="_xlnm._FilterDatabase" vbProcedure="false">'SPZ15 - 007 VRN'!$C$117:$K$122</definedName>
    <definedName function="false" hidden="false" localSheetId="17" name="_xlnm.Print_Area" vbProcedure="false">'SPZ16 - FVE.102.1 Fotovol...'!$C$4:$J$39,'SPZ16 - FVE.102.1 Fotovol...'!$C$50:$J$76,'SPZ16 - FVE.102.1 Fotovol...'!$C$82:$J$99,'SPZ16 - FVE.102.1 Fotovol...'!$C$105:$K$124</definedName>
    <definedName function="false" hidden="false" localSheetId="17" name="_xlnm.Print_Titles" vbProcedure="false">'SPZ16 - FVE.102.1 Fotovol...'!$117:$117</definedName>
    <definedName function="false" hidden="true" localSheetId="17" name="_xlnm._FilterDatabase" vbProcedure="false">'SPZ16 - FVE.102.1 Fotovol...'!$C$117:$K$124</definedName>
    <definedName function="false" hidden="false" localSheetId="18" name="_xlnm.Print_Area" vbProcedure="false">'SPZ17 - PHZ.102.2 Polosta...'!$C$4:$J$39,'SPZ17 - PHZ.102.2 Polosta...'!$C$50:$J$76,'SPZ17 - PHZ.102.2 Polosta...'!$C$82:$J$99,'SPZ17 - PHZ.102.2 Polosta...'!$C$105:$K$124</definedName>
    <definedName function="false" hidden="false" localSheetId="18" name="_xlnm.Print_Titles" vbProcedure="false">'SPZ17 - PHZ.102.2 Polosta...'!$117:$117</definedName>
    <definedName function="false" hidden="true" localSheetId="18" name="_xlnm._FilterDatabase" vbProcedure="false">'SPZ17 - PHZ.102.2 Polosta...'!$C$117:$K$124</definedName>
    <definedName function="false" hidden="false" localSheetId="19" name="_xlnm.Print_Area" vbProcedure="false">'SPZ18 - 002.01.02 ARS bez...'!$C$4:$J$39,'SPZ18 - 002.01.02 ARS bez...'!$C$50:$J$76,'SPZ18 - 002.01.02 ARS bez...'!$C$82:$J$103,'SPZ18 - 002.01.02 ARS bez...'!$C$109:$K$145</definedName>
    <definedName function="false" hidden="false" localSheetId="19" name="_xlnm.Print_Titles" vbProcedure="false">'SPZ18 - 002.01.02 ARS bez...'!$121:$121</definedName>
    <definedName function="false" hidden="true" localSheetId="19" name="_xlnm._FilterDatabase" vbProcedure="false">'SPZ18 - 002.01.02 ARS bez...'!$C$121:$K$145</definedName>
    <definedName function="false" hidden="false" localSheetId="20" name="_xlnm.Print_Area" vbProcedure="false">'SPZ19 - 002.01.03 Statika...'!$C$4:$J$39,'SPZ19 - 002.01.03 Statika...'!$C$50:$J$76,'SPZ19 - 002.01.03 Statika...'!$C$82:$J$100,'SPZ19 - 002.01.03 Statika...'!$C$106:$K$133</definedName>
    <definedName function="false" hidden="false" localSheetId="20" name="_xlnm.Print_Titles" vbProcedure="false">'SPZ19 - 002.01.03 Statika...'!$118:$118</definedName>
    <definedName function="false" hidden="true" localSheetId="20" name="_xlnm._FilterDatabase" vbProcedure="false">'SPZ19 - 002.01.03 Statika...'!$C$118:$K$133</definedName>
    <definedName function="false" hidden="false" localSheetId="21" name="_xlnm.Print_Area" vbProcedure="false">'SPZ20 - 003.01.19 Požární...'!$C$4:$J$39,'SPZ20 - 003.01.19 Požární...'!$C$50:$J$76,'SPZ20 - 003.01.19 Požární...'!$C$82:$J$99,'SPZ20 - 003.01.19 Požární...'!$C$105:$K$700</definedName>
    <definedName function="false" hidden="false" localSheetId="21" name="_xlnm.Print_Titles" vbProcedure="false">'SPZ20 - 003.01.19 Požární...'!$117:$117</definedName>
    <definedName function="false" hidden="true" localSheetId="21" name="_xlnm._FilterDatabase" vbProcedure="false">'SPZ20 - 003.01.19 Požární...'!$C$117:$K$700</definedName>
    <definedName function="false" hidden="false" localSheetId="22" name="_xlnm.Print_Area" vbProcedure="false">'SPZ21 - 003.02.16 Požární...'!$C$4:$J$39,'SPZ21 - 003.02.16 Požární...'!$C$50:$J$76,'SPZ21 - 003.02.16 Požární...'!$C$82:$J$99,'SPZ21 - 003.02.16 Požární...'!$C$105:$K$252</definedName>
    <definedName function="false" hidden="false" localSheetId="22" name="_xlnm.Print_Titles" vbProcedure="false">'SPZ21 - 003.02.16 Požární...'!$117:$117</definedName>
    <definedName function="false" hidden="true" localSheetId="22" name="_xlnm._FilterDatabase" vbProcedure="false">'SPZ21 - 003.02.16 Požární...'!$C$117:$K$252</definedName>
    <definedName function="false" hidden="false" localSheetId="23" name="_xlnm.Print_Area" vbProcedure="false">'SPZ22 - 002.01.09 Požární...'!$C$4:$J$39,'SPZ22 - 002.01.09 Požární...'!$C$50:$J$76,'SPZ22 - 002.01.09 Požární...'!$C$82:$J$97,'SPZ22 - 002.01.09 Požární...'!$C$103:$K$366</definedName>
    <definedName function="false" hidden="false" localSheetId="23" name="_xlnm.Print_Titles" vbProcedure="false">'SPZ22 - 002.01.09 Požární...'!$115:$115</definedName>
    <definedName function="false" hidden="true" localSheetId="23" name="_xlnm._FilterDatabase" vbProcedure="false">'SPZ22 - 002.01.09 Požární...'!$C$115:$K$366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<sst xmlns="http://schemas.openxmlformats.org/spreadsheetml/2006/main" count="17463" uniqueCount="2636">
  <si>
    <t xml:space="preserve">K</t>
  </si>
  <si>
    <t xml:space="preserve">přípočtová položka</t>
  </si>
  <si>
    <t xml:space="preserve">odpočtová položka</t>
  </si>
  <si>
    <t xml:space="preserve">Export Komplet</t>
  </si>
  <si>
    <t xml:space="preserve">2.0</t>
  </si>
  <si>
    <t xml:space="preserve">False</t>
  </si>
  <si>
    <t xml:space="preserve">{3508953a-162e-4928-b51c-8be9612d6f19}</t>
  </si>
  <si>
    <t xml:space="preserve">&gt;&gt;  skryté sloupce  &lt;&lt;</t>
  </si>
  <si>
    <t xml:space="preserve">0,01</t>
  </si>
  <si>
    <t xml:space="preserve">21</t>
  </si>
  <si>
    <t xml:space="preserve">12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</si>
  <si>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</si>
  <si>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</si>
  <si>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</si>
  <si>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</si>
  <si>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</si>
  <si>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Měnit lze pouze buňky se žlutým podbarvením!_x005F_x000d_
_x005F_x000d_
1) na prvním listu Rekapitulace stavby vyplňte v sestavě_x005F_x000d_
_x005F_x000d_
    a) Souhrnný list_x005F_x000d_
       - údaje o Uchazeči_x005F_x000d_
         (přenesou se do ostatních sestav i v jiných listech)_x005F_x000d_
_x005F_x000d_
    b) Rekapitulace objektů_x005F_x000d_
       - potřebné Ostatní náklady_x005F_x000d_
_x005F_x000d_
2) na vybraných listech vyplňte v sestavě_x005F_x000d_
_x005F_x000d_
    a) Krycí list_x005F_x000d_
       - údaje o Uchazeči, pokud se liší od údajů o Uchazeči na Souhrnném listu_x005F_x000d_
         (údaje se přenesou do ostatních sestav v daném listu)_x005F_x000d_
_x005F_x000d_
    b) Rekapitulace rozpočtu_x005F_x000d_
       - potřebné Ostatní náklady_x005F_x000d_
_x005F_x000d_
    c) Celkové náklady za stavbu_x005F_x000d_
       - ceny u položek_x005F_x000d_
       - množství, pokud má žluté podbarvení_x005F_x000d_
       - a v případě potřeby poznámku (ta je ve skrytém sloupci)</t>
  </si>
  <si>
    <t xml:space="preserve">Stavba:</t>
  </si>
  <si>
    <t xml:space="preserve">SUPŠ Karlovy Vary specifikace změn</t>
  </si>
  <si>
    <t xml:space="preserve">KSO:</t>
  </si>
  <si>
    <t xml:space="preserve">CC-CZ:</t>
  </si>
  <si>
    <t xml:space="preserve">Místo:</t>
  </si>
  <si>
    <t xml:space="preserve">Nám. 17. listopadu 710/12, Karlovy Vary – Rybáře</t>
  </si>
  <si>
    <t xml:space="preserve">Datum:</t>
  </si>
  <si>
    <t xml:space="preserve">Zadavatel:</t>
  </si>
  <si>
    <t xml:space="preserve">IČ:</t>
  </si>
  <si>
    <t xml:space="preserve">70891168</t>
  </si>
  <si>
    <t xml:space="preserve">Karlovarský kraj</t>
  </si>
  <si>
    <t xml:space="preserve">DIČ:</t>
  </si>
  <si>
    <t xml:space="preserve">CZ70891168</t>
  </si>
  <si>
    <t xml:space="preserve">Uchazeč:</t>
  </si>
  <si>
    <t xml:space="preserve">Vyplň údaj</t>
  </si>
  <si>
    <t xml:space="preserve">Projektant:</t>
  </si>
  <si>
    <t xml:space="preserve">29029210</t>
  </si>
  <si>
    <t xml:space="preserve">Energy Benefit Centre a.s.</t>
  </si>
  <si>
    <t xml:space="preserve">CZ29029210</t>
  </si>
  <si>
    <t xml:space="preserve">True</t>
  </si>
  <si>
    <t xml:space="preserve">Zpracovatel:</t>
  </si>
  <si>
    <t xml:space="preserve">17516706</t>
  </si>
  <si>
    <t xml:space="preserve">rubim s.r.o.</t>
  </si>
  <si>
    <t xml:space="preserve"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</si>
  <si>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</si>
  <si>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</si>
  <si>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</si>
  <si>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</si>
  <si>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</si>
  <si>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</si>
  <si>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</si>
  <si>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</si>
  <si>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</si>
  <si>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</si>
  <si>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</si>
  <si>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</si>
  <si>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</si>
  <si>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</si>
  <si>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</si>
  <si>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</si>
  <si>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</si>
  <si>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</si>
  <si>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</si>
  <si>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</si>
  <si>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</si>
  <si>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</si>
  <si>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</si>
  <si>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</si>
  <si>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</si>
  <si>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</si>
  <si>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</si>
  <si>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</si>
  <si>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</si>
  <si>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</si>
  <si>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</si>
  <si>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</si>
  <si>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</si>
  <si>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</si>
  <si>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</si>
  <si>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</si>
  <si>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</si>
  <si>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</si>
  <si>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</si>
  <si>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</si>
  <si>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</si>
  <si>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</si>
  <si>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</si>
  <si>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</si>
  <si>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</si>
  <si>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</si>
  <si>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SPZ01</t>
  </si>
  <si>
    <t xml:space="preserve">005.02 Drobná architektura etapa II. specifikace změn</t>
  </si>
  <si>
    <t xml:space="preserve">STA</t>
  </si>
  <si>
    <t xml:space="preserve">1</t>
  </si>
  <si>
    <t xml:space="preserve">{dbb044a2-4e54-4310-9ec8-b1fb4a1b7875}</t>
  </si>
  <si>
    <t xml:space="preserve">2</t>
  </si>
  <si>
    <t xml:space="preserve">SPZ02</t>
  </si>
  <si>
    <t xml:space="preserve">006.02 Mobiliář SO 102, etapa I. Specifikace změn</t>
  </si>
  <si>
    <t xml:space="preserve">{903d3542-a088-4c7f-a8f4-5ac2f49b81f6}</t>
  </si>
  <si>
    <t xml:space="preserve">SPZ03</t>
  </si>
  <si>
    <t xml:space="preserve">006.03 Mobiliář SO 102, etapa II.specifikace změn</t>
  </si>
  <si>
    <t xml:space="preserve">{c96d237a-c1a2-49dc-9103-bf82d87825fb}</t>
  </si>
  <si>
    <t xml:space="preserve">SPZ04</t>
  </si>
  <si>
    <t xml:space="preserve">002.01.04.01 Okna SO 101 I. etapa specifikace změn</t>
  </si>
  <si>
    <t xml:space="preserve">{ed0fc30d-25ee-4816-bffe-a2178af78ee8}</t>
  </si>
  <si>
    <t xml:space="preserve">SPZ05</t>
  </si>
  <si>
    <t xml:space="preserve">002.01.04.03 Dveře SO 101 I. etapa specifikace změn</t>
  </si>
  <si>
    <t xml:space="preserve">{5a05dd45-989e-4c78-9fb8-5e8926812043}</t>
  </si>
  <si>
    <t xml:space="preserve">SPZ06</t>
  </si>
  <si>
    <t xml:space="preserve">002.02.06.01 Dveře SO 101 II. etapa specifikace změn</t>
  </si>
  <si>
    <t xml:space="preserve">{daaf1254-f7f1-4397-9a91-02eb8890245d}</t>
  </si>
  <si>
    <t xml:space="preserve">SPZ07</t>
  </si>
  <si>
    <t xml:space="preserve">003.01.05 Dočasné kce etapy I., které budou v II. etapě odstraněny specifikace změn</t>
  </si>
  <si>
    <t xml:space="preserve">{1c65ca28-ac0c-47b2-bd89-55c36308d6cc}</t>
  </si>
  <si>
    <t xml:space="preserve">SPZ08</t>
  </si>
  <si>
    <t xml:space="preserve">002.01.05.03 Zámečnické výrobky SO 101 I. etapa specifikace změn</t>
  </si>
  <si>
    <t xml:space="preserve">{79dfe6c1-6e65-44b6-a319-06e0a9305f6d}</t>
  </si>
  <si>
    <t xml:space="preserve">SPZ09</t>
  </si>
  <si>
    <t xml:space="preserve">003.01.08.03 Zámečnické výrobky SO 102 I. etapa specifikace změn</t>
  </si>
  <si>
    <t xml:space="preserve">{a12dd4a0-11da-43e1-90b5-eed09c7705d8}</t>
  </si>
  <si>
    <t xml:space="preserve">SPZ10</t>
  </si>
  <si>
    <t xml:space="preserve">003.02.01 Bourané kce SO 102 I.etapa specifikace změn</t>
  </si>
  <si>
    <t xml:space="preserve">{cee91bfe-e3a4-4f62-a119-ddd1c78da46a}</t>
  </si>
  <si>
    <t xml:space="preserve">SPZ11</t>
  </si>
  <si>
    <t xml:space="preserve">003.01.08.01 Ostatní výrobky SO 102 etapa I. specifikace změn</t>
  </si>
  <si>
    <t xml:space="preserve">{8dd4219b-a997-4dea-916b-35670a45f86b}</t>
  </si>
  <si>
    <t xml:space="preserve">SPZ12</t>
  </si>
  <si>
    <t xml:space="preserve">003.02.06.03 Zámečnické výrobky SO 102 II. etapa specifikace změn</t>
  </si>
  <si>
    <t xml:space="preserve">{56f594bc-5745-49a7-b2dc-ea9767ef4377}</t>
  </si>
  <si>
    <t xml:space="preserve">SPZ13</t>
  </si>
  <si>
    <t xml:space="preserve">003.02.00 Speciální zakládání SO 102 etapa II. specifikace změn</t>
  </si>
  <si>
    <t xml:space="preserve">{20cbdfd5-34f9-4fec-b650-e146cc26896c}</t>
  </si>
  <si>
    <t xml:space="preserve">SPZ14</t>
  </si>
  <si>
    <t xml:space="preserve">003.02.03 ARS bez výrobků SO 102 II. etapa specifikace změn</t>
  </si>
  <si>
    <t xml:space="preserve">{613e99ad-0812-491b-b481-47a170c1feb3}</t>
  </si>
  <si>
    <t xml:space="preserve">SPZ15</t>
  </si>
  <si>
    <t xml:space="preserve">007 VRN</t>
  </si>
  <si>
    <t xml:space="preserve">{e55f308e-975d-4100-8408-8f39b5161e9b}</t>
  </si>
  <si>
    <t xml:space="preserve">SPZ16</t>
  </si>
  <si>
    <t xml:space="preserve">FVE.102.1 Fotovoltaika SO 102 etapa I. specifikace změn</t>
  </si>
  <si>
    <t xml:space="preserve">{2c4eb206-ac71-4a93-acb9-c99740e8c1fb}</t>
  </si>
  <si>
    <t xml:space="preserve">SPZ17</t>
  </si>
  <si>
    <t xml:space="preserve">PHZ.102.2 Polostabilní hasicí zařízení SO 102 II. etapa specifikace změn</t>
  </si>
  <si>
    <t xml:space="preserve">{bc1a7984-946b-422e-8418-4eb23a678101}</t>
  </si>
  <si>
    <t xml:space="preserve">SPZ18</t>
  </si>
  <si>
    <t xml:space="preserve">002.01.02 ARS bez výrobků SO 101 etapa I. specifikace změn</t>
  </si>
  <si>
    <t xml:space="preserve">{9f1852f4-ac92-4d38-9586-74d631adac9f}</t>
  </si>
  <si>
    <t xml:space="preserve">SPZ19</t>
  </si>
  <si>
    <t xml:space="preserve">002.01.03 Statika SO 101, I. etapa specifikace změn</t>
  </si>
  <si>
    <t xml:space="preserve">{273c9bfc-4b9e-4579-8627-612ce68e8cf7}</t>
  </si>
  <si>
    <t xml:space="preserve">SPZ20</t>
  </si>
  <si>
    <t xml:space="preserve">003.01.19 Požární ucpávky SO 102 etapa I. specifikace změn</t>
  </si>
  <si>
    <t xml:space="preserve">{ba1856e4-95cd-42a7-ae24-e2edbd0df09a}</t>
  </si>
  <si>
    <t xml:space="preserve">SPZ21</t>
  </si>
  <si>
    <t xml:space="preserve">003.02.16 Požární ucpávky SO 102 etapa II. specfikace změn</t>
  </si>
  <si>
    <t xml:space="preserve">{a9833aa7-4f91-422b-b9a8-b238784d9e6e}</t>
  </si>
  <si>
    <t xml:space="preserve">SPZ22</t>
  </si>
  <si>
    <t xml:space="preserve">002.01.09 Požární ucpávky SO 101 etapa I. specifikace změn</t>
  </si>
  <si>
    <t xml:space="preserve">{99b5da0a-1cb5-4a9c-a362-68d7dac9505b}</t>
  </si>
  <si>
    <t xml:space="preserve">KRYCÍ LIST SOUPISU PRACÍ</t>
  </si>
  <si>
    <t xml:space="preserve">Objekt:</t>
  </si>
  <si>
    <t xml:space="preserve">SPZ01 - 005.02 Drobná architektura etapa II. specifikace změn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</si>
  <si>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</si>
  <si>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</si>
  <si>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</si>
  <si>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</si>
  <si>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</si>
  <si>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</si>
  <si>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</si>
  <si>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</si>
  <si>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</si>
  <si>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998 - Přesun hmot</t>
  </si>
  <si>
    <t xml:space="preserve">PSV - Práce a dodávky PSV</t>
  </si>
  <si>
    <t xml:space="preserve">    VYR - Výrobky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</si>
  <si>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</si>
  <si>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</si>
  <si>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</si>
  <si>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</si>
  <si>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</si>
  <si>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</si>
  <si>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</si>
  <si>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</si>
  <si>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</si>
  <si>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</si>
  <si>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</si>
  <si>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</si>
  <si>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</si>
  <si>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</si>
  <si>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</si>
  <si>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</si>
  <si>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</si>
  <si>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131151341</t>
  </si>
  <si>
    <t xml:space="preserve">Vrtání jamek pro plotové sloupky D do 100 mm strojně</t>
  </si>
  <si>
    <t xml:space="preserve">m</t>
  </si>
  <si>
    <t xml:space="preserve">CS ÚRS 2024 02</t>
  </si>
  <si>
    <t xml:space="preserve">4</t>
  </si>
  <si>
    <t xml:space="preserve">-1027458607</t>
  </si>
  <si>
    <t xml:space="preserve">PP</t>
  </si>
  <si>
    <t xml:space="preserve">Vrtání jamek strojně průměru do 100 mm</t>
  </si>
  <si>
    <t xml:space="preserve">VV</t>
  </si>
  <si>
    <t xml:space="preserve">"původní výměra"-28</t>
  </si>
  <si>
    <t xml:space="preserve">"nová výměra"33,5</t>
  </si>
  <si>
    <t xml:space="preserve">Součet</t>
  </si>
  <si>
    <t xml:space="preserve">162751117</t>
  </si>
  <si>
    <t xml:space="preserve">Vodorovné přemístění přes 9 000 do 10000 m výkopku/sypaniny z horniny třídy těžitelnosti I skupiny 1 až 3</t>
  </si>
  <si>
    <t xml:space="preserve">m3</t>
  </si>
  <si>
    <t xml:space="preserve">1656008479</t>
  </si>
  <si>
    <t xml:space="preserve"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</si>
  <si>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"původní výměra"-0,22</t>
  </si>
  <si>
    <t xml:space="preserve">"nová výměra"0,26</t>
  </si>
  <si>
    <t xml:space="preserve">3</t>
  </si>
  <si>
    <t xml:space="preserve">162751119.RR01</t>
  </si>
  <si>
    <t xml:space="preserve">Příplatek k vodorovnému přemístění výkopku/sypaniny z horniny třídy těžitelnosti I skupiny 1 až 3 ZKD 1000 m přes 10000 m  vzdálenost skladáky určí dodavatel v rámci J.C položky</t>
  </si>
  <si>
    <t xml:space="preserve">odvozeno CS ÚRS</t>
  </si>
  <si>
    <t xml:space="preserve">-290085140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</si>
  <si>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m, vzdálenost skladáky určí dodavatel v rámci J.C položky</t>
  </si>
  <si>
    <t xml:space="preserve">171201231</t>
  </si>
  <si>
    <t xml:space="preserve">Poplatek za uložení zeminy a kamení na recyklační skládce (skládkovné) kód odpadu 17 05 04</t>
  </si>
  <si>
    <t xml:space="preserve">t</t>
  </si>
  <si>
    <t xml:space="preserve">-1020086712</t>
  </si>
  <si>
    <t xml:space="preserve">Poplatek za uložení stavebního odpadu na recyklační skládce (skládkovné) zeminy a kamení zatříděného do Katalogu odpadů pod kódem 17 05 04</t>
  </si>
  <si>
    <t xml:space="preserve">0,040*1,7</t>
  </si>
  <si>
    <t xml:space="preserve">Svislé a kompletní konstrukce</t>
  </si>
  <si>
    <t xml:space="preserve">5</t>
  </si>
  <si>
    <t xml:space="preserve">348121211</t>
  </si>
  <si>
    <t xml:space="preserve">Osazení podhrabových desek dl do 2 m na ocelové plotové sloupky</t>
  </si>
  <si>
    <t xml:space="preserve">kus</t>
  </si>
  <si>
    <t xml:space="preserve">-978790026</t>
  </si>
  <si>
    <t xml:space="preserve">Osazení podhrabových desek na ocelové sloupky, délky desek do 2 m</t>
  </si>
  <si>
    <t xml:space="preserve">"původní výměra"-72</t>
  </si>
  <si>
    <t xml:space="preserve">"nová výměra"64</t>
  </si>
  <si>
    <t xml:space="preserve">6</t>
  </si>
  <si>
    <t xml:space="preserve">M</t>
  </si>
  <si>
    <t xml:space="preserve">59233119</t>
  </si>
  <si>
    <t xml:space="preserve">deska plotová betonová 2000x50x290mm</t>
  </si>
  <si>
    <t xml:space="preserve">8</t>
  </si>
  <si>
    <t xml:space="preserve">99234350</t>
  </si>
  <si>
    <t xml:space="preserve">7</t>
  </si>
  <si>
    <t xml:space="preserve">348401120</t>
  </si>
  <si>
    <t xml:space="preserve">Montáž oplocení ze strojového pletiva s napínacími dráty v do 1,6 m</t>
  </si>
  <si>
    <t xml:space="preserve">-351519285</t>
  </si>
  <si>
    <t xml:space="preserve">Montáž oplocení z pletiva strojového s napínacími dráty do 1,6 m</t>
  </si>
  <si>
    <t xml:space="preserve">"původní výměra"-250</t>
  </si>
  <si>
    <t xml:space="preserve">"nová výměra"161</t>
  </si>
  <si>
    <t xml:space="preserve">31327505.RR01</t>
  </si>
  <si>
    <t xml:space="preserve">pletivo drátěné plastifikované se čtvercovými oky 50/2,5 mm v 1600mm</t>
  </si>
  <si>
    <t xml:space="preserve">1681264503</t>
  </si>
  <si>
    <t xml:space="preserve">24</t>
  </si>
  <si>
    <t xml:space="preserve">348401350</t>
  </si>
  <si>
    <t xml:space="preserve">Rozvinutí, montáž a napnutí napínacího drátu na oplocení</t>
  </si>
  <si>
    <t xml:space="preserve">-1574485793</t>
  </si>
  <si>
    <t xml:space="preserve">Montáž oplocení z pletiva rozvinutí, uchycení a napnutí drátu napínacího</t>
  </si>
  <si>
    <t xml:space="preserve">23</t>
  </si>
  <si>
    <t xml:space="preserve">15619100</t>
  </si>
  <si>
    <t xml:space="preserve">drát kruhový poplastovaný napínací 2,5/3,5mm</t>
  </si>
  <si>
    <t xml:space="preserve">-974231736</t>
  </si>
  <si>
    <t xml:space="preserve">9</t>
  </si>
  <si>
    <t xml:space="preserve">31327511.RR01</t>
  </si>
  <si>
    <t xml:space="preserve">pletivo drátěné plastifikované se čtvercovými oky 50/2,5 v 1250mm</t>
  </si>
  <si>
    <t xml:space="preserve">-1486375359</t>
  </si>
  <si>
    <t xml:space="preserve">10</t>
  </si>
  <si>
    <t xml:space="preserve">313.BRAN.POPL.PLETIV</t>
  </si>
  <si>
    <t xml:space="preserve">Brána 4000x1950, ocelový rám profil 30/30/3 mm, včetně povrchové úpravy, výplň z poplastovaného zeleného pletiva v. 1800 mm (oko 50x50 mm)</t>
  </si>
  <si>
    <t xml:space="preserve">ks</t>
  </si>
  <si>
    <t xml:space="preserve">R - položka</t>
  </si>
  <si>
    <t xml:space="preserve">1261287598</t>
  </si>
  <si>
    <t xml:space="preserve">313.BRAN.POPL.PLETIr</t>
  </si>
  <si>
    <t xml:space="preserve">Brána "3" 4000x1900, ocelový rám profil 30/30/3 mm, včetně povrchové úpravy, výplň z poplastovaného pletiva antracit (oko 50x50 mm), vložkový zámek</t>
  </si>
  <si>
    <t xml:space="preserve">1034938039</t>
  </si>
  <si>
    <t xml:space="preserve">11</t>
  </si>
  <si>
    <t xml:space="preserve">313.OCEL.PATKA</t>
  </si>
  <si>
    <t xml:space="preserve">D+M ocelové patka 200x200 mm, pro uchycení sloupků, včetně povrchové úpravy, tl. plechu 3 mm, počet otvorů 4, průměr otvoru na uchycení do betonu 12 mm</t>
  </si>
  <si>
    <t xml:space="preserve">-1298103303</t>
  </si>
  <si>
    <t xml:space="preserve">"původní výměra"-2</t>
  </si>
  <si>
    <t xml:space="preserve">"nová výměra"6</t>
  </si>
  <si>
    <t xml:space="preserve">25</t>
  </si>
  <si>
    <t xml:space="preserve">313.BRAN.31201900</t>
  </si>
  <si>
    <t xml:space="preserve">Brána "4" 3120x1900, ocelový rám profil 30/30/3 mm, včetně povrchové úpravy, výplň z poplastovaného pletiva antracit (oko 50x50 mm), vložkový zámek</t>
  </si>
  <si>
    <t xml:space="preserve">-910349095</t>
  </si>
  <si>
    <t xml:space="preserve">26</t>
  </si>
  <si>
    <t xml:space="preserve">313.BRAN.70501550</t>
  </si>
  <si>
    <t xml:space="preserve">Brána "5" 7050x1550, ocelový rám profil 50/50/3 mm, včetně povrchové úpravy, výplň z tahokovu, 3 pole (3000mm, 1000mm/branka, 3000mm), vložkový zámek</t>
  </si>
  <si>
    <t xml:space="preserve">-131992397</t>
  </si>
  <si>
    <t xml:space="preserve">313.OCEL.PATKA.100</t>
  </si>
  <si>
    <t xml:space="preserve">D+M ocelové patka 100x100 mm, pro uchycení sloupků, včetně povrchové úpravy, tl. plechu 3 mm, počet otvorů 4, průměr otvoru na uchycení do betonu 12 mm</t>
  </si>
  <si>
    <t xml:space="preserve">-1882673297</t>
  </si>
  <si>
    <t xml:space="preserve">13</t>
  </si>
  <si>
    <t xml:space="preserve">338171123</t>
  </si>
  <si>
    <t xml:space="preserve">Osazování sloupků a vzpěr plotových ocelových v přes 2 do 2,6 m se zabetonováním</t>
  </si>
  <si>
    <t xml:space="preserve">31069874</t>
  </si>
  <si>
    <t xml:space="preserve">Montáž sloupků a vzpěr plotových ocelových trubkových nebo profilovaných výšky přes 2 do 2,6 m se zabetonováním do 0,08 m3 do připravených jamek</t>
  </si>
  <si>
    <t xml:space="preserve">"původní výměra"-54</t>
  </si>
  <si>
    <t xml:space="preserve">"nová výměra"65</t>
  </si>
  <si>
    <t xml:space="preserve">14</t>
  </si>
  <si>
    <t xml:space="preserve">55342263.RR01</t>
  </si>
  <si>
    <t xml:space="preserve">sloupek plotový PLAT+ pz 2400/48x1,5mm, VČETNĚ ZAVÍČKOVÁNÍ </t>
  </si>
  <si>
    <t xml:space="preserve">88346144</t>
  </si>
  <si>
    <t xml:space="preserve">15</t>
  </si>
  <si>
    <t xml:space="preserve">338171115</t>
  </si>
  <si>
    <t xml:space="preserve">Osazování sloupků a vzpěr plotových ocelových v do 2 m ukotvením k pevnému podkladu</t>
  </si>
  <si>
    <t xml:space="preserve">348734718</t>
  </si>
  <si>
    <t xml:space="preserve">Montáž sloupků a vzpěr plotových ocelových trubkových nebo profilovaných výšky do 2 m ukotvením k pevnému podkladu</t>
  </si>
  <si>
    <t xml:space="preserve">"původní výměra"-67</t>
  </si>
  <si>
    <t xml:space="preserve">"nová výměra"18</t>
  </si>
  <si>
    <t xml:space="preserve">16</t>
  </si>
  <si>
    <t xml:space="preserve">55342273.RR01</t>
  </si>
  <si>
    <t xml:space="preserve">vzpěra plotová plast + PZ 2000/38x1,5mm, včetně úchytu a krytu</t>
  </si>
  <si>
    <t xml:space="preserve">-1436989147</t>
  </si>
  <si>
    <t xml:space="preserve">"původní výměra"-26</t>
  </si>
  <si>
    <t xml:space="preserve">17</t>
  </si>
  <si>
    <t xml:space="preserve">55342250.RR01</t>
  </si>
  <si>
    <t xml:space="preserve">sloupek plotový PLAT+ pz 1500/48x1,5mm, VČETNĚ ZAVÍČKOVÁNÍ </t>
  </si>
  <si>
    <t xml:space="preserve">2081392133</t>
  </si>
  <si>
    <t xml:space="preserve">Ostatní konstrukce a práce, bourání</t>
  </si>
  <si>
    <t xml:space="preserve">29</t>
  </si>
  <si>
    <t xml:space="preserve">966049831</t>
  </si>
  <si>
    <t xml:space="preserve">Rozebrání prefabrikovaných plotových desek betonových</t>
  </si>
  <si>
    <t xml:space="preserve">500426017</t>
  </si>
  <si>
    <t xml:space="preserve">"podhrabové desky"61</t>
  </si>
  <si>
    <t xml:space="preserve">28</t>
  </si>
  <si>
    <t xml:space="preserve">966071721</t>
  </si>
  <si>
    <t xml:space="preserve">Bourání sloupků a vzpěr plotových ocelových do 2,5 m odřezáním</t>
  </si>
  <si>
    <t xml:space="preserve">1137414509</t>
  </si>
  <si>
    <t xml:space="preserve">Bourání plotových sloupků a vzpěr ocelových trubkových nebo profilovaných výšky do 2,50 m odřezáním</t>
  </si>
  <si>
    <t xml:space="preserve">122</t>
  </si>
  <si>
    <t xml:space="preserve">27</t>
  </si>
  <si>
    <t xml:space="preserve">966072811</t>
  </si>
  <si>
    <t xml:space="preserve">Rozebrání rámového oplocení na ocelové sloupky v přes 1 do 2 m</t>
  </si>
  <si>
    <t xml:space="preserve">731170969</t>
  </si>
  <si>
    <t xml:space="preserve">Rozebrání oplocení z dílců rámových na ocelové sloupky, výšky přes 1 do 2 m</t>
  </si>
  <si>
    <t xml:space="preserve">"rozebrat včetně sloupků"</t>
  </si>
  <si>
    <t xml:space="preserve">12+17+75+5</t>
  </si>
  <si>
    <t xml:space="preserve">30</t>
  </si>
  <si>
    <t xml:space="preserve">961055111</t>
  </si>
  <si>
    <t xml:space="preserve">Bourání základů ze ŽB</t>
  </si>
  <si>
    <t xml:space="preserve">-597671015</t>
  </si>
  <si>
    <t xml:space="preserve">Bourání základů z betonu železového</t>
  </si>
  <si>
    <t xml:space="preserve">(12+17+75+5)*0,7*0,3</t>
  </si>
  <si>
    <t xml:space="preserve">31</t>
  </si>
  <si>
    <t xml:space="preserve">997006007</t>
  </si>
  <si>
    <t xml:space="preserve">Drcení stavebního odpadu ze zdiva z betonu železového s dopravou do 100 m a naložením</t>
  </si>
  <si>
    <t xml:space="preserve">-548386087</t>
  </si>
  <si>
    <t xml:space="preserve">Úprava stavebního odpadu drcení s dopravou na vzdálenost do 100 m a naložením do drtícího zařízení ze zdiva železobetonového</t>
  </si>
  <si>
    <t xml:space="preserve">32</t>
  </si>
  <si>
    <t xml:space="preserve">997006012</t>
  </si>
  <si>
    <t xml:space="preserve">Ruční třídění stavebního odpadu</t>
  </si>
  <si>
    <t xml:space="preserve">-1225616160</t>
  </si>
  <si>
    <t xml:space="preserve">Úprava stavebního odpadu třídění ruční</t>
  </si>
  <si>
    <t xml:space="preserve">33</t>
  </si>
  <si>
    <t xml:space="preserve">997013159</t>
  </si>
  <si>
    <t xml:space="preserve">Vnitrostaveništní doprava suti a vybouraných hmot pro budovy v přes 27 do 30 m s omezením mechanizace</t>
  </si>
  <si>
    <t xml:space="preserve">-130658424</t>
  </si>
  <si>
    <t xml:space="preserve">Vnitrostaveništní doprava suti a vybouraných hmot vodorovně do 50 m s naložením s omezením mechanizace pro budovy a haly výšky přes 27 do 30 m</t>
  </si>
  <si>
    <t xml:space="preserve">34</t>
  </si>
  <si>
    <t xml:space="preserve">997013501</t>
  </si>
  <si>
    <t xml:space="preserve">Odvoz suti a vybouraných hmot na skládku nebo meziskládku do 1 km se složením</t>
  </si>
  <si>
    <t xml:space="preserve">296836823</t>
  </si>
  <si>
    <t xml:space="preserve">Odvoz suti a vybouraných hmot na skládku nebo meziskládku se složením, na vzdálenost do 1 km</t>
  </si>
  <si>
    <t xml:space="preserve">35</t>
  </si>
  <si>
    <t xml:space="preserve">997013509.RR01</t>
  </si>
  <si>
    <t xml:space="preserve">Příplatek k odvozu suti a vybouraných hmot na skládku ZKD 1 km přes 1 km, vzdálenost skládky zohlednit v JC. položky</t>
  </si>
  <si>
    <t xml:space="preserve">-245653583</t>
  </si>
  <si>
    <t xml:space="preserve">Odvoz suti a vybouraných hmot na skládku nebo meziskládku se složením, na vzdálenost Příplatek k ceně za každý další započatý 1 km přes 1 km, vzdálenost skládky zohlednit v JC. položky</t>
  </si>
  <si>
    <t xml:space="preserve">36</t>
  </si>
  <si>
    <t xml:space="preserve">997013862</t>
  </si>
  <si>
    <t xml:space="preserve">Poplatek za uložení stavebního odpadu na recyklační skládce (skládkovné) z armovaného betonu kód odpadu 17 01 01</t>
  </si>
  <si>
    <t xml:space="preserve">-1932042714</t>
  </si>
  <si>
    <t xml:space="preserve">Poplatek za uložení stavebního odpadu na recyklační skládce (skládkovné) z armovaného betonu zatříděného do Katalogu odpadů pod kódem 17 01 01</t>
  </si>
  <si>
    <t xml:space="preserve">37</t>
  </si>
  <si>
    <t xml:space="preserve">997.vykup</t>
  </si>
  <si>
    <t xml:space="preserve">Výkup oceli, kovu, plechu</t>
  </si>
  <si>
    <t xml:space="preserve">kg</t>
  </si>
  <si>
    <t xml:space="preserve">-1311638462</t>
  </si>
  <si>
    <t xml:space="preserve">1,984*1000</t>
  </si>
  <si>
    <t xml:space="preserve">998</t>
  </si>
  <si>
    <t xml:space="preserve">Přesun hmot</t>
  </si>
  <si>
    <t xml:space="preserve">18</t>
  </si>
  <si>
    <t xml:space="preserve">998011001</t>
  </si>
  <si>
    <t xml:space="preserve">Přesun hmot pro budovy zděné v do 6 m</t>
  </si>
  <si>
    <t xml:space="preserve">1001718435</t>
  </si>
  <si>
    <t xml:space="preserve">Přesun hmot pro budovy občanské výstavby, bydlení, výrobu a služby s nosnou svislou konstrukcí zděnou z cihel, tvárnic nebo kamene vodorovná dopravní vzdálenost do 100 m základní pro budovy výšky do 6 m</t>
  </si>
  <si>
    <t xml:space="preserve">PSV</t>
  </si>
  <si>
    <t xml:space="preserve">Práce a dodávky PSV</t>
  </si>
  <si>
    <t xml:space="preserve">VYR</t>
  </si>
  <si>
    <t xml:space="preserve">Výrobky</t>
  </si>
  <si>
    <t xml:space="preserve">Odpadkový koš na tříděný odpad, povrchová úprava přášková barva nebo žárový zinek s pláštěm z tahokovu + stříška, rozměr: Hloubka koše: 410 mm, Hloubka koše: 410 mm, Výška koše: 1000 mm, - vyjímatelné nádoby 3x65 l</t>
  </si>
  <si>
    <t xml:space="preserve">1373183084</t>
  </si>
  <si>
    <t xml:space="preserve">2.rev1</t>
  </si>
  <si>
    <t xml:space="preserve">Odpadkový koš na tříděný odpad, povrchová úprava přášková barva nebo žárový zinek s pláštěm z tahokovu + stříška, rozměr: Hloubka koše: 410 mm, délka koše: 990 mm, výška koše: 1000 mm, - vyjímatelné nádoby 3x65 l</t>
  </si>
  <si>
    <t xml:space="preserve">195852240</t>
  </si>
  <si>
    <t xml:space="preserve">SPZ02 - 006.02 Mobiliář SO 102, etapa I. Specifikace změn</t>
  </si>
  <si>
    <t xml:space="preserve">MB.102.01 - Mobiliář SO 102, etapa I. </t>
  </si>
  <si>
    <t xml:space="preserve">MB.102.01</t>
  </si>
  <si>
    <t xml:space="preserve">Mobiliář SO 102, etapa I. </t>
  </si>
  <si>
    <t xml:space="preserve">MB11.1</t>
  </si>
  <si>
    <t xml:space="preserve">MB11.1 Dávkovač mýdla 231 x 107 x 120, Dávkovač tekutého mýdla nástěnný, objem 1000 ml, uzamykatelný, kotvený do stěny., Nerez</t>
  </si>
  <si>
    <t xml:space="preserve">1838496363</t>
  </si>
  <si>
    <t xml:space="preserve">"původní výměra"-74</t>
  </si>
  <si>
    <t xml:space="preserve">"nová výměra"77</t>
  </si>
  <si>
    <t xml:space="preserve">MB20.2</t>
  </si>
  <si>
    <t xml:space="preserve">MB20.2 Kuchyňská linka 1295 x 600 x 900, Korpus: LTD tl. 18 mm, dvířka s ABS hranami. Pracovní deska tl. 36 mm, Sokl v. 100 mm - obklad okopovým plechem, broušená nerez. Spodní skříňky jsou po výšce děleny výškově stavitelnou policí (LTD 18 mm). Spodní sk</t>
  </si>
  <si>
    <t xml:space="preserve">1082246885</t>
  </si>
  <si>
    <t xml:space="preserve">MB20.2 Kuchyňská linka 1295 x 600 x 900, Korpus: LTD tl. 18 mm, dvířka s ABS hranami. Pracovní deska tl. 36 mm, Sokl v. 100 mm - obklad okopovým plechem, broušená nerez. Spodní skříňky jsou po výšce děleny výškově stavitelnou policí (LTD 18 mm). Spodní skříňky na rektifikovatelných nožkách.Panty vyšší kvality. V kompletu - 2x zásuvka s plnovýsuvem. Úchyty u spodních dvířek a zásuvek. Horní police otevřené, deska LTD tl. 18 mm.,</t>
  </si>
  <si>
    <t xml:space="preserve">MB20.2.rev1</t>
  </si>
  <si>
    <t xml:space="preserve">MB20.02 Kuchyňská linka 1200 x 600 x 2350, Korpus: LTD tl. 18 mm, dvířka s ABS hranami. Pracovní deska tl. 36 mm, Sokl v. 100 mm - obklad okopovým plechem, broušená nerez. Spodní skříňky jsou po výšce děleny výškově stavitelnou policí (LTD 18 mm). Spodní </t>
  </si>
  <si>
    <t xml:space="preserve">238711041</t>
  </si>
  <si>
    <t xml:space="preserve">MB20.02 Kuchyňská linka 1200 x 600 x 2350, Korpus: LTD tl. 18 mm, dvířka s ABS hranami. Pracovní deska tl. 36 mm, Sokl v. 100 mm - obklad okopovým plechem, broušená nerez. Spodní skříňky jsou po výšce děleny výškově stavitelnou policí (LTD 18 mm). Spodní skříňky na rektifikovatelných nožkách.Panty vyšší kvality. V kompletu - 2x zásuvka s plnovýsuvem. Úchyty u spodních dvířek a zásuvek. Horní skříňky s dvojicí polic, deska LTD tl. 18 mm. Součástí je dřez s kuchyńskou baterií, systémový odpadkový koš a mikrovlnná trouba.</t>
  </si>
  <si>
    <t xml:space="preserve">MB20.4</t>
  </si>
  <si>
    <t xml:space="preserve">MB20.4 Kuchyňská linka 2875 x 2100, Korpus: LTD tl. 18 mm, dvířka s ABS hranami. Pracovní deska HPL tl. 36 mm, Sokl v. 100 mm - obklad okopovým plechem, broušená nerez. Spodní skříňky jsou po výšce děleny výškově stavitelnou policí (LTD 18 mm). Spodní skř</t>
  </si>
  <si>
    <t xml:space="preserve">549551824</t>
  </si>
  <si>
    <t xml:space="preserve">MB20.4 Kuchyňská linka 2875 x 2100, Korpus: LTD tl. 18 mm, dvířka s ABS hranami. Pracovní deska HPL tl. 36 mm, Sokl v. 100 mm - obklad okopovým plechem, broušená nerez. Spodní skříňky jsou po výšce děleny výškově stavitelnou policí (LTD 18 mm). Spodní skříňky na rektifikovatelných nožkách. Horní skříňky 2 výškově stavitelné police každá. Panty vyšší kvality. V kompletu - 2x zásuvka s plnovýsuvem, doživotní záruka. Úchyty spodních dvířek a zásuvek. Dvířka horních skříněk bez úchytů, spodní přesah dvířek 15 mm nahrazuje úchyt. Vybavení: kuchyňský dřez s odkapávací plochou., Povrch.úprava - laminát, tl. povrchové úpravy cpl  tl.0,6mm, dekor světle šedý odstín RAL 7035</t>
  </si>
  <si>
    <t xml:space="preserve">MB20.4.rev1</t>
  </si>
  <si>
    <t xml:space="preserve">MB20.04 Kuchyňská linka 2850 x 600 x 2250, Korpus: LTD tl. 18 mm, dvířka s ABS hranami. Pracovní deska HPL tl. 36 mm, Sokl v. 100 mm - obklad okopovým plechem, broušená nerez. Spodní skříňky jsou po výšce děleny výškově stavitelnou policí (LTD 18 mm). Spo</t>
  </si>
  <si>
    <t xml:space="preserve">-669339823</t>
  </si>
  <si>
    <t xml:space="preserve">MB20.04 Kuchyňská linka 2850 x 600 x 2250, Korpus: LTD tl. 18 mm, dvířka s ABS hranami. Pracovní deska HPL tl. 36 mm, Sokl v. 100 mm - obklad okopovým plechem, broušená nerez. Spodní skříňky jsou po výšce děleny výškově stavitelnou policí (LTD 18 mm). Spodní skříňky na rektifikovatelných nožkách. Horní skříňky 2 výškově stavitelné police každá. Panty vyšší kvality. V kompletu - 2x zásuvka s plnovýsuvem. Úchyty spodních dvířek a zásuvek. Dvířka horních skříněk bez úchytů, spodní přesah dvířek 15 mm nahrazuje úchyt. Vybavení: kuchyňský dřez s s baterií a odkapávací plochou, digestoř, varná deska indukční, vestavná trouba s MW, vestavná myčka, vestavná vysoká lednice s mrazákem, systémový koš pod dřezem. Povrch.úprava - laminát, tl. povrchové úpravy cpl  tl.0,6mm, dekor světle šedý odstín RAL 7035.</t>
  </si>
  <si>
    <t xml:space="preserve">MB24.1</t>
  </si>
  <si>
    <t xml:space="preserve">MB24.1 Galerie výstavní panely , Deska MDF 18mm, rošt nosný ocel  30x30mm, konzola 28/30 × 600 mm 1,75 pozink + krytka. Viz. INT-603,</t>
  </si>
  <si>
    <t xml:space="preserve">473279028</t>
  </si>
  <si>
    <t xml:space="preserve">MB24.1.rev1</t>
  </si>
  <si>
    <t xml:space="preserve">MB24.01 Výstavní předstěna galerie 3.NP, Deska MDF 18mm, rošt nosný ocel  30x30mm, konzola 28/30 × 600 mm 1,75 pozink + krytka. Viz. INT-603, rozměr panelu 7,7 x 2,3m</t>
  </si>
  <si>
    <t xml:space="preserve">909649216</t>
  </si>
  <si>
    <t xml:space="preserve">MB24.2</t>
  </si>
  <si>
    <t xml:space="preserve">MB24.2 Galerie výstavní panely , Deska EMF 18mm, rošt nosný ocel  30x30mm, konzola 28/30 × 600 mm 1,75 pozink + krytka,</t>
  </si>
  <si>
    <t xml:space="preserve">-1696880896</t>
  </si>
  <si>
    <t xml:space="preserve">MB24.2.rev1</t>
  </si>
  <si>
    <t xml:space="preserve">MB24.02 Výstavní předstěna galerie 4.NP, Deska EMF 18mm, rošt nosný ocel  30x30mm, konzola 28/30 × 600 mm 1,75 pozink + krytka, rozměr panelu 7,7 x 2,7m</t>
  </si>
  <si>
    <t xml:space="preserve">1315226247</t>
  </si>
  <si>
    <t xml:space="preserve">MB36.1</t>
  </si>
  <si>
    <t xml:space="preserve">MB36.1 Fotografické nekonečné pozadí 7900 x 4000 x 7360, Bílý nelesknoucí se bezesparý povrch. _x005F_x000D_ Kovová nosná podkonstrukce - z pozink. jeklů.,</t>
  </si>
  <si>
    <t xml:space="preserve">-1413563913</t>
  </si>
  <si>
    <t xml:space="preserve">MB36.1.rev1</t>
  </si>
  <si>
    <t xml:space="preserve">MB36.01 Fotografické nekonečné pozadí 6400 x 3800 x 6800, Bílý nelesknoucí se bezesparý povrch. , Kovová nosná podkonstrukce - z pozink. jeklů.,</t>
  </si>
  <si>
    <t xml:space="preserve">-2039602802</t>
  </si>
  <si>
    <t xml:space="preserve">MB36.2</t>
  </si>
  <si>
    <t xml:space="preserve">MB36.2 Fotografické nekonečné pozadí 7900 x 5000 x 4000, Bílý nelesknoucí se bezesparý povrch. _x005F_x000D_ Kovová nosná podkonstrukce - z pozink. jeklů.,</t>
  </si>
  <si>
    <t xml:space="preserve">1743839825</t>
  </si>
  <si>
    <t xml:space="preserve">MB36.2.rev1</t>
  </si>
  <si>
    <t xml:space="preserve">MB36.02 Fotografické nekonečné pozadí 4000 x 5000 x 3400, Bílý nelesknoucí se bezesparý povrch. Kovová nosná podkonstrukce - z pozink. jeklů.,</t>
  </si>
  <si>
    <t xml:space="preserve">-1802371294</t>
  </si>
  <si>
    <t xml:space="preserve">998.PH.OST.24</t>
  </si>
  <si>
    <t xml:space="preserve">Přesun hmot procentní pro ostatní konstrukce v objektech v přes 12 do 24 m</t>
  </si>
  <si>
    <t xml:space="preserve">%</t>
  </si>
  <si>
    <t xml:space="preserve">1519643465</t>
  </si>
  <si>
    <t xml:space="preserve">Přesun hmot pro ostatní konstrukce stanovený procentní sazbou (%) z ceny vodorovná dopravní vzdálenost do 50 m základní v objektech výšky přes 12 do 24 m</t>
  </si>
  <si>
    <t xml:space="preserve">SPZ03 - 006.03 Mobiliář SO 102, etapa II.specifikace změn</t>
  </si>
  <si>
    <t xml:space="preserve">MB.102.02 - Mobiliář SO 102, etapa II.</t>
  </si>
  <si>
    <t xml:space="preserve">MB.102.02</t>
  </si>
  <si>
    <t xml:space="preserve">Mobiliář SO 102, etapa II.</t>
  </si>
  <si>
    <t xml:space="preserve">MB20.1</t>
  </si>
  <si>
    <t xml:space="preserve">MB20.1 Kuchyňská linka 2945 x 600 x 2300, Korpus: LTD tl. 18 mm, dvířka s ABS hranamir. Pracovní deska tl. 36 mm, Sokl v. 100 mm - obklad okopovým plechem, broušená nerez. Spodní skříňky jsou po výšce děleny výškově stavitelnou policí (LTD 18 mm). Spodní </t>
  </si>
  <si>
    <t xml:space="preserve">-1692148698</t>
  </si>
  <si>
    <t xml:space="preserve">MB20.1 Kuchyňská linka 2945 x 600 x 2300, Korpus: LTD tl. 18 mm, dvířka s ABS hranamir. Pracovní deska tl. 36 mm, Sokl v. 100 mm - obklad okopovým plechem, broušená nerez. Spodní skříňky jsou po výšce děleny výškově stavitelnou policí (LTD 18 mm). Spodní skříňky na rektifikovatelných nožkách. Horní skříňky 2 výškově stavitelné police každá. Panty vyšší kvality. V kompletu - 2x zásuvka s plnovýsuvem, doživotní záruka. Úchyty spodních dvířek a zásuvek. Dvířka horních skříněk bez úchytů, spodní přesah dvířek 15 mm nahrazuje úchyt. Vybavení: kuchyňský dřez s odkapávací plochou.,</t>
  </si>
  <si>
    <t xml:space="preserve">MB20.1.rev1</t>
  </si>
  <si>
    <t xml:space="preserve">MB20.01 Kuchyňská linka 2945 x 600 x 2250, Korpus: LTD tl. 18 mm, dvířka s ABS hranamir. Pracovní deska tl. 36 mm, Sokl v. 100 mm - obklad okopovým plechem, broušená nerez. Spodní skříňky jsou po výšce děleny výškově stavitelnou policí (LTD 18 mm). Spodní</t>
  </si>
  <si>
    <t xml:space="preserve">309217584</t>
  </si>
  <si>
    <t xml:space="preserve">MB20.01 Kuchyňská linka 2945 x 600 x 2250, Korpus: LTD tl. 18 mm, dvířka s ABS hranamir. Pracovní deska tl. 36 mm, Sokl v. 100 mm - obklad okopovým plechem, broušená nerez. Spodní skříňky jsou po výšce děleny výškově stavitelnou policí (LTD 18 mm). Spodní skříňky na rektifikovatelných nožkách. Horní skříňky 2 výškově stavitelné police každá. Panty vyšší kvality. V kompletu - 2x zásuvka s plnovýsuvem. Úchyty spodních dvířek a zásuvek. Dvířka horních skříněk bez úchytů, spodní přesah dvířek 15 mm nahrazuje úchyt. Vybavení: kuchyňský dřez s s baterií a odkapávací plochou, 1x vestavěná lednice, 1x vestavěná mikrovlnná trouba, 1x vestavná myčka, systémový odpadkový koš pod dřezem.</t>
  </si>
  <si>
    <t xml:space="preserve">MB20.3</t>
  </si>
  <si>
    <t xml:space="preserve">MB20.3 Kuchyňská linka 3250 x 600 x 2300, Korpus: LTD tl. 18 mm, dvířka s ABS hranami. Pracovní deska tl. 36 mm, Sokl v. 100 mm - obklad okopovým plechem, broušená nerez. Spodní skříňky jsou po výšce děleny výškově stavitelnou policí (LTD 18 mm). Spodní s</t>
  </si>
  <si>
    <t xml:space="preserve">1885349237</t>
  </si>
  <si>
    <t xml:space="preserve">MB20.3 Kuchyňská linka 3250 x 600 x 2300, Korpus: LTD tl. 18 mm, dvířka s ABS hranami. Pracovní deska tl. 36 mm, Sokl v. 100 mm - obklad okopovým plechem, broušená nerez. Spodní skříňky jsou po výšce děleny výškově stavitelnou policí (LTD 18 mm). Spodní skříňky na rektifikovatelných nožkách.Panty vyšší kvality.  Horní skříňky 2 výškově stavitelné police každá. Panty vyšší kvality. V kompletu - 2x zásuvka s plnovýsuvem, doživotní záruka. Úchyty spodních dvířek a zásuvek. Dvířka horních skříněk bez úchytů, spodní přesah dvířek 15 mm nahrazuje úchyt.,</t>
  </si>
  <si>
    <t xml:space="preserve">MB20.3.rev1</t>
  </si>
  <si>
    <t xml:space="preserve">MB20.03 Kuchyňská linka 3250 x 600 x 2250, Korpus: LTD tl. 18 mm, dvířka s ABS hranami. Pracovní deska tl. 36 mm, Sokl v. 100 mm - obklad okopovým plechem, broušená nerez. Spodní skříňky jsou po výšce děleny výškově stavitelnou policí (LTD 18 mm). Spodní </t>
  </si>
  <si>
    <t xml:space="preserve">-931383247</t>
  </si>
  <si>
    <t xml:space="preserve">MB20.03 Kuchyňská linka 3250 x 600 x 2250, Korpus: LTD tl. 18 mm, dvířka s ABS hranami. Pracovní deska tl. 36 mm, Sokl v. 100 mm - obklad okopovým plechem, broušená nerez. Spodní skříňky jsou po výšce děleny výškově stavitelnou policí (LTD 18 mm). Spodní skříňky na rektifikovatelných nožkách.Panty vyšší kvality.  Horní skříňky 2 výškově stavitelné police každá. Panty vyšší kvality. V kompletu - 2x zásuvka s plnovýsuvem. Úchyty spodních dvířek a zásuvek. Dvířka horních skříněk bez úchytů, spodní přesah dvířek 15 mm nahrazuje úchyt. 1x vysoká vestavěná lednice s mrazákem, 1x vestavný dřez + baterie, 1x vestavěná mikrovlnná trouba, 1x myčka. Pod dřezem systémový odpadkový koš.</t>
  </si>
  <si>
    <t xml:space="preserve">SPZ04 - 002.01.04.01 Okna SO 101 I. etapa specifikace změn</t>
  </si>
  <si>
    <t xml:space="preserve">ON - Okna etapa I.</t>
  </si>
  <si>
    <t xml:space="preserve">ON</t>
  </si>
  <si>
    <t xml:space="preserve">Okna etapa I.</t>
  </si>
  <si>
    <t xml:space="preserve">766_ON01.06.009</t>
  </si>
  <si>
    <t xml:space="preserve">ON01.06.009; Okno_kastlove_2x2kr_1xpricel_KVSUPS 1000x1550_NS_Kastl150; podrobně viz. Výkaz oken v PD;</t>
  </si>
  <si>
    <t xml:space="preserve">2081682315</t>
  </si>
  <si>
    <t xml:space="preserve">766_ON01.06.009.rev1</t>
  </si>
  <si>
    <t xml:space="preserve">ON01.06.009; Okno_kastlove_2x2kr_1xpricel_KVSUPS 1000x1400_NS_Kastl150; podrobně viz. Výkaz oken v PD;</t>
  </si>
  <si>
    <t xml:space="preserve">1644385680</t>
  </si>
  <si>
    <t xml:space="preserve">766_ON01.06.010</t>
  </si>
  <si>
    <t xml:space="preserve">ON01.06.010; Okno_kastlove_2x2kr_1xpricel_KVSUPS 1000x1550_NS_Kastl150; podrobně viz. Výkaz oken v PD;</t>
  </si>
  <si>
    <t xml:space="preserve">-690021694</t>
  </si>
  <si>
    <t xml:space="preserve">766_ON01.06.010.rev1</t>
  </si>
  <si>
    <t xml:space="preserve">ON01.06.010; Okno_kastlove_2x2kr_1xpricel_KVSUPS 1000x1400_NS_Kastl150; podrobně viz. Výkaz oken v PD;</t>
  </si>
  <si>
    <t xml:space="preserve">837650724</t>
  </si>
  <si>
    <t xml:space="preserve">766_ON01.06.011</t>
  </si>
  <si>
    <t xml:space="preserve">ON01.06.011; Okno_kastlove_2x2kr_1xpricel_KVSUPS 1000x1550_NS_Kastl150; podrobně viz. Výkaz oken v PD;</t>
  </si>
  <si>
    <t xml:space="preserve">-147862323</t>
  </si>
  <si>
    <t xml:space="preserve">766_ON01.06.011.rev1</t>
  </si>
  <si>
    <t xml:space="preserve">ON01.06.011; Okno_kastlove_2x2kr_1xpricel_KVSUPS 1000x1400_NS_Kastl150; podrobně viz. Výkaz oken v PD;</t>
  </si>
  <si>
    <t xml:space="preserve">-1094273105</t>
  </si>
  <si>
    <t xml:space="preserve">116</t>
  </si>
  <si>
    <t xml:space="preserve">766_ON01.03.116</t>
  </si>
  <si>
    <t xml:space="preserve">ON01.03.116; Okno_kastlove_2x2kr_1xpricel_KVSUPS 500x2400_NS_folie_WC_Kastl150; podrobně viz. Výkaz oken v PD;</t>
  </si>
  <si>
    <t xml:space="preserve">-373753976</t>
  </si>
  <si>
    <t xml:space="preserve">766_ON01.03.116.rev1</t>
  </si>
  <si>
    <t xml:space="preserve">ON01.03.116; Okno_kastlove_2x2kr_1xpricel_KVSUPS 500x2000_NS_folie_WC_Kastl150; podrobně viz. Výkaz oken v PD;</t>
  </si>
  <si>
    <t xml:space="preserve">-227211369</t>
  </si>
  <si>
    <t xml:space="preserve">117</t>
  </si>
  <si>
    <t xml:space="preserve">766_ON01.03.117</t>
  </si>
  <si>
    <t xml:space="preserve">ON01.03.117; Okno_kastlove_2x2kr_1xpricel_KVSUPS 500x2400_NS_folie_WC_Kastl150; podrobně viz. Výkaz oken v PD;</t>
  </si>
  <si>
    <t xml:space="preserve">-241153755</t>
  </si>
  <si>
    <t xml:space="preserve">766_ON01.03.117.rev1</t>
  </si>
  <si>
    <t xml:space="preserve">ON01.03.117; Okno_kastlove_2x2kr_1xpricel_KVSUPS 500x2000_NS_folie_WC_Kastl150; podrobně viz. Výkaz oken v PD;</t>
  </si>
  <si>
    <t xml:space="preserve">-398321781</t>
  </si>
  <si>
    <t xml:space="preserve">SPZ05 - 002.01.04.03 Dveře SO 101 I. etapa specifikace změn</t>
  </si>
  <si>
    <t xml:space="preserve">DD - Dveře</t>
  </si>
  <si>
    <t xml:space="preserve">DD</t>
  </si>
  <si>
    <t xml:space="preserve">Dveře</t>
  </si>
  <si>
    <t xml:space="preserve">766_DD03.01.001</t>
  </si>
  <si>
    <t xml:space="preserve">DD03.01.001, Dveře rámové křídlové 1000x2250, podrobná specifikace viz. kniha dveří</t>
  </si>
  <si>
    <t xml:space="preserve">766_DD05.01.097</t>
  </si>
  <si>
    <t xml:space="preserve">DD05.01.097, Dveře rámové křídlové 1000x2250, křídlo plné ocelové, zárubeň bloková ocelová podrobná specifikace viz. kniha dveří</t>
  </si>
  <si>
    <t xml:space="preserve">766_DD01.02.001</t>
  </si>
  <si>
    <t xml:space="preserve">DD01.02.001, 1400x2250 (1300x2200) křídlo plné dřevěné, zárubeň obložková dřevěná_replika kazetové, podrobná specifikace viz. kniha dveří</t>
  </si>
  <si>
    <t xml:space="preserve">766_DD01.02.001.rev1</t>
  </si>
  <si>
    <t xml:space="preserve">DD01.02.001, 1400x2250 (1300x2200) křídlo plné dřevěné, zárubeň obložková dřevěná_kazetové, podrobná specifikace viz. kniha dveří</t>
  </si>
  <si>
    <t xml:space="preserve">766_DD01.02.002</t>
  </si>
  <si>
    <t xml:space="preserve">DD01.02.002, 1200x2250 (1100x2200) křídlo plné dřevěné, zárubeň obložková dřevěná_replika kazetové, podrobná specifikace viz. kniha dveří</t>
  </si>
  <si>
    <t xml:space="preserve">766_DD01.02.002.rev1</t>
  </si>
  <si>
    <t xml:space="preserve">DD01.02.002, 1200x2250 (1100x2200) křídlo plné dřevěné, zárubeň obložková dřevěná_kazetové, podrobná specifikace viz. kniha dveří</t>
  </si>
  <si>
    <t xml:space="preserve">766_DD01.02.004</t>
  </si>
  <si>
    <t xml:space="preserve">DD01.02.004, 1300x2250 (1200x2200) křídlo plné dřevěné, zárubeň obložková dřevěná_replika kazetové, podrobná specifikace viz. kniha dveří</t>
  </si>
  <si>
    <t xml:space="preserve">766_DD01.02.004.rev1</t>
  </si>
  <si>
    <t xml:space="preserve">DD01.02.004, 1300x2250 (1200x2200) křídlo plné dřevěné, zárubeň obložková dřevěná_kazetové, podrobná specifikace viz. kniha dveří</t>
  </si>
  <si>
    <t xml:space="preserve">DD01.02.004, 1300x2250 (1200x2200) křídlo plné dřevěné, zárubeň obložková dřevěná kazetové, podrobná specifikace viz. kniha dveří</t>
  </si>
  <si>
    <t xml:space="preserve">766_DD01.02.005</t>
  </si>
  <si>
    <t xml:space="preserve">DD01.02.005, 900x2250 (800x2200) křídlo plné dřevěné, zárubeň obložková dřevěná_replika kazetové, podrobná specifikace viz. kniha dveří</t>
  </si>
  <si>
    <t xml:space="preserve">766_DD01.02.005.rev1</t>
  </si>
  <si>
    <t xml:space="preserve">DD01.02.005, 900x2250 (800x2200) křídlo plné dřevěné, zárubeň obložková dřevěná_kazetové, podrobná specifikace viz. kniha dveří</t>
  </si>
  <si>
    <t xml:space="preserve">20</t>
  </si>
  <si>
    <t xml:space="preserve">766_DD01.02.006</t>
  </si>
  <si>
    <t xml:space="preserve">DD01.02.006, 1200x2250 (1100x2200) křídlo plné dřevěné, zárubeň obložková dřevěná_replika kazetové, podrobná specifikace viz. kniha dveří</t>
  </si>
  <si>
    <t xml:space="preserve">22</t>
  </si>
  <si>
    <t xml:space="preserve">766_DD01.02.006.rev1</t>
  </si>
  <si>
    <t xml:space="preserve">DD01.02.006, 900x2250 (800x2200) křídlo plné dřevěné, zárubeň obložková dřevěná_kazetové, podrobná specifikace viz. kniha dveří</t>
  </si>
  <si>
    <t xml:space="preserve">766_DD01.02.007</t>
  </si>
  <si>
    <t xml:space="preserve">DD01.02.007, 900x2250 (800x2200) křídlo plné dřevěné, zárubeň obložková dřevěná_replika kazetové, podrobná specifikace viz. kniha dveří</t>
  </si>
  <si>
    <t xml:space="preserve">766_DD01.02.007.1</t>
  </si>
  <si>
    <t xml:space="preserve">DD01.02.007, 900x2250 (800x2200) křídlo plné dřevěné, zárubeň obložková dřevěná_kazetové, podrobná specifikace viz. kniha dveří</t>
  </si>
  <si>
    <t xml:space="preserve">766_DD01.02.008</t>
  </si>
  <si>
    <t xml:space="preserve">DD01.02.008, 900x2250 (800x2200) křídlo plné dřevěné, zárubeň obložková dřevěná_replika kazetové, podrobná specifikace viz. kniha dveří</t>
  </si>
  <si>
    <t xml:space="preserve">766_DD01.02.008.1</t>
  </si>
  <si>
    <t xml:space="preserve">DD01.02.008, 900x2250 (800x2200) křídlo plné dřevěné, zárubeň obložková dřevěná_kazetové, podrobná specifikace viz. kniha dveří</t>
  </si>
  <si>
    <t xml:space="preserve">766_DD01.02.009</t>
  </si>
  <si>
    <t xml:space="preserve">DD01.02.009, 900x2250 (800x2200) křídlo plné dřevěné, zárubeň obložková dřevěná_replika kazetové, podrobná specifikace viz. kniha dveří</t>
  </si>
  <si>
    <t xml:space="preserve">766_DD01.02.009.1</t>
  </si>
  <si>
    <t xml:space="preserve">DD01.02.009, 900x2250 (800x2200) křídlo plné dřevěné, zárubeň obložková dřevěná_kazetové, podrobná specifikace viz. kniha dveří</t>
  </si>
  <si>
    <t xml:space="preserve">766_DD01.02.010</t>
  </si>
  <si>
    <t xml:space="preserve">DD01.02.010, 1000x2250 (900x2200) křídlo plné dřevěné, zárubeň obložková dřevěná_replika kazetové, podrobná specifikace viz. kniha dveří</t>
  </si>
  <si>
    <t xml:space="preserve">38</t>
  </si>
  <si>
    <t xml:space="preserve">766_DD01.02.010.1</t>
  </si>
  <si>
    <t xml:space="preserve">40</t>
  </si>
  <si>
    <t xml:space="preserve">766_DD05.02.012</t>
  </si>
  <si>
    <t xml:space="preserve">DD05.02.012, 1600x2250 (1500x2200) křídlo plné dřevěné, zárubeň obložková dřevěná_replika kazetové, podrobná specifikace viz. kniha dveří</t>
  </si>
  <si>
    <t xml:space="preserve">42</t>
  </si>
  <si>
    <t xml:space="preserve">766_DD01.02.012</t>
  </si>
  <si>
    <t xml:space="preserve">DD01.02.012, 900x2250 (800x2200) křídlo plné dřevěné, zárubeň obložková dřevěná_kazetové, podrobná specifikace viz. kniha dveří</t>
  </si>
  <si>
    <t xml:space="preserve">44</t>
  </si>
  <si>
    <t xml:space="preserve">766_DD01.02.015</t>
  </si>
  <si>
    <t xml:space="preserve">DD01.02.015, 900x2250 (800x2200) křídlo plné dřevěné, zárubeň obložková dřevěná_replika kazetové, podrobná specifikace viz. kniha dveří</t>
  </si>
  <si>
    <t xml:space="preserve">46</t>
  </si>
  <si>
    <t xml:space="preserve">766_DD01.02.015.1</t>
  </si>
  <si>
    <t xml:space="preserve">DD01.02.015, 900x2250 (800x2200) křídlo plné dřevěné, zárubeň obložková dřevěná_kazetové, podrobná specifikace viz. kniha dveří</t>
  </si>
  <si>
    <t xml:space="preserve">48</t>
  </si>
  <si>
    <t xml:space="preserve">766_DD05.02.016</t>
  </si>
  <si>
    <t xml:space="preserve">DD05.02.016, 1600x2250 (1500x2200) křídlo plné dřevěné, zárubeň obložková dřevěná_replika kazetové, podrobná specifikace viz. kniha dveří</t>
  </si>
  <si>
    <t xml:space="preserve">50</t>
  </si>
  <si>
    <t xml:space="preserve">766_DD05.02.016.1</t>
  </si>
  <si>
    <t xml:space="preserve">DD05.02.016, 900x2250 (800x2200) křídlo plné dřevěné, zárubeň obložková dřevěná_kazetové, podrobná specifikace viz. kniha dveří</t>
  </si>
  <si>
    <t xml:space="preserve">52</t>
  </si>
  <si>
    <t xml:space="preserve">766_DD01.02.027</t>
  </si>
  <si>
    <t xml:space="preserve">DD01.02.027, 900x2250 (800x2200) křídlo plné dřevěné, zárubeň obložková dřevěná_replika kazetové, podrobná specifikace viz. kniha dveří</t>
  </si>
  <si>
    <t xml:space="preserve">54</t>
  </si>
  <si>
    <t xml:space="preserve">766_DD01.02.027.1</t>
  </si>
  <si>
    <t xml:space="preserve">DD01.02.027, 900x2250 (800x2200) křídlo plné dřevěné, zárubeň obložková dřevěná_kazetové, podrobná specifikace viz. kniha dveří</t>
  </si>
  <si>
    <t xml:space="preserve">56</t>
  </si>
  <si>
    <t xml:space="preserve">766_DD01.02.028</t>
  </si>
  <si>
    <t xml:space="preserve">DD01.02.028, 900x2250 (800x2200) křídlo plné dřevěné, zárubeň obložková dřevěná_replika kazetové, podrobná specifikace viz. kniha dveří</t>
  </si>
  <si>
    <t xml:space="preserve">58</t>
  </si>
  <si>
    <t xml:space="preserve">766_DD01.02.028.1</t>
  </si>
  <si>
    <t xml:space="preserve">DD01.02.028, 900x2250 (800x2200) křídlo plné dřevěné, zárubeň obložková dřevěná_kazetové, podrobná specifikace viz. kniha dveří</t>
  </si>
  <si>
    <t xml:space="preserve">60</t>
  </si>
  <si>
    <t xml:space="preserve">766_DD01.02.029</t>
  </si>
  <si>
    <t xml:space="preserve">DD01.02.029, 1000x2250 (900x2200) křídlo plné dřevěné, zárubeň obložková dřevěná_replika kazetové, podrobná specifikace viz. kniha dveří</t>
  </si>
  <si>
    <t xml:space="preserve">62</t>
  </si>
  <si>
    <t xml:space="preserve">766_DD01.02.029.1</t>
  </si>
  <si>
    <t xml:space="preserve">DD01.02.029, 900x2250 (800x2200) křídlo plné dřevěné, zárubeň obložková dřevěná_kazetové, podrobná specifikace viz. kniha dveří</t>
  </si>
  <si>
    <t xml:space="preserve">64</t>
  </si>
  <si>
    <t xml:space="preserve">766_DD01.02.030</t>
  </si>
  <si>
    <t xml:space="preserve">DD01.02.030, 900x2250 (800x2200) křídlo plné dřevěné, zárubeň obložková dřevěná_replika kazetové, podrobná specifikace viz. kniha dveří</t>
  </si>
  <si>
    <t xml:space="preserve">66</t>
  </si>
  <si>
    <t xml:space="preserve">766_DD01.02.030.1</t>
  </si>
  <si>
    <t xml:space="preserve">DD01.02.030, 900x2250 (800x2200) křídlo plné dřevěné, zárubeň obložková dřevěná_kazetové, podrobná specifikace viz. kniha dveří</t>
  </si>
  <si>
    <t xml:space="preserve">68</t>
  </si>
  <si>
    <t xml:space="preserve">766_DD01.02.031</t>
  </si>
  <si>
    <t xml:space="preserve">DD01.02.031, 900x2250 (800x2200) křídlo plné dřevěné, zárubeň obložková dřevěná_replika kazetové, podrobná specifikace viz. kniha dveří</t>
  </si>
  <si>
    <t xml:space="preserve">70</t>
  </si>
  <si>
    <t xml:space="preserve">766_DD01.02.031.1</t>
  </si>
  <si>
    <t xml:space="preserve">DD01.02.031, 900x2250 (800x2200) křídlo plné dřevěné, zárubeň obložková dřevěná_kazetové, podrobná specifikace viz. kniha dveří</t>
  </si>
  <si>
    <t xml:space="preserve">72</t>
  </si>
  <si>
    <t xml:space="preserve">766_DD01.02.032</t>
  </si>
  <si>
    <t xml:space="preserve">DD01.02.032, 1300x2250 (1200x2200) křídlo plné dřevěné, zárubeň obložková dřevěná_replika kazetové, podrobná specifikace viz. kniha dveří</t>
  </si>
  <si>
    <t xml:space="preserve">74</t>
  </si>
  <si>
    <t xml:space="preserve">766_DD01.02.032.1</t>
  </si>
  <si>
    <t xml:space="preserve">DD01.02.032, 900x2250 (800x2200) křídlo plné dřevěné, zárubeň obložková dřevěná_kazetové, podrobná specifikace viz. kniha dveří</t>
  </si>
  <si>
    <t xml:space="preserve">76</t>
  </si>
  <si>
    <t xml:space="preserve">766_DD01.02.033</t>
  </si>
  <si>
    <t xml:space="preserve">DD01.02.033, 1200x2250 (1100x2200) křídlo plné dřevěné, zárubeň obložková dřevěná_replika kazetové, podrobná specifikace viz. kniha dveří</t>
  </si>
  <si>
    <t xml:space="preserve">78</t>
  </si>
  <si>
    <t xml:space="preserve">766_DD01.02.033.1</t>
  </si>
  <si>
    <t xml:space="preserve">DD01.02.033, 900x2250 (800x2200) křídlo plné dřevěné, zárubeň obložková dřevěná_kazetové, podrobná specifikace viz. kniha dveří</t>
  </si>
  <si>
    <t xml:space="preserve">80</t>
  </si>
  <si>
    <t xml:space="preserve">766_DD01.02.035</t>
  </si>
  <si>
    <t xml:space="preserve">DD01.02.035, 900x2250 (800x2200) křídlo plné dřevěné, zárubeň obložková dřevěná_replika kazetové, podrobná specifikace viz. kniha dveří</t>
  </si>
  <si>
    <t xml:space="preserve">82</t>
  </si>
  <si>
    <t xml:space="preserve">766_DD01.02.035.1</t>
  </si>
  <si>
    <t xml:space="preserve">DD01.02.036, 900x2250 (800x2200) křídlo plné dřevěné, zárubeň obložková dřevěná_kazetové, podrobná specifikace viz. kniha dveří</t>
  </si>
  <si>
    <t xml:space="preserve">84</t>
  </si>
  <si>
    <t xml:space="preserve">41</t>
  </si>
  <si>
    <t xml:space="preserve">766_DD05.02.036</t>
  </si>
  <si>
    <t xml:space="preserve">DD05.02.036, 2900x2250 (2800x2200) křídlo plné dřevěné, zárubeň obložková dřevěná_nové hladké, podrobná specifikace viz. kniha dveří</t>
  </si>
  <si>
    <t xml:space="preserve">86</t>
  </si>
  <si>
    <t xml:space="preserve">766_DD01.02.036</t>
  </si>
  <si>
    <t xml:space="preserve">DD01.02.036, 2900x2250 (2800x2200) křídlo plné dřevěné, zárubeň obložková dřevěná_nové hladké, podrobná specifikace viz. kniha dveří</t>
  </si>
  <si>
    <t xml:space="preserve">88</t>
  </si>
  <si>
    <t xml:space="preserve">766_DD01.02.037</t>
  </si>
  <si>
    <t xml:space="preserve">DD01.02.037, 900x2250 (800x2200) křídlo plné dřevěné, zárubeň obložková dřevěná_replika kazetové, podrobná specifikace viz. kniha dveří</t>
  </si>
  <si>
    <t xml:space="preserve">90</t>
  </si>
  <si>
    <t xml:space="preserve">766_DD01.02.037.1</t>
  </si>
  <si>
    <t xml:space="preserve">DD01.02.037, 900x2250 (800x2200) křídlo plné dřevěné, zárubeň obložková dřevěná_kazetové, podrobná specifikace viz. kniha dveří</t>
  </si>
  <si>
    <t xml:space="preserve">92</t>
  </si>
  <si>
    <t xml:space="preserve">43</t>
  </si>
  <si>
    <t xml:space="preserve">766_DD01.02.038</t>
  </si>
  <si>
    <t xml:space="preserve">DD01.02.038, 900x2250 (800x2200) křídlo plné dřevěné, zárubeň obložková dřevěná_replika kazetové, podrobná specifikace viz. kniha dveří</t>
  </si>
  <si>
    <t xml:space="preserve">94</t>
  </si>
  <si>
    <t xml:space="preserve">766_DD01.02.038.1</t>
  </si>
  <si>
    <t xml:space="preserve">DD01.02.038, 900x2250 (800x2200) křídlo plné dřevěné, zárubeň obložková dřevěná_kazetové, podrobná specifikace viz. kniha dveří</t>
  </si>
  <si>
    <t xml:space="preserve">96</t>
  </si>
  <si>
    <t xml:space="preserve">766_DD01.02.039</t>
  </si>
  <si>
    <t xml:space="preserve">DD01.02.039, 900x2250 (800x2200) křídlo plné dřevěné, zárubeň obložková dřevěná_replika kazetové, podrobná specifikace viz. kniha dveří</t>
  </si>
  <si>
    <t xml:space="preserve">98</t>
  </si>
  <si>
    <t xml:space="preserve">766_DD01.02.039.1</t>
  </si>
  <si>
    <t xml:space="preserve">DD01.02.039, 900x2250 (800x2200) křídlo plné dřevěné, zárubeň obložková dřevěná_kazetové, podrobná specifikace viz. kniha dveří</t>
  </si>
  <si>
    <t xml:space="preserve">100</t>
  </si>
  <si>
    <t xml:space="preserve">45</t>
  </si>
  <si>
    <t xml:space="preserve">766_DD01.02.040</t>
  </si>
  <si>
    <t xml:space="preserve">DD01.02.040, 1500x2250 (1400x2200) křídlo plné dřevěné, zárubeň obložková dřevěná_replika kazetové, podrobná specifikace viz. kniha dveří</t>
  </si>
  <si>
    <t xml:space="preserve">102</t>
  </si>
  <si>
    <t xml:space="preserve">766_DD01.02.040.1</t>
  </si>
  <si>
    <t xml:space="preserve">DD01.02.040, 900x2250 (800x2200) křídlo plné dřevěné, zárubeň obložková dřevěná_kazetové, podrobná specifikace viz. kniha dveří</t>
  </si>
  <si>
    <t xml:space="preserve">104</t>
  </si>
  <si>
    <t xml:space="preserve">47</t>
  </si>
  <si>
    <t xml:space="preserve">766_DD01.02.042</t>
  </si>
  <si>
    <t xml:space="preserve">DD01.02.042, 1000x2250 (900x2200) křídlo plné dřevěné, zárubeň obložková dřevěná_replika kazetové, podrobná specifikace viz. kniha dveří</t>
  </si>
  <si>
    <t xml:space="preserve">106</t>
  </si>
  <si>
    <t xml:space="preserve">766_DD01.02.042.1</t>
  </si>
  <si>
    <t xml:space="preserve">DD01.02.042, 900x2250 (800x2200) křídlo plné dřevěné, zárubeň obložková dřevěná_kazetové, podrobná specifikace viz. kniha dveří</t>
  </si>
  <si>
    <t xml:space="preserve">108</t>
  </si>
  <si>
    <t xml:space="preserve">766_DD01.02.043</t>
  </si>
  <si>
    <t xml:space="preserve">DD01.02.043, 1000x2250 (900x2200) křídlo plné dřevěné, zárubeň obložková dřevěná_replika kazetové, podrobná specifikace viz. kniha dveří</t>
  </si>
  <si>
    <t xml:space="preserve">110</t>
  </si>
  <si>
    <t xml:space="preserve">766_DD01.02.043.1</t>
  </si>
  <si>
    <t xml:space="preserve">DD01.02.043, 900x2250 (800x2200) křídlo plné dřevěné, zárubeň obložková dřevěná_kazetové, podrobná specifikace viz. kniha dveří</t>
  </si>
  <si>
    <t xml:space="preserve">112</t>
  </si>
  <si>
    <t xml:space="preserve">49</t>
  </si>
  <si>
    <t xml:space="preserve">766_DD01.02.044</t>
  </si>
  <si>
    <t xml:space="preserve">DD01.02.044, 1000x2250 (900x2200) křídlo plné dřevěné, zárubeň obložková dřevěná_replika kazetové, podrobná specifikace viz. kniha dveří</t>
  </si>
  <si>
    <t xml:space="preserve">114</t>
  </si>
  <si>
    <t xml:space="preserve">766_DD01.02.044.1</t>
  </si>
  <si>
    <t xml:space="preserve">DD01.02.044, 900x2250 (800x2200) křídlo plné dřevěné, zárubeň obložková dřevěná_kazetové, podrobná specifikace viz. kniha dveří</t>
  </si>
  <si>
    <t xml:space="preserve">766_DD01.02.045</t>
  </si>
  <si>
    <t xml:space="preserve">DD01.02.045, 1000x2250 (900x2200) křídlo plné dřevěné, zárubeň obložková dřevěná_replika kazetové, podrobná specifikace viz. kniha dveří</t>
  </si>
  <si>
    <t xml:space="preserve">118</t>
  </si>
  <si>
    <t xml:space="preserve">766_DD01.02.045.1</t>
  </si>
  <si>
    <t xml:space="preserve">DD01.02.045 900x2250 (800x2200) křídlo plné dřevěné, zárubeň obložková dřevěná_kazetové, podrobná specifikace viz. kniha dveří</t>
  </si>
  <si>
    <t xml:space="preserve">120</t>
  </si>
  <si>
    <t xml:space="preserve">51</t>
  </si>
  <si>
    <t xml:space="preserve">766_DD01.02.046</t>
  </si>
  <si>
    <t xml:space="preserve">DD01.02.046, 1000x2250 (900x2200) křídlo plné dřevěné, zárubeň obložková dřevěná_replika kazetové, podrobná specifikace viz. kniha dveří</t>
  </si>
  <si>
    <t xml:space="preserve">766_DD01.02.046.1</t>
  </si>
  <si>
    <t xml:space="preserve">DD01.02.046, 900x2250 (800x2200) křídlo plné dřevěné, zárubeň obložková dřevěná_kazetové, podrobná specifikace viz. kniha dveří</t>
  </si>
  <si>
    <t xml:space="preserve">124</t>
  </si>
  <si>
    <t xml:space="preserve">766_DD01.02.047</t>
  </si>
  <si>
    <t xml:space="preserve">DD01.02.047, 1000x2250 (900x2200) křídlo plné dřevěné, zárubeň obložková dřevěná_replika kazetové, podrobná specifikace viz. kniha dveří</t>
  </si>
  <si>
    <t xml:space="preserve">126</t>
  </si>
  <si>
    <t xml:space="preserve">766_DD01.02.047.1</t>
  </si>
  <si>
    <t xml:space="preserve">DD01.02.047, 900x2250 (800x2200) křídlo plné dřevěné, zárubeň obložková dřevěná_kazetové, podrobná specifikace viz. kniha dveří</t>
  </si>
  <si>
    <t xml:space="preserve">128</t>
  </si>
  <si>
    <t xml:space="preserve">53</t>
  </si>
  <si>
    <t xml:space="preserve">766_DD01.02.048</t>
  </si>
  <si>
    <t xml:space="preserve">DD01.02.048, 900x2250 (800x2200) křídlo plné dřevěné, zárubeň obložková dřevěná_replika kazetové, podrobná specifikace viz. kniha dveří</t>
  </si>
  <si>
    <t xml:space="preserve">130</t>
  </si>
  <si>
    <t xml:space="preserve">766_DD01.02.048.1</t>
  </si>
  <si>
    <t xml:space="preserve">DD01.02.048, 900x2250 (800x2200) křídlo plné dřevěné, zárubeň obložková dřevěná_kazetové, podrobná specifikace viz. kniha dveří</t>
  </si>
  <si>
    <t xml:space="preserve">132</t>
  </si>
  <si>
    <t xml:space="preserve">55</t>
  </si>
  <si>
    <t xml:space="preserve">766_DD01.02.050</t>
  </si>
  <si>
    <t xml:space="preserve">DD01.02.050, 900x2250 (800x2200) křídlo plné dřevěné, zárubeň obložková dřevěná_replika kazetové, podrobná specifikace viz. kniha dveří</t>
  </si>
  <si>
    <t xml:space="preserve">134</t>
  </si>
  <si>
    <t xml:space="preserve">766_DD01.02.050.1</t>
  </si>
  <si>
    <t xml:space="preserve">DD01.02.050, 900x2250 (800x2200) křídlo plné dřevěné, zárubeň obložková dřevěná_kazetové, podrobná specifikace viz. kniha dveří</t>
  </si>
  <si>
    <t xml:space="preserve">136</t>
  </si>
  <si>
    <t xml:space="preserve">766_DD01.02.051</t>
  </si>
  <si>
    <t xml:space="preserve">DD01.02.051, 1000x2250 (900x2200) křídlo plné dřevěné, zárubeň obložková dřevěná_replika kazetové, podrobná specifikace viz. kniha dveří</t>
  </si>
  <si>
    <t xml:space="preserve">138</t>
  </si>
  <si>
    <t xml:space="preserve">766_DD01.02.051.1</t>
  </si>
  <si>
    <t xml:space="preserve">DD01.02.051, 900x2250 (800x2200) křídlo plné dřevěné, zárubeň obložková dřevěná_kazetové, podrobná specifikace viz. kniha dveří</t>
  </si>
  <si>
    <t xml:space="preserve">140</t>
  </si>
  <si>
    <t xml:space="preserve">767_DD01.02.063</t>
  </si>
  <si>
    <t xml:space="preserve">DD01.02.063, 900x2020 (800x1970)  křídlo plné ocelové, zárubeň obložková ocelová_SUT, podrobná specifikace viz. kniha dveří</t>
  </si>
  <si>
    <t xml:space="preserve">142</t>
  </si>
  <si>
    <t xml:space="preserve">767_DD05.02.063</t>
  </si>
  <si>
    <t xml:space="preserve">DD05.02.063, 900x2020 (800x1970)  křídlo plné ocelové, zárubeň obložková ocelová_SUT, podrobná specifikace viz. kniha dveří</t>
  </si>
  <si>
    <t xml:space="preserve">144</t>
  </si>
  <si>
    <t xml:space="preserve">69</t>
  </si>
  <si>
    <t xml:space="preserve">767_DD01.02.064</t>
  </si>
  <si>
    <t xml:space="preserve">DD01.02.064, 900x2020 (800x1970)  křídlo plné ocelové, zárubeň obložková ocelová_SUT, podrobná specifikace viz. kniha dveří</t>
  </si>
  <si>
    <t xml:space="preserve">146</t>
  </si>
  <si>
    <t xml:space="preserve">767_DD05.02.064</t>
  </si>
  <si>
    <t xml:space="preserve">DD05.02.064, 900x2020 (800x1970)  křídlo plné ocelové, zárubeň obložková ocelová_SUT, podrobná specifikace viz. kniha dveří</t>
  </si>
  <si>
    <t xml:space="preserve">148</t>
  </si>
  <si>
    <t xml:space="preserve">767_DD01.02.065</t>
  </si>
  <si>
    <t xml:space="preserve">DD01.02.065, 700x2020 (600x1970)  křídlo plné ocelové, zárubeň obložková ocelová_SUT, podrobná specifikace viz. kniha dveří</t>
  </si>
  <si>
    <t xml:space="preserve">150</t>
  </si>
  <si>
    <t xml:space="preserve">767_DD05.02.065</t>
  </si>
  <si>
    <t xml:space="preserve">DD05.02.065, 700x2020 (600x1970)  křídlo plné ocelové, zárubeň obložková ocelová_SUT, podrobná specifikace viz. kniha dveří</t>
  </si>
  <si>
    <t xml:space="preserve">152</t>
  </si>
  <si>
    <t xml:space="preserve">71</t>
  </si>
  <si>
    <t xml:space="preserve">767_DD01.02.066</t>
  </si>
  <si>
    <t xml:space="preserve">DD01.02.066, 700x2020 (600x1970)  křídlo plné ocelové, zárubeň obložková ocelová_SUT, podrobná specifikace viz. kniha dveří</t>
  </si>
  <si>
    <t xml:space="preserve">154</t>
  </si>
  <si>
    <t xml:space="preserve">767_DD05.02.066</t>
  </si>
  <si>
    <t xml:space="preserve">DD05.02.066, 700x2020 (600x1970)  křídlo plné ocelové, zárubeň obložková ocelová_SUT, podrobná specifikace viz. kniha dveří</t>
  </si>
  <si>
    <t xml:space="preserve">156</t>
  </si>
  <si>
    <t xml:space="preserve">767_DD01.02.067</t>
  </si>
  <si>
    <t xml:space="preserve">DD01.02.067, 700x2020 (600x1970)  křídlo plné ocelové, zárubeň obložková ocelová_SUT, podrobná specifikace viz. kniha dveří</t>
  </si>
  <si>
    <t xml:space="preserve">158</t>
  </si>
  <si>
    <t xml:space="preserve">767_DD05.02.067</t>
  </si>
  <si>
    <t xml:space="preserve">DD05.02.067, 700x2020 (600x1970)  křídlo plné ocelové, zárubeň obložková ocelová_SUT, podrobná specifikace viz. kniha dveří</t>
  </si>
  <si>
    <t xml:space="preserve">160</t>
  </si>
  <si>
    <t xml:space="preserve">73</t>
  </si>
  <si>
    <t xml:space="preserve">767_DD01.02.068</t>
  </si>
  <si>
    <t xml:space="preserve">DD01.02.068, 900x2020 (800x1970)  křídlo plné ocelové, zárubeň bloková ocelová_SUT, podrobná specifikace viz. kniha dveří</t>
  </si>
  <si>
    <t xml:space="preserve">162</t>
  </si>
  <si>
    <t xml:space="preserve">767_DD05.02.068</t>
  </si>
  <si>
    <t xml:space="preserve">DD05.02.068, 900x2020 (800x1970)  křídlo plné ocelové, zárubeň bloková ocelová_SUT, podrobná specifikace viz. kniha dveří</t>
  </si>
  <si>
    <t xml:space="preserve">164</t>
  </si>
  <si>
    <t xml:space="preserve">767_DD01.02.069</t>
  </si>
  <si>
    <t xml:space="preserve">DD01.02.069, 800x2020 (700x1970)  křídlo plné ocelové, zárubeň obložková ocelová_SUT, podrobná specifikace viz. kniha dveří</t>
  </si>
  <si>
    <t xml:space="preserve">166</t>
  </si>
  <si>
    <t xml:space="preserve">767_DD05.02.069</t>
  </si>
  <si>
    <t xml:space="preserve">DD05.02.069, 800x2020 (700x1970)  křídlo plné ocelové, zárubeň obložková ocelová_SUT, podrobná specifikace viz. kniha dveří</t>
  </si>
  <si>
    <t xml:space="preserve">168</t>
  </si>
  <si>
    <t xml:space="preserve">767_DD01.02.073</t>
  </si>
  <si>
    <t xml:space="preserve">DD01.02.073, 800x2020 (700x1970)  křídlo plné ocelové, zárubeň obložková ocelová_SUT, podrobná specifikace viz. kniha dveří</t>
  </si>
  <si>
    <t xml:space="preserve">170</t>
  </si>
  <si>
    <t xml:space="preserve">767_DD05.02.073</t>
  </si>
  <si>
    <t xml:space="preserve">DD05.02.073, 800x2020 (700x1970)  křídlo plné ocelové, zárubeň obložková ocelová_SUT, podrobná specifikace viz. kniha dveří</t>
  </si>
  <si>
    <t xml:space="preserve">172</t>
  </si>
  <si>
    <t xml:space="preserve">79</t>
  </si>
  <si>
    <t xml:space="preserve">767_DD01.02.074</t>
  </si>
  <si>
    <t xml:space="preserve">DD01.02.074, 800x2020 (700x1970)  křídlo plné ocelové, zárubeň obložková ocelová_SUT, podrobná specifikace viz. kniha dveří</t>
  </si>
  <si>
    <t xml:space="preserve">174</t>
  </si>
  <si>
    <t xml:space="preserve">767_DD05.02.074</t>
  </si>
  <si>
    <t xml:space="preserve">DD05.02.074, 800x2020 (700x1970)  křídlo plné ocelové, zárubeň obložková ocelová_SUT, podrobná specifikace viz. kniha dveří</t>
  </si>
  <si>
    <t xml:space="preserve">176</t>
  </si>
  <si>
    <t xml:space="preserve">767_DD01.02.075</t>
  </si>
  <si>
    <t xml:space="preserve">DD01.02.075, 800x2020 (700x1970)  křídlo plné ocelové, zárubeň obložková ocelová_SUT, podrobná specifikace viz. kniha dveří</t>
  </si>
  <si>
    <t xml:space="preserve">178</t>
  </si>
  <si>
    <t xml:space="preserve">767_DD05.02.075</t>
  </si>
  <si>
    <t xml:space="preserve">DD05.02.075, 800x2020 (700x1970)  křídlo plné ocelové, zárubeň obložková ocelová_SUT, podrobná specifikace viz. kniha dveří</t>
  </si>
  <si>
    <t xml:space="preserve">180</t>
  </si>
  <si>
    <t xml:space="preserve">81</t>
  </si>
  <si>
    <t xml:space="preserve">767_DD01.02.076</t>
  </si>
  <si>
    <t xml:space="preserve">DD01.02.076, 800x2020 (700x1970)  křídlo plné ocelové, zárubeň obložková ocelová_SUT, podrobná specifikace viz. kniha dveří</t>
  </si>
  <si>
    <t xml:space="preserve">182</t>
  </si>
  <si>
    <t xml:space="preserve">767_DD05.02.076</t>
  </si>
  <si>
    <t xml:space="preserve">DD05.02.076, 800x2020 (700x1970)  křídlo plné ocelové, zárubeň obložková ocelová_SUT, podrobná specifikace viz. kniha dveří</t>
  </si>
  <si>
    <t xml:space="preserve">184</t>
  </si>
  <si>
    <t xml:space="preserve">83</t>
  </si>
  <si>
    <t xml:space="preserve">767_DD01.02.078</t>
  </si>
  <si>
    <t xml:space="preserve">DD01.02.078, 900x2020 (800x1970)  křídlo plné ocelové, zárubeň bloková ocelová_SUT, podrobná specifikace viz. kniha dveří</t>
  </si>
  <si>
    <t xml:space="preserve">186</t>
  </si>
  <si>
    <t xml:space="preserve">767_DD05.02.078</t>
  </si>
  <si>
    <t xml:space="preserve">DD05.02.078, 900x2020 (800x1970)  křídlo plné ocelové, zárubeň bloková ocelová_SUT, podrobná specifikace viz. kniha dveří</t>
  </si>
  <si>
    <t xml:space="preserve">188</t>
  </si>
  <si>
    <t xml:space="preserve">767_DD01.02.079</t>
  </si>
  <si>
    <t xml:space="preserve">DD01.02.079, 900x2020 (800x1970)  křídlo plné ocelové, zárubeň obložková ocelová_SUT, podrobná specifikace viz. kniha dveří</t>
  </si>
  <si>
    <t xml:space="preserve">190</t>
  </si>
  <si>
    <t xml:space="preserve">767_DD05.02.079</t>
  </si>
  <si>
    <t xml:space="preserve">DD05.02.079, 900x2020 (800x1970)  křídlo plné ocelové, zárubeň obložková ocelová_SUT, podrobná specifikace viz. kniha dveří</t>
  </si>
  <si>
    <t xml:space="preserve">192</t>
  </si>
  <si>
    <t xml:space="preserve">85</t>
  </si>
  <si>
    <t xml:space="preserve">767_DD01.02.080</t>
  </si>
  <si>
    <t xml:space="preserve">DD01.02.080, 700x2020 (600x1970)  křídlo plné ocelové, zárubeň obložková ocelová_SUT, podrobná specifikace viz. kniha dveří</t>
  </si>
  <si>
    <t xml:space="preserve">194</t>
  </si>
  <si>
    <t xml:space="preserve">767_DD05.02.080</t>
  </si>
  <si>
    <t xml:space="preserve">DD05.02.080, 700x2020 (600x1970)  křídlo plné ocelové, zárubeň obložková ocelová_SUT, podrobná specifikace viz. kniha dveří</t>
  </si>
  <si>
    <t xml:space="preserve">196</t>
  </si>
  <si>
    <t xml:space="preserve">87</t>
  </si>
  <si>
    <t xml:space="preserve">767_DD01.02.082</t>
  </si>
  <si>
    <t xml:space="preserve">DD01.02.082, 900x2020 (800x1970)  křídlo plné ocelové, zárubeň bloková ocelová_SUT, podrobná specifikace viz. kniha dveří</t>
  </si>
  <si>
    <t xml:space="preserve">198</t>
  </si>
  <si>
    <t xml:space="preserve">767_DD05.02.082</t>
  </si>
  <si>
    <t xml:space="preserve">DD05.02.082, 900x2020 (800x1970)  křídlo plné ocelové, zárubeň bloková ocelová_SUT, podrobná specifikace viz. kniha dveří</t>
  </si>
  <si>
    <t xml:space="preserve">200</t>
  </si>
  <si>
    <t xml:space="preserve">767_DD01.02.083</t>
  </si>
  <si>
    <t xml:space="preserve">DD01.02.083, 800x2020 (700x1970)  křídlo plné ocelové, zárubeň obložková ocelová_SUT, podrobná specifikace viz. kniha dveří</t>
  </si>
  <si>
    <t xml:space="preserve">202</t>
  </si>
  <si>
    <t xml:space="preserve">767_DD05.02.083</t>
  </si>
  <si>
    <t xml:space="preserve">DD05.02.083, 800x2020 (700x1970)  křídlo plné ocelové, zárubeň obložková ocelová_SUT, podrobná specifikace viz. kniha dveří</t>
  </si>
  <si>
    <t xml:space="preserve">204</t>
  </si>
  <si>
    <t xml:space="preserve">89</t>
  </si>
  <si>
    <t xml:space="preserve">767_DD01.02.084</t>
  </si>
  <si>
    <t xml:space="preserve">DD01.02.084, 900x2020 (800x1970)  křídlo plné ocelové, zárubeň bloková ocelová_SUT, podrobná specifikace viz. kniha dveří</t>
  </si>
  <si>
    <t xml:space="preserve">206</t>
  </si>
  <si>
    <t xml:space="preserve">767_DD05 .02.084</t>
  </si>
  <si>
    <t xml:space="preserve">DD05.02.084, 900x2020 (800x1970)  křídlo plné ocelové, zárubeň bloková ocelová_SUT, podrobná specifikace viz. kniha dveří</t>
  </si>
  <si>
    <t xml:space="preserve">208</t>
  </si>
  <si>
    <t xml:space="preserve">767_DD01.02.085</t>
  </si>
  <si>
    <t xml:space="preserve">DD01.02.085, 900x2020 (800x1970)  křídlo plné ocelové, zárubeň bloková ocelová_SUT, podrobná specifikace viz. kniha dveří</t>
  </si>
  <si>
    <t xml:space="preserve">210</t>
  </si>
  <si>
    <t xml:space="preserve">767_DD05.02.085</t>
  </si>
  <si>
    <t xml:space="preserve">DD05.02.085, 900x2020 (800x1970)  křídlo plné ocelové, zárubeň bloková ocelová_SUT, podrobná specifikace viz. kniha dveří</t>
  </si>
  <si>
    <t xml:space="preserve">212</t>
  </si>
  <si>
    <t xml:space="preserve">767_DD01.02.087</t>
  </si>
  <si>
    <t xml:space="preserve">DD01.02.087, 1000x2020 (900x1970)  křídlo plné ocelové, zárubeň bloková ocelová_SUT, podrobná specifikace viz. kniha dveří</t>
  </si>
  <si>
    <t xml:space="preserve">214</t>
  </si>
  <si>
    <t xml:space="preserve">767_DD05.02.087</t>
  </si>
  <si>
    <t xml:space="preserve">DD05.02.087, 1000x2020 (900x1970)  křídlo plné ocelové, zárubeň bloková ocelová_SUT, podrobná specifikace viz. kniha dveří</t>
  </si>
  <si>
    <t xml:space="preserve">216</t>
  </si>
  <si>
    <t xml:space="preserve">93</t>
  </si>
  <si>
    <t xml:space="preserve">767_DD01.02.088</t>
  </si>
  <si>
    <t xml:space="preserve">DD01.02.088, 1000x2020 (900x1970)  křídlo plné ocelové, zárubeň bloková ocelová_SUT, podrobná specifikace viz. kniha dveří</t>
  </si>
  <si>
    <t xml:space="preserve">218</t>
  </si>
  <si>
    <t xml:space="preserve">767_DD05.02.088</t>
  </si>
  <si>
    <t xml:space="preserve">DD05.02.088, 1000x2020 (900x1970)  křídlo plné ocelové, zárubeň bloková ocelová_SUT, podrobná specifikace viz. kniha dveří</t>
  </si>
  <si>
    <t xml:space="preserve">220</t>
  </si>
  <si>
    <t xml:space="preserve">767_DD01.02.089</t>
  </si>
  <si>
    <t xml:space="preserve">DD01.02.089, 1000x2020 (900x1970)  křídlo plné ocelové, zárubeň bloková ocelová_SUT, podrobná specifikace viz. kniha dveří</t>
  </si>
  <si>
    <t xml:space="preserve">222</t>
  </si>
  <si>
    <t xml:space="preserve">767_DD05.02.089</t>
  </si>
  <si>
    <t xml:space="preserve">DD05.02.089, 1000x2020 (900x1970)  křídlo plné ocelové, zárubeň bloková ocelová_SUT, podrobná specifikace viz. kniha dveří</t>
  </si>
  <si>
    <t xml:space="preserve">224</t>
  </si>
  <si>
    <t xml:space="preserve">95</t>
  </si>
  <si>
    <t xml:space="preserve">767_DD01.02.090</t>
  </si>
  <si>
    <t xml:space="preserve">DD01.02.090, 800x2020 (700x1970)  křídlo plné ocelové, zárubeň obložková ocelová_SUT, podrobná specifikace viz. kniha dveří</t>
  </si>
  <si>
    <t xml:space="preserve">226</t>
  </si>
  <si>
    <t xml:space="preserve">767_DD05.02.090</t>
  </si>
  <si>
    <t xml:space="preserve">DD05.02.090, 800x2020 (700x1970)  křídlo plné ocelové, zárubeň obložková ocelová_SUT, podrobná specifikace viz. kniha dveří</t>
  </si>
  <si>
    <t xml:space="preserve">228</t>
  </si>
  <si>
    <t xml:space="preserve">767_DD01.02.091</t>
  </si>
  <si>
    <t xml:space="preserve">DD01.02.091, 800x2020 (700x1970)  křídlo plné ocelové, zárubeň obložková ocelová_SUT, podrobná specifikace viz. kniha dveří</t>
  </si>
  <si>
    <t xml:space="preserve">230</t>
  </si>
  <si>
    <t xml:space="preserve">767_DD05.02.091</t>
  </si>
  <si>
    <t xml:space="preserve">DD05.02.091, 800x2020 (700x1970)  křídlo plné ocelové, zárubeň obložková ocelová_SUT, podrobná specifikace viz. kniha dveří</t>
  </si>
  <si>
    <t xml:space="preserve">232</t>
  </si>
  <si>
    <t xml:space="preserve">99</t>
  </si>
  <si>
    <t xml:space="preserve">767_DD01.02.094</t>
  </si>
  <si>
    <t xml:space="preserve">DD01.02.094, 700x2020 (600x1970)  křídlo plné ocelové, zárubeň obložková ocelová_SUT, podrobná specifikace viz. kniha dveří</t>
  </si>
  <si>
    <t xml:space="preserve">234</t>
  </si>
  <si>
    <t xml:space="preserve">767_DD05.02.094</t>
  </si>
  <si>
    <t xml:space="preserve">DD05.02.094, 700x2020 (600x1970)  křídlo plné ocelové, zárubeň obložková ocelová_SUT, podrobná specifikace viz. kniha dveří</t>
  </si>
  <si>
    <t xml:space="preserve">236</t>
  </si>
  <si>
    <t xml:space="preserve">766_DD01.02.095</t>
  </si>
  <si>
    <t xml:space="preserve">DD01.02.095, 1000x2250 (900x2200) křídlo plné dřevěné, zárubeň obložková dřevěná_replika kazetové, podrobná specifikace viz. kniha dveří</t>
  </si>
  <si>
    <t xml:space="preserve">238</t>
  </si>
  <si>
    <t xml:space="preserve">766_DD01.02.095.rev1</t>
  </si>
  <si>
    <t xml:space="preserve">DD01.02.095, 1000x2250 (900x2200) křídlo plné dřevěné, zárubeň obložková dřevěná_kazetové, podrobná specifikace viz. kniha dveří</t>
  </si>
  <si>
    <t xml:space="preserve">240</t>
  </si>
  <si>
    <t xml:space="preserve">DD01.02.095, 1000x2250 (900x2200) křídlo plné dřevěné, zárubeň obložková dřevěná kazetové, podrobná specifikace viz. kniha dveří</t>
  </si>
  <si>
    <t xml:space="preserve">101</t>
  </si>
  <si>
    <t xml:space="preserve">766_DD01.02.096</t>
  </si>
  <si>
    <t xml:space="preserve">DD01.02.096, 1300x2020 (1100x1970), křídlo průzor 0,0675m2 ocelové, zárubeň bloková ocelová, podrobná specifikace viz. kniha dveří</t>
  </si>
  <si>
    <t xml:space="preserve">242</t>
  </si>
  <si>
    <t xml:space="preserve">766_DD05.02.096</t>
  </si>
  <si>
    <t xml:space="preserve">DD05.02.096, 1300x2020 (1100x1970), křídlo ocelové, zárubeň bloková ocelová, podrobná specifikace viz. kniha dveří</t>
  </si>
  <si>
    <t xml:space="preserve">244</t>
  </si>
  <si>
    <t xml:space="preserve">SPZ06 - 002.02.06.01 Dveře SO 101 II. etapa specifikace změn</t>
  </si>
  <si>
    <t xml:space="preserve">766_DD03.01.008</t>
  </si>
  <si>
    <t xml:space="preserve">DD03.01.008, Dvere_ramove_kridlove_2kr_1200x2300_krček, podrobná specifikace viz. kniha dveří</t>
  </si>
  <si>
    <t xml:space="preserve">1782445010</t>
  </si>
  <si>
    <t xml:space="preserve">766_DD03.01.008.rev1</t>
  </si>
  <si>
    <t xml:space="preserve">DD03.01.008, Dvere_ramove_kridlove_2kr_1000x2250_krček, podrobná specifikace viz. kniha dveří</t>
  </si>
  <si>
    <t xml:space="preserve">-107588005</t>
  </si>
  <si>
    <t xml:space="preserve">766_DD03.01.009</t>
  </si>
  <si>
    <t xml:space="preserve">DD03.01.009, Dvere_ramove_kridlove_1260x2250, podrobná specifikace viz. kniha dveří</t>
  </si>
  <si>
    <t xml:space="preserve">240955226</t>
  </si>
  <si>
    <t xml:space="preserve">766_DD03.01.009.rev1</t>
  </si>
  <si>
    <t xml:space="preserve">DD03.01.009, Dvere_ramove_kridlove_1000x2200, podrobná specifikace viz. kniha dveří</t>
  </si>
  <si>
    <t xml:space="preserve">-2084641684</t>
  </si>
  <si>
    <t xml:space="preserve">SPZ07 - 003.01.05 Dočasné kce etapy I., které budou v II. etapě odstraněny specifikace změn</t>
  </si>
  <si>
    <t xml:space="preserve">PH - Přesun hmot</t>
  </si>
  <si>
    <t xml:space="preserve">ON - Okna</t>
  </si>
  <si>
    <t xml:space="preserve">ZV - Zámečnické výrobky</t>
  </si>
  <si>
    <t xml:space="preserve">PH</t>
  </si>
  <si>
    <t xml:space="preserve">109</t>
  </si>
  <si>
    <t xml:space="preserve">998767203</t>
  </si>
  <si>
    <t xml:space="preserve">Přesun hmot procentní pro zámečnické konstrukce v objektech v přes 12 do 24 m</t>
  </si>
  <si>
    <t xml:space="preserve">1247802076</t>
  </si>
  <si>
    <t xml:space="preserve">Přesun hmot pro zámečnické konstrukce stanovený procentní sazbou (%) z ceny vodorovná dopravní vzdálenost do 50 m základní v objektech výšky přes 12 do 24 m</t>
  </si>
  <si>
    <t xml:space="preserve">Okna</t>
  </si>
  <si>
    <t xml:space="preserve">97</t>
  </si>
  <si>
    <t xml:space="preserve">767_ON03.13.117</t>
  </si>
  <si>
    <t xml:space="preserve">ON03.08.102; Okno rámové křídlové; HRUBÁ ŠÍŘKA: 920; HRUBÁ VÝŠKA: 2430; podrobně viz. Výkaz oken v PD;</t>
  </si>
  <si>
    <t xml:space="preserve">-1238628307</t>
  </si>
  <si>
    <t xml:space="preserve">767_ON03.13.117.rev1</t>
  </si>
  <si>
    <t xml:space="preserve">ON03.08.102; Okno rámové křídlové; HRUBÁ ŠÍŘKA: 800; HRUBÁ VÝŠKA: 2430; podrobně viz. Výkaz oken v PD;</t>
  </si>
  <si>
    <t xml:space="preserve">1695634982</t>
  </si>
  <si>
    <t xml:space="preserve">ZV</t>
  </si>
  <si>
    <t xml:space="preserve">Zámečnické výrobky</t>
  </si>
  <si>
    <t xml:space="preserve">ZV01.23</t>
  </si>
  <si>
    <t xml:space="preserve">ZV01.23, Zábradlí dočasné - lávka délka 0,53 podrobně viz. kniha zámečnických výrobků</t>
  </si>
  <si>
    <t xml:space="preserve">105387147</t>
  </si>
  <si>
    <t xml:space="preserve">SPZ08 - 002.01.05.03 Zámečnické výrobky SO 101 I. etapa specifikace změn</t>
  </si>
  <si>
    <t xml:space="preserve">ZV - Zámečnické výrobky I. etapa</t>
  </si>
  <si>
    <t xml:space="preserve">    ZV05 - Mříže a poklopy</t>
  </si>
  <si>
    <t xml:space="preserve">    PH - Přesun hmot</t>
  </si>
  <si>
    <t xml:space="preserve">Zámečnické výrobky I. etapa</t>
  </si>
  <si>
    <t xml:space="preserve">ZV05</t>
  </si>
  <si>
    <t xml:space="preserve">Mříže a poklopy</t>
  </si>
  <si>
    <t xml:space="preserve">767_ZV05.08</t>
  </si>
  <si>
    <t xml:space="preserve">ZV05.08 Mříž_venkovní okno_výška 600, šířka 600, podrobná specifikace viz. kniha zámečnických výrobků</t>
  </si>
  <si>
    <t xml:space="preserve">1628815965</t>
  </si>
  <si>
    <t xml:space="preserve">767_ZV05.08.rev1</t>
  </si>
  <si>
    <t xml:space="preserve">ZV05.08 Mříž_venkovní okno, podrobná specifikace viz. kniha zámečnických výrobků</t>
  </si>
  <si>
    <t xml:space="preserve">2020400197</t>
  </si>
  <si>
    <t xml:space="preserve">767_ZV05.09</t>
  </si>
  <si>
    <t xml:space="preserve">ZV05.09 Mříž_venkovní okno_výška 330, šířka 330, podrobná specifikace viz. kniha zámečnických výrobků</t>
  </si>
  <si>
    <t xml:space="preserve">266871504</t>
  </si>
  <si>
    <t xml:space="preserve">767_ZV05.09.rev1</t>
  </si>
  <si>
    <t xml:space="preserve">ZV05.09 Mříž_venkovní okno, podrobná specifikace viz. kniha zámečnických výrobků</t>
  </si>
  <si>
    <t xml:space="preserve">2023758496</t>
  </si>
  <si>
    <t xml:space="preserve">767_ZV05.10</t>
  </si>
  <si>
    <t xml:space="preserve">ZV05.10 Mříž_venkovní okno_výška 700, šířka 1400, podrobná specifikace viz. kniha zámečnických výrobků</t>
  </si>
  <si>
    <t xml:space="preserve">1081840027</t>
  </si>
  <si>
    <t xml:space="preserve">767_ZV05.10.rev1</t>
  </si>
  <si>
    <t xml:space="preserve">ZV05.10 Mříž_venkovní okno, podrobná specifikace viz. kniha zámečnických výrobků</t>
  </si>
  <si>
    <t xml:space="preserve">2093463827</t>
  </si>
  <si>
    <t xml:space="preserve">19</t>
  </si>
  <si>
    <t xml:space="preserve">767_ZV05.11</t>
  </si>
  <si>
    <t xml:space="preserve">ZV05.11 Mříž_venkovní okno_výška 300, šířka 300, podrobná specifikace viz. kniha zámečnických výrobků</t>
  </si>
  <si>
    <t xml:space="preserve">-1208281115</t>
  </si>
  <si>
    <t xml:space="preserve">767_ZV05.11.rev1</t>
  </si>
  <si>
    <t xml:space="preserve">ZV05.11 Mříž_venkovní okno, podrobná specifikace viz. kniha zámečnických výrobků</t>
  </si>
  <si>
    <t xml:space="preserve">516181511</t>
  </si>
  <si>
    <t xml:space="preserve">767_ZV05.12</t>
  </si>
  <si>
    <t xml:space="preserve">ZV05.12 Mříž_venkovní okno_výška 1060, šířka 1060, podrobná specifikace viz. kniha zámečnických výrobků</t>
  </si>
  <si>
    <t xml:space="preserve">1397111494</t>
  </si>
  <si>
    <t xml:space="preserve">767_ZV05.12.rev1</t>
  </si>
  <si>
    <t xml:space="preserve">ZV05.12 Mříž_venkovní okno, podrobná specifikace viz. kniha zámečnických výrobků</t>
  </si>
  <si>
    <t xml:space="preserve">501205932</t>
  </si>
  <si>
    <t xml:space="preserve">767_ZV05.01</t>
  </si>
  <si>
    <t xml:space="preserve">ZV05.01; Poklop; Poklop 600x1200; 62,5 kg; podrobně viz. Výpis zámečnických výrobků v PD;</t>
  </si>
  <si>
    <t xml:space="preserve">-2007346056</t>
  </si>
  <si>
    <t xml:space="preserve">767_ZV05.01.rev1</t>
  </si>
  <si>
    <t xml:space="preserve">ZV05.01; Poklop; Poklop; podrobně viz. Výpis zámečnických výrobků v PD;</t>
  </si>
  <si>
    <t xml:space="preserve">-873897979</t>
  </si>
  <si>
    <t xml:space="preserve">767_ZV05.02</t>
  </si>
  <si>
    <t xml:space="preserve">ZV05.02; Poklop; Poklop 675x1050; 59,2 kg; podrobně viz. Výpis zámečnických výrobků v PD;</t>
  </si>
  <si>
    <t xml:space="preserve">90879323</t>
  </si>
  <si>
    <t xml:space="preserve">767_ZV05.02.rev1</t>
  </si>
  <si>
    <t xml:space="preserve">ZV05.02; Poklop; podrobně viz. Výpis zámečnických výrobků v PD;</t>
  </si>
  <si>
    <t xml:space="preserve">962510273</t>
  </si>
  <si>
    <t xml:space="preserve">767_ZV05.03</t>
  </si>
  <si>
    <t xml:space="preserve">ZV05.03; Poklop; Poklop 750x940; 61,2 kg; podrobně viz. Výpis zámečnických výrobků v PD;</t>
  </si>
  <si>
    <t xml:space="preserve">1986164606</t>
  </si>
  <si>
    <t xml:space="preserve">767_ZV05.03.rev1</t>
  </si>
  <si>
    <t xml:space="preserve">ZV05.03; Poklop; podrobně viz. Výpis zámečnických výrobků v PD;</t>
  </si>
  <si>
    <t xml:space="preserve">1295662001</t>
  </si>
  <si>
    <t xml:space="preserve">767_ZV05.04</t>
  </si>
  <si>
    <t xml:space="preserve">ZV05.04; Poklop; Poklop 750x1050; 68,4 kg; podrobně viz. Výpis zámečnických výrobků v PD;</t>
  </si>
  <si>
    <t xml:space="preserve">-1212240205</t>
  </si>
  <si>
    <t xml:space="preserve">767_ZV05.04.rev1</t>
  </si>
  <si>
    <t xml:space="preserve">ZV05.04; Poklop; podrobně viz. Výpis zámečnických výrobků v PD;</t>
  </si>
  <si>
    <t xml:space="preserve">-1859545647</t>
  </si>
  <si>
    <t xml:space="preserve">767_ZV05.05</t>
  </si>
  <si>
    <t xml:space="preserve">ZV05.05; Poklop; Poklop 1500x1500; 195,3 kg; podrobně viz. Výpis zámečnických výrobků v PD;</t>
  </si>
  <si>
    <t xml:space="preserve">287070126</t>
  </si>
  <si>
    <t xml:space="preserve">767_ZV05.05.rev1</t>
  </si>
  <si>
    <t xml:space="preserve">ZV05.05; Poklop; podrobně viz. Výpis zámečnických výrobků v PD;</t>
  </si>
  <si>
    <t xml:space="preserve">1922807499</t>
  </si>
  <si>
    <t xml:space="preserve">767_ZV05.06</t>
  </si>
  <si>
    <t xml:space="preserve">ZV05.06; Pororošt; Pororošt 675x1050; 33,5 kg; podrobně viz. Výpis zámečnických výrobků v PD;</t>
  </si>
  <si>
    <t xml:space="preserve">-1657697989</t>
  </si>
  <si>
    <t xml:space="preserve">767_ZV05.06.rev1</t>
  </si>
  <si>
    <t xml:space="preserve">ZV05.06; Pororošt; podrobně viz. Výpis zámečnických výrobků v PD;</t>
  </si>
  <si>
    <t xml:space="preserve">616791752</t>
  </si>
  <si>
    <t xml:space="preserve">767_ZV05.07</t>
  </si>
  <si>
    <t xml:space="preserve">ZV05.07; Pororošt; Pororošt 750x940; 33,3 kg; podrobně viz. Výpis zámečnických výrobků v PD;</t>
  </si>
  <si>
    <t xml:space="preserve">872741148</t>
  </si>
  <si>
    <t xml:space="preserve">767_ZV05.07.rev1</t>
  </si>
  <si>
    <t xml:space="preserve">ZV05.07; Pororošt; podrobně viz. Výpis zámečnických výrobků v PD;</t>
  </si>
  <si>
    <t xml:space="preserve">501908866</t>
  </si>
  <si>
    <t xml:space="preserve">63</t>
  </si>
  <si>
    <t xml:space="preserve">767_ZV05.13</t>
  </si>
  <si>
    <t xml:space="preserve">ZV05.13 Ocelový portál vstupu, podrobně viz. výpis zámečnických výrobků v PD</t>
  </si>
  <si>
    <t xml:space="preserve">-99790423</t>
  </si>
  <si>
    <t xml:space="preserve">998767204</t>
  </si>
  <si>
    <t xml:space="preserve">Přesun hmot procentní pro zámečnické konstrukce v objektech v přes 24 do 36 m</t>
  </si>
  <si>
    <t xml:space="preserve">-1656304624</t>
  </si>
  <si>
    <t xml:space="preserve">Přesun hmot pro zámečnické konstrukce stanovený procentní sazbou (%) z ceny vodorovná dopravní vzdálenost do 50 m základní v objektech výšky přes 24 do 36 m</t>
  </si>
  <si>
    <t xml:space="preserve">SPZ09 - 003.01.08.03 Zámečnické výrobky SO 102 I. etapa specifikace změn</t>
  </si>
  <si>
    <t xml:space="preserve">ZV05.01; Instalační zákryt; 1000x200x3400, hmotnost 205,18 kg; podrobně viz Kniha zámečnických výrobků v PD</t>
  </si>
  <si>
    <t xml:space="preserve">737325208</t>
  </si>
  <si>
    <t xml:space="preserve">"původní výměra"-30</t>
  </si>
  <si>
    <t xml:space="preserve">"nová výměra"33</t>
  </si>
  <si>
    <t xml:space="preserve">39</t>
  </si>
  <si>
    <t xml:space="preserve">767_ZV05.04.001</t>
  </si>
  <si>
    <t xml:space="preserve">ZV05.04.001; Lavice venkovní hřiště; Šířka 600, Výška 500, Délka 2650; 73,28 kg/m; podrobně viz Kniha zámečnických výrobků v PD</t>
  </si>
  <si>
    <t xml:space="preserve">-153339148</t>
  </si>
  <si>
    <t xml:space="preserve">767_ZV05.04.001.rev1</t>
  </si>
  <si>
    <t xml:space="preserve">ZV05.04.001; Lavice venkovní hřiště; podrobně viz Kniha zámečnických výrobků v PD</t>
  </si>
  <si>
    <t xml:space="preserve">1128578347</t>
  </si>
  <si>
    <t xml:space="preserve">767_ZV05.04.008</t>
  </si>
  <si>
    <t xml:space="preserve">ZV05.04.008; Lavice venkovní hřiště; Šířka 600, Výška 500, Délka 3400; 73,28 kg/m; podrobně viz Kniha zámečnických výrobků v PD</t>
  </si>
  <si>
    <t xml:space="preserve">-1539797714</t>
  </si>
  <si>
    <t xml:space="preserve">767_ZV05.04.008.rev1</t>
  </si>
  <si>
    <t xml:space="preserve">ZV05.04.008; Lavice venkovní hřiště; podrobně viz Kniha zámečnických výrobků v PD</t>
  </si>
  <si>
    <t xml:space="preserve">-774751806</t>
  </si>
  <si>
    <t xml:space="preserve">767_ZV05.14</t>
  </si>
  <si>
    <t xml:space="preserve">ZV05.14 Kotva pro svislé příčle vstup, podrobná specifikace viz. kniha zámečnických výrobků</t>
  </si>
  <si>
    <t xml:space="preserve">-1536334079</t>
  </si>
  <si>
    <t xml:space="preserve">-756915333</t>
  </si>
  <si>
    <t xml:space="preserve">SPZ10 - 003.02.01 Bourané kce SO 102 I.etapa specifikace změn</t>
  </si>
  <si>
    <t xml:space="preserve">    997 - Přesun sutě</t>
  </si>
  <si>
    <t xml:space="preserve">    767 - Konstrukce zámečnické</t>
  </si>
  <si>
    <t xml:space="preserve">997</t>
  </si>
  <si>
    <t xml:space="preserve">Přesun sutě</t>
  </si>
  <si>
    <t xml:space="preserve">997013157</t>
  </si>
  <si>
    <t xml:space="preserve">Vnitrostaveništní doprava suti a vybouraných hmot pro budovy v přes 21 do 24 m s omezením mechanizace</t>
  </si>
  <si>
    <t xml:space="preserve">1181096606</t>
  </si>
  <si>
    <t xml:space="preserve">Vnitrostaveništní doprava suti a vybouraných hmot vodorovně do 50 m s naložením s omezením mechanizace pro budovy a haly výšky přes 21 do 24 m</t>
  </si>
  <si>
    <t xml:space="preserve">2140099097</t>
  </si>
  <si>
    <t xml:space="preserve">-1298092091</t>
  </si>
  <si>
    <t xml:space="preserve">-443844043</t>
  </si>
  <si>
    <t xml:space="preserve">0,051*1000</t>
  </si>
  <si>
    <t xml:space="preserve">767</t>
  </si>
  <si>
    <t xml:space="preserve">Konstrukce zámečnické</t>
  </si>
  <si>
    <t xml:space="preserve">767161813</t>
  </si>
  <si>
    <t xml:space="preserve">Demontáž zábradlí rovného nerozebíratelného hmotnosti 1 m zábradlí do 20 kg do suti</t>
  </si>
  <si>
    <t xml:space="preserve">-715470513</t>
  </si>
  <si>
    <t xml:space="preserve">Demontáž zábradlí do suti rovného nerozebíratelný spoj hmotnosti 1 m zábradlí do 20 kg</t>
  </si>
  <si>
    <t xml:space="preserve">"DEMONTÁŽ DOČASNÉHO ZÁBRADLÍ ZV01.23"6*0,53</t>
  </si>
  <si>
    <t xml:space="preserve">SPZ11 - 003.01.08.01 Ostatní výrobky SO 102 etapa I. specifikace změn</t>
  </si>
  <si>
    <t xml:space="preserve">OV.06 - Sanitářní příčky I. etapa</t>
  </si>
  <si>
    <t xml:space="preserve">OV.14 - Teleskopická tribuna</t>
  </si>
  <si>
    <t xml:space="preserve">OV.15 - Protipožární rolety</t>
  </si>
  <si>
    <t xml:space="preserve">OV.XX - Ostatni</t>
  </si>
  <si>
    <t xml:space="preserve">OV.06</t>
  </si>
  <si>
    <t xml:space="preserve">Sanitářní příčky I. etapa</t>
  </si>
  <si>
    <t xml:space="preserve">59</t>
  </si>
  <si>
    <t xml:space="preserve">766_OV06.04</t>
  </si>
  <si>
    <t xml:space="preserve">OV06.04; Dveře v sanitární příčce; PRŮCHOZÍ ŠÍŘKA: 700; PRŮCHOZÍ VÝŠKA: 2040; podrobně viz. Výkaz sanitárních příček v PD;</t>
  </si>
  <si>
    <t xml:space="preserve">112928030</t>
  </si>
  <si>
    <t xml:space="preserve">766_OV06.04.800</t>
  </si>
  <si>
    <t xml:space="preserve">OV06.04; Dveře v sanitární příčce; PRŮCHOZÍ ŠÍŘKA: 800; PRŮCHOZÍ VÝŠKA: 2040; podrobně viz. Výkaz sanitárních příček v PD;</t>
  </si>
  <si>
    <t xml:space="preserve">1735903235</t>
  </si>
  <si>
    <t xml:space="preserve">OV.14</t>
  </si>
  <si>
    <t xml:space="preserve">Teleskopická tribuna</t>
  </si>
  <si>
    <t xml:space="preserve">OV.14_005</t>
  </si>
  <si>
    <t xml:space="preserve">Montáž tribuny, včetně kotvení, svařování, porvchové úpravy, provedení elektroinstalace a povrchové úpravy, včetně dopravy</t>
  </si>
  <si>
    <t xml:space="preserve">kpl</t>
  </si>
  <si>
    <t xml:space="preserve">848026149</t>
  </si>
  <si>
    <t xml:space="preserve">65</t>
  </si>
  <si>
    <t xml:space="preserve">OV.14_001</t>
  </si>
  <si>
    <t xml:space="preserve">Ocelová konstrukce tribuny včetně zábradlí, OK tribuny vč. pojezdů a koleček, zábradlí vč. 2ks branek, konzoly posledního stupně/balkónu, spojovací a kotevní materiál, povrchová úprava
</t>
  </si>
  <si>
    <t xml:space="preserve">-1031179096</t>
  </si>
  <si>
    <t xml:space="preserve">OV.14_002</t>
  </si>
  <si>
    <t xml:space="preserve">Podlaha tribuny a mezischody, terasová prkna, mezistupně, spojovací materiál, povrchová úprava
</t>
  </si>
  <si>
    <t xml:space="preserve">-52642785</t>
  </si>
  <si>
    <t xml:space="preserve">67</t>
  </si>
  <si>
    <t xml:space="preserve">OV.14_003</t>
  </si>
  <si>
    <t xml:space="preserve">Pohonový a řídicí systém, pohon tribuny 2ks, rozváděč včetně ovládače, elektroinstalace, povrchová úprava
</t>
  </si>
  <si>
    <t xml:space="preserve">-1010827625</t>
  </si>
  <si>
    <t xml:space="preserve">OV.14_004</t>
  </si>
  <si>
    <t xml:space="preserve">Boční a čelní vykryty, PVC plachta s potiskem, boční PVC síťka, spojovací materiál, povrchová úprava
</t>
  </si>
  <si>
    <t xml:space="preserve">1267223784</t>
  </si>
  <si>
    <t xml:space="preserve">OV.14_006</t>
  </si>
  <si>
    <t xml:space="preserve">Zkoušky a výchozí revize, včetně potřebných dokumentací</t>
  </si>
  <si>
    <t xml:space="preserve">1565117909</t>
  </si>
  <si>
    <t xml:space="preserve">OV.15</t>
  </si>
  <si>
    <t xml:space="preserve">Protipožární rolety</t>
  </si>
  <si>
    <t xml:space="preserve">OV.XX</t>
  </si>
  <si>
    <t xml:space="preserve">Ostatni</t>
  </si>
  <si>
    <t xml:space="preserve">767_DR.PLETIVO</t>
  </si>
  <si>
    <t xml:space="preserve">D+M drátěné pletivo k oddělení veřejné a soukromé části v rozvodně, podrobná specifikace dle návrhu projektanta</t>
  </si>
  <si>
    <t xml:space="preserve">m2</t>
  </si>
  <si>
    <t xml:space="preserve">-825883090</t>
  </si>
  <si>
    <t xml:space="preserve">"~Výměry získány z 3D modelu."</t>
  </si>
  <si>
    <t xml:space="preserve"> Faze1|?|?|?|DratenePletivo|?|% </t>
  </si>
  <si>
    <t xml:space="preserve"> 7,202 </t>
  </si>
  <si>
    <t xml:space="preserve">767_DR.PLETIVO.rev1</t>
  </si>
  <si>
    <t xml:space="preserve">ZV05.11 D+M drátěné pletivo k oddělení veřejné a soukromé části v rozvodně, podrobná specifikace dle návrhu projektanta</t>
  </si>
  <si>
    <t xml:space="preserve">-925358750</t>
  </si>
  <si>
    <t xml:space="preserve">103</t>
  </si>
  <si>
    <t xml:space="preserve">2131167590</t>
  </si>
  <si>
    <t xml:space="preserve">SPZ12 - 003.02.06.03 Zámečnické výrobky SO 102 II. etapa specifikace změn</t>
  </si>
  <si>
    <t xml:space="preserve">ZV - Zámečnické výrobky II. etapa</t>
  </si>
  <si>
    <t xml:space="preserve">Zámečnické výrobky II. etapa</t>
  </si>
  <si>
    <t xml:space="preserve">767_ZV.INS.ZAKRYT</t>
  </si>
  <si>
    <t xml:space="preserve">Instalační zákryt, podrobná specifikace viz. kniha zámečniých výrobků</t>
  </si>
  <si>
    <t xml:space="preserve">1878493292</t>
  </si>
  <si>
    <t xml:space="preserve">-1511456087</t>
  </si>
  <si>
    <t xml:space="preserve">767_ZV05.19</t>
  </si>
  <si>
    <t xml:space="preserve">ZV05.19, Instalační zákryt 1200x200x3400 podrobně viz kniha zámečnických výrobků</t>
  </si>
  <si>
    <t xml:space="preserve">-449493288</t>
  </si>
  <si>
    <t xml:space="preserve">767_ZV05.21</t>
  </si>
  <si>
    <t xml:space="preserve">ZV05.21, Instalační zákryt 760x200x3400 podrobně viz kniha zámečnických výrobků</t>
  </si>
  <si>
    <t xml:space="preserve">-565375980</t>
  </si>
  <si>
    <t xml:space="preserve">SPZ13 - 003.02.00 Speciální zakládání SO 102 etapa II. specifikace změn</t>
  </si>
  <si>
    <t xml:space="preserve">E2.1 - Zajištění stavební jámy </t>
  </si>
  <si>
    <t xml:space="preserve">    HSV - Práce a dodávky HSV</t>
  </si>
  <si>
    <t xml:space="preserve">      2 - Zakládání</t>
  </si>
  <si>
    <t xml:space="preserve">E2.1</t>
  </si>
  <si>
    <t xml:space="preserve">Zajištění stavební jámy </t>
  </si>
  <si>
    <t xml:space="preserve">Zakládání</t>
  </si>
  <si>
    <t xml:space="preserve">107</t>
  </si>
  <si>
    <t xml:space="preserve">-875778639</t>
  </si>
  <si>
    <t xml:space="preserve">6,546</t>
  </si>
  <si>
    <t xml:space="preserve">SPZ14 - 003.02.03 ARS bez výrobků SO 102 II. etapa specifikace změn</t>
  </si>
  <si>
    <t xml:space="preserve">SK - Skladby konstrukcí</t>
  </si>
  <si>
    <t xml:space="preserve">    OBK - Obklady</t>
  </si>
  <si>
    <t xml:space="preserve">      OBK02 - Stěnový obklad z perforovaného SDK AKU-1</t>
  </si>
  <si>
    <t xml:space="preserve">    OST - Ostatní</t>
  </si>
  <si>
    <t xml:space="preserve">      OST01 - Vnitřní plocha atiky</t>
  </si>
  <si>
    <t xml:space="preserve">      OST02 - Horní plocha atiky</t>
  </si>
  <si>
    <t xml:space="preserve">    FAS - Fasády</t>
  </si>
  <si>
    <t xml:space="preserve">      FAS02C - Kontaktní zateplovací systém nad terénem</t>
  </si>
  <si>
    <t xml:space="preserve">    PDH - Podhledy</t>
  </si>
  <si>
    <t xml:space="preserve">      PDH13 - Zateplení podhledu v exteriéru -1.PP</t>
  </si>
  <si>
    <t xml:space="preserve">    SDK - Příčky a vyzdívky</t>
  </si>
  <si>
    <t xml:space="preserve">      SDK23 - Redukované napojení příček na okna a prosklené příčky Rw=54dB</t>
  </si>
  <si>
    <t xml:space="preserve">SK</t>
  </si>
  <si>
    <t xml:space="preserve">Skladby konstrukcí</t>
  </si>
  <si>
    <t xml:space="preserve">OBK</t>
  </si>
  <si>
    <t xml:space="preserve">Obklady</t>
  </si>
  <si>
    <t xml:space="preserve">OBK02</t>
  </si>
  <si>
    <t xml:space="preserve">Stěnový obklad z perforovaného SDK AKU-1</t>
  </si>
  <si>
    <t xml:space="preserve">1048</t>
  </si>
  <si>
    <t xml:space="preserve">713131171.JS02</t>
  </si>
  <si>
    <t xml:space="preserve">Montáž tepelné izolace stěn rohožemi, pásy, deskami, dílci, bloky (izolační materiál ve specifikaci) mechanicky kotvená hmoždinkami pro kontatkní zateplení</t>
  </si>
  <si>
    <t xml:space="preserve">662941207</t>
  </si>
  <si>
    <t xml:space="preserve"> Faze2|Obk02.01|% </t>
  </si>
  <si>
    <t xml:space="preserve"> 411,137 </t>
  </si>
  <si>
    <t xml:space="preserve">1049</t>
  </si>
  <si>
    <t xml:space="preserve">763121411.JS01</t>
  </si>
  <si>
    <t xml:space="preserve">Stěna předsazená ze sádrokartonových desek s nosnou konstrukcí z ocelových profilů CD, UD, spřažených se stěnou, jednoduše opláštěná deskou s lineární perforací a netkanou textilií z rubové strany tl. 12,5 mm bez izolace, stěna tl. 62,5 mm, profil 50</t>
  </si>
  <si>
    <t xml:space="preserve">1300305048</t>
  </si>
  <si>
    <t xml:space="preserve">OST</t>
  </si>
  <si>
    <t xml:space="preserve">Ostatní</t>
  </si>
  <si>
    <t xml:space="preserve">OST01</t>
  </si>
  <si>
    <t xml:space="preserve">Vnitřní plocha atiky</t>
  </si>
  <si>
    <t xml:space="preserve">1042</t>
  </si>
  <si>
    <t xml:space="preserve">712841559.JS01</t>
  </si>
  <si>
    <t xml:space="preserve">Provedení povlakové krytiny vytažením na konstrukce pásy přitavením NAIP, včetně veškerých systémových detailů a prvků</t>
  </si>
  <si>
    <t xml:space="preserve">-982549999</t>
  </si>
  <si>
    <t xml:space="preserve">Provedení povlakové krytiny střech samostatným vytažením izolačního povlaku pásy přitavením na konstrukce převyšující úroveň střechy, NAIP, včetně veškerých systémových detailů a prvků</t>
  </si>
  <si>
    <t xml:space="preserve"> Faze2|Ost01.01|% </t>
  </si>
  <si>
    <t xml:space="preserve"> 235,553 </t>
  </si>
  <si>
    <t xml:space="preserve">1043</t>
  </si>
  <si>
    <t xml:space="preserve">713131141.JS01</t>
  </si>
  <si>
    <t xml:space="preserve">Montáž tepelné izolace stěn rohožemi, pásy, deskami, dílci, bloky (izolační materiál ve specifikaci) lepeno PU lepidlem bez mechanického kotvení</t>
  </si>
  <si>
    <t xml:space="preserve">-1920687359</t>
  </si>
  <si>
    <t xml:space="preserve">1044</t>
  </si>
  <si>
    <t xml:space="preserve">-766225483</t>
  </si>
  <si>
    <t xml:space="preserve">1045</t>
  </si>
  <si>
    <t xml:space="preserve">712491171.JS01</t>
  </si>
  <si>
    <t xml:space="preserve">Provedení povlakové krytiny střech samostatným vytažením textilie podkladní na konstrukce převyšující úroveň střechy, NAIP</t>
  </si>
  <si>
    <t xml:space="preserve">-1001333158</t>
  </si>
  <si>
    <t xml:space="preserve">1046</t>
  </si>
  <si>
    <t xml:space="preserve">712861702.JS01</t>
  </si>
  <si>
    <t xml:space="preserve">Provedení povlakové krytiny střech samostatným vytažením izolačního povlaku fólií na konstrukce převyšující úroveň střechy, mechanicky kotvenou, včetně veškerých systémových detailů a prvků</t>
  </si>
  <si>
    <t xml:space="preserve">-473661174</t>
  </si>
  <si>
    <t xml:space="preserve">OST02</t>
  </si>
  <si>
    <t xml:space="preserve">Horní plocha atiky</t>
  </si>
  <si>
    <t xml:space="preserve">1047</t>
  </si>
  <si>
    <t xml:space="preserve">762361322.JS01</t>
  </si>
  <si>
    <t xml:space="preserve">Konstrukční a vyrovnávací vrstva pod klempířské prvky (atiky) z desek cementotřískových tl 20 mm</t>
  </si>
  <si>
    <t xml:space="preserve">1818481311</t>
  </si>
  <si>
    <t xml:space="preserve">Konstrukční vrstva pod klempířské prvky pro oplechování horních ploch zdí a nadezdívek (atik) z desek cementotřískových šroubovaných do podkladu, tloušťky desky 20 mm</t>
  </si>
  <si>
    <t xml:space="preserve"> &amp;Faze2|&amp;Ost02.02|% </t>
  </si>
  <si>
    <t xml:space="preserve"> 142,783 </t>
  </si>
  <si>
    <t xml:space="preserve">FAS</t>
  </si>
  <si>
    <t xml:space="preserve">Fasády</t>
  </si>
  <si>
    <t xml:space="preserve">FAS02C</t>
  </si>
  <si>
    <t xml:space="preserve">Kontaktní zateplovací systém nad terénem</t>
  </si>
  <si>
    <t xml:space="preserve">1040</t>
  </si>
  <si>
    <t xml:space="preserve">622213041.JS01</t>
  </si>
  <si>
    <t xml:space="preserve">Montáž kontaktního zateplení lepením na vnější stěny, na podklad betonový nebo z tvárnic keramických nebo vápenopískových, z desek polystyrenových (dodávka ve specifikaci), tloušťky desek přes 200 mm, včetně veškerých systémových detailů, prvků a lišt</t>
  </si>
  <si>
    <t xml:space="preserve">1530280389</t>
  </si>
  <si>
    <t xml:space="preserve">1041</t>
  </si>
  <si>
    <t xml:space="preserve">28376449.JS01</t>
  </si>
  <si>
    <t xml:space="preserve">deska XPS hrana rovná a strukturovaný povrch 300kPA λ=0,035 tl 300mm</t>
  </si>
  <si>
    <t xml:space="preserve">-831440003</t>
  </si>
  <si>
    <t xml:space="preserve">PDH</t>
  </si>
  <si>
    <t xml:space="preserve">Podhledy</t>
  </si>
  <si>
    <t xml:space="preserve">PDH13</t>
  </si>
  <si>
    <t xml:space="preserve">Zateplení podhledu v exteriéru -1.PP</t>
  </si>
  <si>
    <t xml:space="preserve">1039</t>
  </si>
  <si>
    <t xml:space="preserve">621221031.JS01</t>
  </si>
  <si>
    <t xml:space="preserve">Montáž kontaktního zateplení vnějších podhledů lepením a mechanickým kotvením TI z minerální vlny s podélnou orientací do betonu a zdiva tl přes 120 do 160 mm, včetně veškerých systémových detailů, prvků a lišt</t>
  </si>
  <si>
    <t xml:space="preserve">1668136324</t>
  </si>
  <si>
    <t xml:space="preserve"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120 do 160 mm, včetně veškerých systémových detailů, prvků a lišt</t>
  </si>
  <si>
    <t xml:space="preserve"> Faze2|Pdh13.01|% </t>
  </si>
  <si>
    <t xml:space="preserve"> 31,002 </t>
  </si>
  <si>
    <t xml:space="preserve">SDK</t>
  </si>
  <si>
    <t xml:space="preserve">Příčky a vyzdívky</t>
  </si>
  <si>
    <t xml:space="preserve">SDK23</t>
  </si>
  <si>
    <t xml:space="preserve">Redukované napojení příček na okna a prosklené příčky Rw=54dB</t>
  </si>
  <si>
    <t xml:space="preserve">880</t>
  </si>
  <si>
    <t xml:space="preserve">-209844671</t>
  </si>
  <si>
    <t xml:space="preserve">882</t>
  </si>
  <si>
    <t xml:space="preserve">2013841925</t>
  </si>
  <si>
    <t xml:space="preserve">884</t>
  </si>
  <si>
    <t xml:space="preserve">1891439157</t>
  </si>
  <si>
    <t xml:space="preserve">886</t>
  </si>
  <si>
    <t xml:space="preserve">-536521113</t>
  </si>
  <si>
    <t xml:space="preserve">888</t>
  </si>
  <si>
    <t xml:space="preserve">-342005077</t>
  </si>
  <si>
    <t xml:space="preserve">894</t>
  </si>
  <si>
    <t xml:space="preserve">-2038154099</t>
  </si>
  <si>
    <t xml:space="preserve">900</t>
  </si>
  <si>
    <t xml:space="preserve">-1492747991</t>
  </si>
  <si>
    <t xml:space="preserve">907</t>
  </si>
  <si>
    <t xml:space="preserve">-1028345197</t>
  </si>
  <si>
    <t xml:space="preserve">908</t>
  </si>
  <si>
    <t xml:space="preserve">-329802705</t>
  </si>
  <si>
    <t xml:space="preserve">912</t>
  </si>
  <si>
    <t xml:space="preserve">-1464933336</t>
  </si>
  <si>
    <t xml:space="preserve">914</t>
  </si>
  <si>
    <t xml:space="preserve">-642772041</t>
  </si>
  <si>
    <t xml:space="preserve">SPZ15 - 007 VRN</t>
  </si>
  <si>
    <t xml:space="preserve">D1 - VRN: Vedlejší rozopočtové náklady</t>
  </si>
  <si>
    <t xml:space="preserve">    D6 - VRN.04: Ostatní náklady</t>
  </si>
  <si>
    <t xml:space="preserve">D1</t>
  </si>
  <si>
    <t xml:space="preserve">VRN: Vedlejší rozopočtové náklady</t>
  </si>
  <si>
    <t xml:space="preserve">D6</t>
  </si>
  <si>
    <t xml:space="preserve">VRN.04: Ostatní náklady</t>
  </si>
  <si>
    <t xml:space="preserve">VRN.04_017</t>
  </si>
  <si>
    <t xml:space="preserve">Externí sklad ve formě kontejnerů pro dočasné uskladnění forem keramiky a archivních prací dle popisu v Souhrnné technické zprávě</t>
  </si>
  <si>
    <t xml:space="preserve">-964615216</t>
  </si>
  <si>
    <t xml:space="preserve">Dočasný informační panel pro zajištění publicity projektu</t>
  </si>
  <si>
    <t xml:space="preserve">SPZ16 - FVE.102.1 Fotovoltaika SO 102 etapa I. specifikace změn</t>
  </si>
  <si>
    <t xml:space="preserve">FVE.102.1,01 - Fotovoltaika</t>
  </si>
  <si>
    <t xml:space="preserve">    FVE.07 - OSTATNÍ</t>
  </si>
  <si>
    <t xml:space="preserve">FVE.102.1,01</t>
  </si>
  <si>
    <t xml:space="preserve">Fotovoltaika</t>
  </si>
  <si>
    <t xml:space="preserve">FVE.07</t>
  </si>
  <si>
    <t xml:space="preserve">OSTATNÍ</t>
  </si>
  <si>
    <t xml:space="preserve">PH.FVE</t>
  </si>
  <si>
    <t xml:space="preserve">348054522</t>
  </si>
  <si>
    <t xml:space="preserve">Přesun hmot pro fotovoltaiku </t>
  </si>
  <si>
    <t xml:space="preserve">PH.FVE.rev1</t>
  </si>
  <si>
    <t xml:space="preserve">-1123122775</t>
  </si>
  <si>
    <t xml:space="preserve">SPZ17 - PHZ.102.2 Polostabilní hasicí zařízení SO 102 II. etapa specifikace změn</t>
  </si>
  <si>
    <t xml:space="preserve">    721 - Vnitřní vodovod</t>
  </si>
  <si>
    <t xml:space="preserve">721</t>
  </si>
  <si>
    <t xml:space="preserve">Vnitřní vodovod</t>
  </si>
  <si>
    <t xml:space="preserve">PH.PHZ</t>
  </si>
  <si>
    <t xml:space="preserve">-675860263</t>
  </si>
  <si>
    <t xml:space="preserve">Přesun hmot PHZ</t>
  </si>
  <si>
    <t xml:space="preserve">PH.PHZ.rev1</t>
  </si>
  <si>
    <t xml:space="preserve">372694295</t>
  </si>
  <si>
    <t xml:space="preserve">SPZ18 - 002.01.02 ARS bez výrobků SO 101 etapa I. specifikace změn</t>
  </si>
  <si>
    <t xml:space="preserve">    ZKD - Spodní stavba</t>
  </si>
  <si>
    <t xml:space="preserve">      ZKD01 - Základová deska -1PP</t>
  </si>
  <si>
    <t xml:space="preserve">PDL - Podlahy</t>
  </si>
  <si>
    <t xml:space="preserve">    PHR09 - Hrubá podlaha podlaží, užitné zatížení 3 kN/m2</t>
  </si>
  <si>
    <t xml:space="preserve">ZKD</t>
  </si>
  <si>
    <t xml:space="preserve">Spodní stavba</t>
  </si>
  <si>
    <t xml:space="preserve">ZKD01</t>
  </si>
  <si>
    <t xml:space="preserve">Základová deska -1PP</t>
  </si>
  <si>
    <t xml:space="preserve">711.hydroizol06</t>
  </si>
  <si>
    <t xml:space="preserve">Penetrace disperzní na bázi karboxy-butadienstyren latexu</t>
  </si>
  <si>
    <t xml:space="preserve">825417207</t>
  </si>
  <si>
    <t xml:space="preserve">"svislé vytažení penetrace"</t>
  </si>
  <si>
    <t xml:space="preserve">500*0,2</t>
  </si>
  <si>
    <t xml:space="preserve">PDL</t>
  </si>
  <si>
    <t xml:space="preserve">Podlahy</t>
  </si>
  <si>
    <t xml:space="preserve">PHR09</t>
  </si>
  <si>
    <t xml:space="preserve">Hrubá podlaha podlaží, užitné zatížení 3 kN/m2</t>
  </si>
  <si>
    <t xml:space="preserve">744</t>
  </si>
  <si>
    <t xml:space="preserve">713121111</t>
  </si>
  <si>
    <t xml:space="preserve">Montáž izolace tepelné podlah volně kladenými rohožemi, pásy, dílci, deskami 1 vrstva</t>
  </si>
  <si>
    <t xml:space="preserve">-2141921248</t>
  </si>
  <si>
    <t xml:space="preserve">Montáž tepelné izolace podlah rohožemi, pásy, deskami, dílci, bloky (izolační materiál ve specifikaci) kladenými volně jednovrstvá</t>
  </si>
  <si>
    <t xml:space="preserve"> Faze1|Phr09.01|% </t>
  </si>
  <si>
    <t xml:space="preserve"> 476,737 </t>
  </si>
  <si>
    <t xml:space="preserve">743</t>
  </si>
  <si>
    <t xml:space="preserve">28376550.JS01</t>
  </si>
  <si>
    <t xml:space="preserve">deska polystyrénová pro snížení kročejového hluku (max. zatížení 10,0 kN/m2) tl 40mm</t>
  </si>
  <si>
    <t xml:space="preserve">2098911412</t>
  </si>
  <si>
    <t xml:space="preserve">476,737*0,04</t>
  </si>
  <si>
    <t xml:space="preserve">633</t>
  </si>
  <si>
    <t xml:space="preserve">998711203</t>
  </si>
  <si>
    <t xml:space="preserve">Přesun hmot procentní pro izolace proti vodě, vlhkosti a plynům v objektech v přes 12 do 60 m</t>
  </si>
  <si>
    <t xml:space="preserve">-524412506</t>
  </si>
  <si>
    <t xml:space="preserve">Přesun hmot pro izolace proti vodě, vlhkosti a plynům stanovený procentní sazbou (%) z ceny vodorovná dopravní vzdálenost do 50 m základní v objektech výšky přes 12 do 60 m</t>
  </si>
  <si>
    <t xml:space="preserve">635</t>
  </si>
  <si>
    <t xml:space="preserve">998713204</t>
  </si>
  <si>
    <t xml:space="preserve">Přesun hmot procentní pro izolace tepelné v objektech v přes 24 do 36 m</t>
  </si>
  <si>
    <t xml:space="preserve">-641705539</t>
  </si>
  <si>
    <t xml:space="preserve">Přesun hmot pro izolace tepelné stanovený procentní sazbou (%) z ceny vodorovná dopravní vzdálenost do 50 m s užitím mechanizace v objektech výšky přes 24 do 36 m</t>
  </si>
  <si>
    <t xml:space="preserve">SPZ19 - 002.01.03 Statika SO 101, I. etapa specifikace změn</t>
  </si>
  <si>
    <t xml:space="preserve">    2 - Zakládání</t>
  </si>
  <si>
    <t xml:space="preserve">273322511</t>
  </si>
  <si>
    <t xml:space="preserve">Základové desky ze ŽB se zvýšenými nároky na prostředí tř. C 25/30</t>
  </si>
  <si>
    <t xml:space="preserve">-1925138544</t>
  </si>
  <si>
    <t xml:space="preserve">Základy z betonu železového (bez výztuže) desky z betonu se zvýšenými nároky na prostředí tř. C 25/30</t>
  </si>
  <si>
    <t xml:space="preserve">"deska ze skladby ZKD01"183,94</t>
  </si>
  <si>
    <t xml:space="preserve">273351121</t>
  </si>
  <si>
    <t xml:space="preserve">Zřízení bednění základových desek</t>
  </si>
  <si>
    <t xml:space="preserve">666279446</t>
  </si>
  <si>
    <t xml:space="preserve">Bednění základů desek zřízení</t>
  </si>
  <si>
    <t xml:space="preserve">500*0,25</t>
  </si>
  <si>
    <t xml:space="preserve">129</t>
  </si>
  <si>
    <t xml:space="preserve">273351122</t>
  </si>
  <si>
    <t xml:space="preserve">Odstranění bednění základových desek</t>
  </si>
  <si>
    <t xml:space="preserve">-65863527</t>
  </si>
  <si>
    <t xml:space="preserve">Bednění základů desek odstranění</t>
  </si>
  <si>
    <t xml:space="preserve">998011004</t>
  </si>
  <si>
    <t xml:space="preserve">Přesun hmot pro budovy zděné v přes 24 do 36 m</t>
  </si>
  <si>
    <t xml:space="preserve">-1998303238</t>
  </si>
  <si>
    <t xml:space="preserve">Přesun hmot pro budovy občanské výstavby, bydlení, výrobu a služby s nosnou svislou konstrukcí zděnou z cihel, tvárnic nebo kamene vodorovná dopravní vzdálenost do 100 m základní pro budovy výšky přes 24 do 36 m</t>
  </si>
  <si>
    <t xml:space="preserve">SPZ20 - 003.01.19 Požární ucpávky SO 102 etapa I. specifikace změn</t>
  </si>
  <si>
    <t xml:space="preserve">OST - Ostatní</t>
  </si>
  <si>
    <t xml:space="preserve">    O01 - Ostatní</t>
  </si>
  <si>
    <t xml:space="preserve">O01</t>
  </si>
  <si>
    <t xml:space="preserve">PR01.01.001</t>
  </si>
  <si>
    <t xml:space="preserve">PR01.01.001; Požární ucpávka; TYP: Svislá kce; POŽADAVEK NA POŽÁRNÍ ODOLNOST: Ano;</t>
  </si>
  <si>
    <t xml:space="preserve">512</t>
  </si>
  <si>
    <t xml:space="preserve">1249965038</t>
  </si>
  <si>
    <t xml:space="preserve">PR01.01.002</t>
  </si>
  <si>
    <t xml:space="preserve">PR01.01.002; Požární ucpávka; TYP: Svislá kce; POŽADAVEK NA POŽÁRNÍ ODOLNOST: Ano;</t>
  </si>
  <si>
    <t xml:space="preserve">-1562016125</t>
  </si>
  <si>
    <t xml:space="preserve">PR01.01.003</t>
  </si>
  <si>
    <t xml:space="preserve">PR01.01.003; Požární ucpávka; TYP: Svislá kce; POŽADAVEK NA POŽÁRNÍ ODOLNOST: Ano;</t>
  </si>
  <si>
    <t xml:space="preserve">480498068</t>
  </si>
  <si>
    <t xml:space="preserve">PR01.01.004</t>
  </si>
  <si>
    <t xml:space="preserve">PR01.01.004; Požární ucpávka; TYP: Vodorovná kce; POŽADAVEK NA POŽÁRNÍ ODOLNOST: Ano;</t>
  </si>
  <si>
    <t xml:space="preserve">-474340967</t>
  </si>
  <si>
    <t xml:space="preserve">PR01.01.005</t>
  </si>
  <si>
    <t xml:space="preserve">PR01.01.005; Požární ucpávka; TYP: Vodorovná kce; POŽADAVEK NA POŽÁRNÍ ODOLNOST: Ano;</t>
  </si>
  <si>
    <t xml:space="preserve">618716975</t>
  </si>
  <si>
    <t xml:space="preserve">PR01.01.008</t>
  </si>
  <si>
    <t xml:space="preserve">PR01.01.008; Požární ucpávka; TYP: Svislá kce; POŽADAVEK NA POŽÁRNÍ ODOLNOST: Ano;</t>
  </si>
  <si>
    <t xml:space="preserve">2070828390</t>
  </si>
  <si>
    <t xml:space="preserve">PR01.01.009</t>
  </si>
  <si>
    <t xml:space="preserve">PR01.01.009; Požární ucpávka; TYP: Svislá kce; POŽADAVEK NA POŽÁRNÍ ODOLNOST: Ano;</t>
  </si>
  <si>
    <t xml:space="preserve">-1842008420</t>
  </si>
  <si>
    <t xml:space="preserve">PR01.01.010</t>
  </si>
  <si>
    <t xml:space="preserve">PR01.01.010; Požární ucpávka; TYP: Svislá kce; POŽADAVEK NA POŽÁRNÍ ODOLNOST: Ano;</t>
  </si>
  <si>
    <t xml:space="preserve">-882381351</t>
  </si>
  <si>
    <t xml:space="preserve">PR01.01.011</t>
  </si>
  <si>
    <t xml:space="preserve">PR01.01.011; Požární ucpávka; TYP: Svislá kce; POŽADAVEK NA POŽÁRNÍ ODOLNOST: Ano;</t>
  </si>
  <si>
    <t xml:space="preserve">-528992173</t>
  </si>
  <si>
    <t xml:space="preserve">PR01.01.012</t>
  </si>
  <si>
    <t xml:space="preserve">PR01.01.012; Požární ucpávka; TYP: Svislá kce; POŽADAVEK NA POŽÁRNÍ ODOLNOST: Ano;</t>
  </si>
  <si>
    <t xml:space="preserve">898525589</t>
  </si>
  <si>
    <t xml:space="preserve">PR01.01.013</t>
  </si>
  <si>
    <t xml:space="preserve">PR01.01.013; Požární ucpávka; TYP: Svislá kce; POŽADAVEK NA POŽÁRNÍ ODOLNOST: Ano;</t>
  </si>
  <si>
    <t xml:space="preserve">-867786155</t>
  </si>
  <si>
    <t xml:space="preserve">PR01.01.014</t>
  </si>
  <si>
    <t xml:space="preserve">PR01.01.014; Požární ucpávka; TYP: Svislá kce; POŽADAVEK NA POŽÁRNÍ ODOLNOST: Ano;</t>
  </si>
  <si>
    <t xml:space="preserve">870969622</t>
  </si>
  <si>
    <t xml:space="preserve">PR01.01.015</t>
  </si>
  <si>
    <t xml:space="preserve">PR01.01.015; Požární ucpávka; TYP: Vodorovná kce; POŽADAVEK NA POŽÁRNÍ ODOLNOST: Ano;</t>
  </si>
  <si>
    <t xml:space="preserve">-970214480</t>
  </si>
  <si>
    <t xml:space="preserve">PR01.01.016</t>
  </si>
  <si>
    <t xml:space="preserve">PR01.01.016; Požární ucpávka; TYP: Svislá kce; POŽADAVEK NA POŽÁRNÍ ODOLNOST: Ano;</t>
  </si>
  <si>
    <t xml:space="preserve">-150275702</t>
  </si>
  <si>
    <t xml:space="preserve">PR01.01.018</t>
  </si>
  <si>
    <t xml:space="preserve">PR01.01.018; Požární ucpávka; TYP: Vodorovná kce; POŽADAVEK NA POŽÁRNÍ ODOLNOST: Ano;</t>
  </si>
  <si>
    <t xml:space="preserve">1870276149</t>
  </si>
  <si>
    <t xml:space="preserve">PR01.01.019</t>
  </si>
  <si>
    <t xml:space="preserve">PR01.01.019; Požární ucpávka; TYP: Vodorovná kce; POŽADAVEK NA POŽÁRNÍ ODOLNOST: Ano;</t>
  </si>
  <si>
    <t xml:space="preserve">136401449</t>
  </si>
  <si>
    <t xml:space="preserve">PR01.01.021</t>
  </si>
  <si>
    <t xml:space="preserve">PR01.01.021; Požární ucpávka; TYP: Svislá kce; POŽADAVEK NA POŽÁRNÍ ODOLNOST: Ano;</t>
  </si>
  <si>
    <t xml:space="preserve">1163409436</t>
  </si>
  <si>
    <t xml:space="preserve">PR01.01.022</t>
  </si>
  <si>
    <t xml:space="preserve">PR01.01.022; Požární ucpávka; TYP: Svislá kce; POŽADAVEK NA POŽÁRNÍ ODOLNOST: Ano;</t>
  </si>
  <si>
    <t xml:space="preserve">-1279783709</t>
  </si>
  <si>
    <t xml:space="preserve">PR01.01.023</t>
  </si>
  <si>
    <t xml:space="preserve">PR01.01.023; Požární ucpávka; TYP: Vodorovná kce; POŽADAVEK NA POŽÁRNÍ ODOLNOST: Ano;</t>
  </si>
  <si>
    <t xml:space="preserve">723069484</t>
  </si>
  <si>
    <t xml:space="preserve">PR01.01.024</t>
  </si>
  <si>
    <t xml:space="preserve">PR01.01.024; Požární ucpávka; TYP: Svislá kce; POŽADAVEK NA POŽÁRNÍ ODOLNOST: Ano;</t>
  </si>
  <si>
    <t xml:space="preserve">-317709705</t>
  </si>
  <si>
    <t xml:space="preserve">PR01.01.025</t>
  </si>
  <si>
    <t xml:space="preserve">PR01.01.025; Požární ucpávka; TYP: Svislá kce; POŽADAVEK NA POŽÁRNÍ ODOLNOST: Ano;</t>
  </si>
  <si>
    <t xml:space="preserve">1229384629</t>
  </si>
  <si>
    <t xml:space="preserve">PR01.01.026</t>
  </si>
  <si>
    <t xml:space="preserve">PR01.01.026; Požární ucpávka; TYP: Svislá kce; POŽADAVEK NA POŽÁRNÍ ODOLNOST: Ano;</t>
  </si>
  <si>
    <t xml:space="preserve">-2040019960</t>
  </si>
  <si>
    <t xml:space="preserve">PR01.01.027</t>
  </si>
  <si>
    <t xml:space="preserve">PR01.01.027; Požární ucpávka; TYP: Vodorovná kce; POŽADAVEK NA POŽÁRNÍ ODOLNOST: Ano;</t>
  </si>
  <si>
    <t xml:space="preserve">-1074085792</t>
  </si>
  <si>
    <t xml:space="preserve">PR01.01.028</t>
  </si>
  <si>
    <t xml:space="preserve">PR01.01.028; Požární ucpávka; TYP: Vodorovná kce; POŽADAVEK NA POŽÁRNÍ ODOLNOST: Ano;</t>
  </si>
  <si>
    <t xml:space="preserve">-1928670224</t>
  </si>
  <si>
    <t xml:space="preserve">PR01.01.029</t>
  </si>
  <si>
    <t xml:space="preserve">PR01.01.029; Požární ucpávka; TYP: Vodorovná kce; POŽADAVEK NA POŽÁRNÍ ODOLNOST: Ano;</t>
  </si>
  <si>
    <t xml:space="preserve">1790418510</t>
  </si>
  <si>
    <t xml:space="preserve">PR01.01.030</t>
  </si>
  <si>
    <t xml:space="preserve">PR01.01.030; Požární ucpávka; TYP: Vodorovná kce; POŽADAVEK NA POŽÁRNÍ ODOLNOST: Ano;</t>
  </si>
  <si>
    <t xml:space="preserve">657729771</t>
  </si>
  <si>
    <t xml:space="preserve">PR01.01.031</t>
  </si>
  <si>
    <t xml:space="preserve">PR01.01.031; Požární ucpávka; TYP: Vodorovná kce; POŽADAVEK NA POŽÁRNÍ ODOLNOST: Ano;</t>
  </si>
  <si>
    <t xml:space="preserve">-957075348</t>
  </si>
  <si>
    <t xml:space="preserve">PR01.01.032</t>
  </si>
  <si>
    <t xml:space="preserve">PR01.01.032; Požární ucpávka; TYP: Vodorovná kce; POŽADAVEK NA POŽÁRNÍ ODOLNOST: Ano;</t>
  </si>
  <si>
    <t xml:space="preserve">-212137273</t>
  </si>
  <si>
    <t xml:space="preserve">PR01.01.033</t>
  </si>
  <si>
    <t xml:space="preserve">PR01.01.033; Požární ucpávka; TYP: Vodorovná kce; POŽADAVEK NA POŽÁRNÍ ODOLNOST: Ano;</t>
  </si>
  <si>
    <t xml:space="preserve">366639987</t>
  </si>
  <si>
    <t xml:space="preserve">PR01.01.034</t>
  </si>
  <si>
    <t xml:space="preserve">PR01.01.034; Požární ucpávka; TYP: Vodorovná kce; POŽADAVEK NA POŽÁRNÍ ODOLNOST: Ano;</t>
  </si>
  <si>
    <t xml:space="preserve">1297730243</t>
  </si>
  <si>
    <t xml:space="preserve">PR01.01.035</t>
  </si>
  <si>
    <t xml:space="preserve">PR01.01.035; Požární ucpávka; TYP: Vodorovná kce; POŽADAVEK NA POŽÁRNÍ ODOLNOST: Ano;</t>
  </si>
  <si>
    <t xml:space="preserve">943267896</t>
  </si>
  <si>
    <t xml:space="preserve">PR01.01.036</t>
  </si>
  <si>
    <t xml:space="preserve">PR01.01.036; Požární ucpávka; TYP: Vodorovná kce; POŽADAVEK NA POŽÁRNÍ ODOLNOST: Ano;</t>
  </si>
  <si>
    <t xml:space="preserve">1475961230</t>
  </si>
  <si>
    <t xml:space="preserve">PR01.01.037</t>
  </si>
  <si>
    <t xml:space="preserve">PR01.01.037; Požární ucpávka; TYP: Vodorovná kce; POŽADAVEK NA POŽÁRNÍ ODOLNOST: Ano;</t>
  </si>
  <si>
    <t xml:space="preserve">-584725224</t>
  </si>
  <si>
    <t xml:space="preserve">PR01.01.038</t>
  </si>
  <si>
    <t xml:space="preserve">PR01.01.038; Požární ucpávka; TYP: Vodorovná kce; POŽADAVEK NA POŽÁRNÍ ODOLNOST: Ano;</t>
  </si>
  <si>
    <t xml:space="preserve">2051357590</t>
  </si>
  <si>
    <t xml:space="preserve">PR01.01.039</t>
  </si>
  <si>
    <t xml:space="preserve">PR01.01.039; Požární ucpávka; TYP: Svislá kce; POŽADAVEK NA POŽÁRNÍ ODOLNOST: Ano;</t>
  </si>
  <si>
    <t xml:space="preserve">-280183533</t>
  </si>
  <si>
    <t xml:space="preserve">PR01.01.040</t>
  </si>
  <si>
    <t xml:space="preserve">PR01.01.040; Požární ucpávka; TYP: Vodorovná kce; POŽADAVEK NA POŽÁRNÍ ODOLNOST: Ano;</t>
  </si>
  <si>
    <t xml:space="preserve">1423570994</t>
  </si>
  <si>
    <t xml:space="preserve">PR01.01.041</t>
  </si>
  <si>
    <t xml:space="preserve">PR01.01.041; Požární ucpávka; TYP: Vodorovná kce; POŽADAVEK NA POŽÁRNÍ ODOLNOST: Ano;</t>
  </si>
  <si>
    <t xml:space="preserve">-121957328</t>
  </si>
  <si>
    <t xml:space="preserve">PR01.01.042</t>
  </si>
  <si>
    <t xml:space="preserve">PR01.01.042; Požární ucpávka; TYP: Vodorovná kce; POŽADAVEK NA POŽÁRNÍ ODOLNOST: Ano;</t>
  </si>
  <si>
    <t xml:space="preserve">-480501256</t>
  </si>
  <si>
    <t xml:space="preserve">PR01.01.043</t>
  </si>
  <si>
    <t xml:space="preserve">PR01.01.043; Požární ucpávka; TYP: Vodorovná kce; POŽADAVEK NA POŽÁRNÍ ODOLNOST: Ano;</t>
  </si>
  <si>
    <t xml:space="preserve">277154151</t>
  </si>
  <si>
    <t xml:space="preserve">PR01.01.044</t>
  </si>
  <si>
    <t xml:space="preserve">PR01.01.044; Požární ucpávka; TYP: Svislá kce; POŽADAVEK NA POŽÁRNÍ ODOLNOST: Ano;</t>
  </si>
  <si>
    <t xml:space="preserve">1252491988</t>
  </si>
  <si>
    <t xml:space="preserve">PR01.01.052</t>
  </si>
  <si>
    <t xml:space="preserve">PR01.01.052; Požární ucpávka; TYP: Vodorovná kce; POŽADAVEK NA POŽÁRNÍ ODOLNOST: Ano;</t>
  </si>
  <si>
    <t xml:space="preserve">-490845133</t>
  </si>
  <si>
    <t xml:space="preserve">PR01.01.057</t>
  </si>
  <si>
    <t xml:space="preserve">PR01.01.057; Požární ucpávka; TYP: Vodorovná kce; POŽADAVEK NA POŽÁRNÍ ODOLNOST: Ano;</t>
  </si>
  <si>
    <t xml:space="preserve">1153203697</t>
  </si>
  <si>
    <t xml:space="preserve">PR01.01.058</t>
  </si>
  <si>
    <t xml:space="preserve">PR01.01.058; Požární ucpávka; TYP: Vodorovná kce; POŽADAVEK NA POŽÁRNÍ ODOLNOST: Ano;</t>
  </si>
  <si>
    <t xml:space="preserve">1257841148</t>
  </si>
  <si>
    <t xml:space="preserve">PR01.01.059</t>
  </si>
  <si>
    <t xml:space="preserve">PR01.01.059; Požární ucpávka; TYP: Svislá kce; POŽADAVEK NA POŽÁRNÍ ODOLNOST: Ano;</t>
  </si>
  <si>
    <t xml:space="preserve">1601431742</t>
  </si>
  <si>
    <t xml:space="preserve">PR01.01.060</t>
  </si>
  <si>
    <t xml:space="preserve">PR01.01.060; Požární ucpávka; TYP: Svislá kce; POŽADAVEK NA POŽÁRNÍ ODOLNOST: Ano;</t>
  </si>
  <si>
    <t xml:space="preserve">298607619</t>
  </si>
  <si>
    <t xml:space="preserve">PR01.01.062</t>
  </si>
  <si>
    <t xml:space="preserve">PR01.01.062; Požární ucpávka; TYP: Svislá kce; POŽADAVEK NA POŽÁRNÍ ODOLNOST: Ano;</t>
  </si>
  <si>
    <t xml:space="preserve">1486873417</t>
  </si>
  <si>
    <t xml:space="preserve">PR01.01.063</t>
  </si>
  <si>
    <t xml:space="preserve">PR01.01.063; Požární ucpávka; TYP: Svislá kce; POŽADAVEK NA POŽÁRNÍ ODOLNOST: Ano;</t>
  </si>
  <si>
    <t xml:space="preserve">318761392</t>
  </si>
  <si>
    <t xml:space="preserve">PR01.01.064</t>
  </si>
  <si>
    <t xml:space="preserve">PR01.01.064; Požární ucpávka; TYP: Svislá kce; POŽADAVEK NA POŽÁRNÍ ODOLNOST: Ano;</t>
  </si>
  <si>
    <t xml:space="preserve">2040455193</t>
  </si>
  <si>
    <t xml:space="preserve">PR01.01.065</t>
  </si>
  <si>
    <t xml:space="preserve">PR01.01.065; Požární ucpávka; TYP: Svislá kce; POŽADAVEK NA POŽÁRNÍ ODOLNOST: Ano;</t>
  </si>
  <si>
    <t xml:space="preserve">312114863</t>
  </si>
  <si>
    <t xml:space="preserve">PR01.01.066</t>
  </si>
  <si>
    <t xml:space="preserve">PR01.01.066; Požární ucpávka; TYP: Svislá kce; POŽADAVEK NA POŽÁRNÍ ODOLNOST: Ano;</t>
  </si>
  <si>
    <t xml:space="preserve">360137868</t>
  </si>
  <si>
    <t xml:space="preserve">PR01.01.067</t>
  </si>
  <si>
    <t xml:space="preserve">PR01.01.067; Požární ucpávka; TYP: Svislá kce; POŽADAVEK NA POŽÁRNÍ ODOLNOST: Ano;</t>
  </si>
  <si>
    <t xml:space="preserve">-2061004295</t>
  </si>
  <si>
    <t xml:space="preserve">PR01.01.068</t>
  </si>
  <si>
    <t xml:space="preserve">PR01.01.068; Požární ucpávka; TYP: Svislá kce; POŽADAVEK NA POŽÁRNÍ ODOLNOST: Ano;</t>
  </si>
  <si>
    <t xml:space="preserve">1921217944</t>
  </si>
  <si>
    <t xml:space="preserve">PR01.01.069</t>
  </si>
  <si>
    <t xml:space="preserve">PR01.01.069; Požární ucpávka; TYP: Svislá kce; POŽADAVEK NA POŽÁRNÍ ODOLNOST: Ano;</t>
  </si>
  <si>
    <t xml:space="preserve">-1497799057</t>
  </si>
  <si>
    <t xml:space="preserve">PR01.01.070</t>
  </si>
  <si>
    <t xml:space="preserve">PR01.01.070; Požární ucpávka; TYP: Svislá kce; POŽADAVEK NA POŽÁRNÍ ODOLNOST: Ano;</t>
  </si>
  <si>
    <t xml:space="preserve">422655396</t>
  </si>
  <si>
    <t xml:space="preserve">PR01.01.071</t>
  </si>
  <si>
    <t xml:space="preserve">PR01.01.071; Požární ucpávka; TYP: Svislá kce; POŽADAVEK NA POŽÁRNÍ ODOLNOST: Ano;</t>
  </si>
  <si>
    <t xml:space="preserve">2098317296</t>
  </si>
  <si>
    <t xml:space="preserve">PR01.01.072</t>
  </si>
  <si>
    <t xml:space="preserve">PR01.01.072; Požární ucpávka; TYP: Svislá kce; POŽADAVEK NA POŽÁRNÍ ODOLNOST: Ano;</t>
  </si>
  <si>
    <t xml:space="preserve">640898219</t>
  </si>
  <si>
    <t xml:space="preserve">57</t>
  </si>
  <si>
    <t xml:space="preserve">PR01.01.073</t>
  </si>
  <si>
    <t xml:space="preserve">PR01.01.073; Požární ucpávka; TYP: Svislá kce; POŽADAVEK NA POŽÁRNÍ ODOLNOST: Ano;</t>
  </si>
  <si>
    <t xml:space="preserve">222859437</t>
  </si>
  <si>
    <t xml:space="preserve">PR01.01.074</t>
  </si>
  <si>
    <t xml:space="preserve">PR01.01.074; Požární ucpávka; TYP: Svislá kce; POŽADAVEK NA POŽÁRNÍ ODOLNOST: Ano;</t>
  </si>
  <si>
    <t xml:space="preserve">-2110856514</t>
  </si>
  <si>
    <t xml:space="preserve">PR01.01.075</t>
  </si>
  <si>
    <t xml:space="preserve">PR01.01.075; Požární ucpávka; TYP: Svislá kce; POŽADAVEK NA POŽÁRNÍ ODOLNOST: Ano;</t>
  </si>
  <si>
    <t xml:space="preserve">-988953986</t>
  </si>
  <si>
    <t xml:space="preserve">PR01.01.076</t>
  </si>
  <si>
    <t xml:space="preserve">PR01.01.076; Požární ucpávka; TYP: Svislá kce; POŽADAVEK NA POŽÁRNÍ ODOLNOST: Ano;</t>
  </si>
  <si>
    <t xml:space="preserve">1204439554</t>
  </si>
  <si>
    <t xml:space="preserve">61</t>
  </si>
  <si>
    <t xml:space="preserve">PR01.01.077</t>
  </si>
  <si>
    <t xml:space="preserve">PR01.01.077; Požární ucpávka; TYP: Svislá kce; POŽADAVEK NA POŽÁRNÍ ODOLNOST: Ano;</t>
  </si>
  <si>
    <t xml:space="preserve">-1449909783</t>
  </si>
  <si>
    <t xml:space="preserve">PR01.01.078</t>
  </si>
  <si>
    <t xml:space="preserve">PR01.01.078; Požární ucpávka; TYP: Svislá kce; POŽADAVEK NA POŽÁRNÍ ODOLNOST: Ano;</t>
  </si>
  <si>
    <t xml:space="preserve">1743650945</t>
  </si>
  <si>
    <t xml:space="preserve">PR01.01.079</t>
  </si>
  <si>
    <t xml:space="preserve">PR01.01.079; Požární ucpávka; TYP: Svislá kce; POŽADAVEK NA POŽÁRNÍ ODOLNOST: Ano;</t>
  </si>
  <si>
    <t xml:space="preserve">1808670459</t>
  </si>
  <si>
    <t xml:space="preserve">PR01.01.080</t>
  </si>
  <si>
    <t xml:space="preserve">PR01.01.080; Požární ucpávka; TYP: Svislá kce; POŽADAVEK NA POŽÁRNÍ ODOLNOST: Ano;</t>
  </si>
  <si>
    <t xml:space="preserve">-1167719278</t>
  </si>
  <si>
    <t xml:space="preserve">PR01.01.081</t>
  </si>
  <si>
    <t xml:space="preserve">PR01.01.081; Požární ucpávka; TYP: Svislá kce; POŽADAVEK NA POŽÁRNÍ ODOLNOST: Ano;</t>
  </si>
  <si>
    <t xml:space="preserve">422124481</t>
  </si>
  <si>
    <t xml:space="preserve">PR01.01.082</t>
  </si>
  <si>
    <t xml:space="preserve">PR01.01.082; Požární ucpávka; TYP: Svislá kce; POŽADAVEK NA POŽÁRNÍ ODOLNOST: Ano;</t>
  </si>
  <si>
    <t xml:space="preserve">1267584614</t>
  </si>
  <si>
    <t xml:space="preserve">PR01.01.083</t>
  </si>
  <si>
    <t xml:space="preserve">PR01.01.083; Požární ucpávka; TYP: Svislá kce; POŽADAVEK NA POŽÁRNÍ ODOLNOST: Ano;</t>
  </si>
  <si>
    <t xml:space="preserve">1528415844</t>
  </si>
  <si>
    <t xml:space="preserve">PR01.01.084</t>
  </si>
  <si>
    <t xml:space="preserve">PR01.01.084; Požární ucpávka; TYP: Svislá kce; POŽADAVEK NA POŽÁRNÍ ODOLNOST: Ano;</t>
  </si>
  <si>
    <t xml:space="preserve">1431987842</t>
  </si>
  <si>
    <t xml:space="preserve">PR01.01.085</t>
  </si>
  <si>
    <t xml:space="preserve">PR01.01.085; Požární ucpávka; TYP: Svislá kce; POŽADAVEK NA POŽÁRNÍ ODOLNOST: Ano;</t>
  </si>
  <si>
    <t xml:space="preserve">1373627170</t>
  </si>
  <si>
    <t xml:space="preserve">PR01.01.086</t>
  </si>
  <si>
    <t xml:space="preserve">PR01.01.086; Požární ucpávka; TYP: Vodorovná kce; POŽADAVEK NA POŽÁRNÍ ODOLNOST: Ano;</t>
  </si>
  <si>
    <t xml:space="preserve">1679323841</t>
  </si>
  <si>
    <t xml:space="preserve">PR01.01.087</t>
  </si>
  <si>
    <t xml:space="preserve">PR01.01.087; Požární ucpávka; TYP: Vodorovná kce; POŽADAVEK NA POŽÁRNÍ ODOLNOST: Ano;</t>
  </si>
  <si>
    <t xml:space="preserve">-1886504443</t>
  </si>
  <si>
    <t xml:space="preserve">PR01.01.088</t>
  </si>
  <si>
    <t xml:space="preserve">PR01.01.088; Požární ucpávka; TYP: Vodorovná kce; POŽADAVEK NA POŽÁRNÍ ODOLNOST: Ano;</t>
  </si>
  <si>
    <t xml:space="preserve">-1332742446</t>
  </si>
  <si>
    <t xml:space="preserve">PR01.01.089</t>
  </si>
  <si>
    <t xml:space="preserve">PR01.01.089; Požární ucpávka; TYP: Vodorovná kce; POŽADAVEK NA POŽÁRNÍ ODOLNOST: Ano;</t>
  </si>
  <si>
    <t xml:space="preserve">1796596690</t>
  </si>
  <si>
    <t xml:space="preserve">PR01.01.090</t>
  </si>
  <si>
    <t xml:space="preserve">PR01.01.090; Požární ucpávka; TYP: Vodorovná kce; POŽADAVEK NA POŽÁRNÍ ODOLNOST: Ano;</t>
  </si>
  <si>
    <t xml:space="preserve">141775002</t>
  </si>
  <si>
    <t xml:space="preserve">75</t>
  </si>
  <si>
    <t xml:space="preserve">PR01.01.091</t>
  </si>
  <si>
    <t xml:space="preserve">PR01.01.091; Požární ucpávka; TYP: Vodorovná kce; POŽADAVEK NA POŽÁRNÍ ODOLNOST: Ano;</t>
  </si>
  <si>
    <t xml:space="preserve">792477340</t>
  </si>
  <si>
    <t xml:space="preserve">PR01.01.092</t>
  </si>
  <si>
    <t xml:space="preserve">PR01.01.092; Požární ucpávka; TYP: Vodorovná kce; POŽADAVEK NA POŽÁRNÍ ODOLNOST: Ano;</t>
  </si>
  <si>
    <t xml:space="preserve">-1339088240</t>
  </si>
  <si>
    <t xml:space="preserve">77</t>
  </si>
  <si>
    <t xml:space="preserve">PR01.01.093</t>
  </si>
  <si>
    <t xml:space="preserve">PR01.01.093; Požární ucpávka; TYP: Vodorovná kce; POŽADAVEK NA POŽÁRNÍ ODOLNOST: Ano;</t>
  </si>
  <si>
    <t xml:space="preserve">1227677394</t>
  </si>
  <si>
    <t xml:space="preserve">PR01.01.094</t>
  </si>
  <si>
    <t xml:space="preserve">PR01.01.094; Požární ucpávka; TYP: Vodorovná kce; POŽADAVEK NA POŽÁRNÍ ODOLNOST: Ano;</t>
  </si>
  <si>
    <t xml:space="preserve">-2054626113</t>
  </si>
  <si>
    <t xml:space="preserve">PR01.01.095</t>
  </si>
  <si>
    <t xml:space="preserve">PR01.01.095; Požární ucpávka; TYP: Vodorovná kce; POŽADAVEK NA POŽÁRNÍ ODOLNOST: Ano;</t>
  </si>
  <si>
    <t xml:space="preserve">-85999900</t>
  </si>
  <si>
    <t xml:space="preserve">PR01.01.096</t>
  </si>
  <si>
    <t xml:space="preserve">PR01.01.096; Požární ucpávka; TYP: Svislá kce; POŽADAVEK NA POŽÁRNÍ ODOLNOST: Ano;</t>
  </si>
  <si>
    <t xml:space="preserve">1810126334</t>
  </si>
  <si>
    <t xml:space="preserve">PR01.01.097</t>
  </si>
  <si>
    <t xml:space="preserve">PR01.01.097; Požární ucpávka; TYP: Svislá kce; POŽADAVEK NA POŽÁRNÍ ODOLNOST: Ano;</t>
  </si>
  <si>
    <t xml:space="preserve">1479976450</t>
  </si>
  <si>
    <t xml:space="preserve">PR01.01.098</t>
  </si>
  <si>
    <t xml:space="preserve">PR01.01.098; Požární ucpávka; TYP: Svislá kce; POŽADAVEK NA POŽÁRNÍ ODOLNOST: Ano;</t>
  </si>
  <si>
    <t xml:space="preserve">-255826387</t>
  </si>
  <si>
    <t xml:space="preserve">PR01.01.099</t>
  </si>
  <si>
    <t xml:space="preserve">PR01.01.099; Požární ucpávka; TYP: Vodorovná kce; POŽADAVEK NA POŽÁRNÍ ODOLNOST: Ano;</t>
  </si>
  <si>
    <t xml:space="preserve">-1160146067</t>
  </si>
  <si>
    <t xml:space="preserve">PR01.01.100</t>
  </si>
  <si>
    <t xml:space="preserve">PR01.01.100; Požární ucpávka; TYP: Svislá kce; POŽADAVEK NA POŽÁRNÍ ODOLNOST: Ano;</t>
  </si>
  <si>
    <t xml:space="preserve">-1343963976</t>
  </si>
  <si>
    <t xml:space="preserve">PR01.01.101</t>
  </si>
  <si>
    <t xml:space="preserve">PR01.01.101; Požární ucpávka; TYP: Svislá kce; POŽADAVEK NA POŽÁRNÍ ODOLNOST: Ano;</t>
  </si>
  <si>
    <t xml:space="preserve">-852242183</t>
  </si>
  <si>
    <t xml:space="preserve">PR01.01.102</t>
  </si>
  <si>
    <t xml:space="preserve">PR01.01.102; Požární ucpávka; TYP: Svislá kce; POŽADAVEK NA POŽÁRNÍ ODOLNOST: Ano;</t>
  </si>
  <si>
    <t xml:space="preserve">-328752820</t>
  </si>
  <si>
    <t xml:space="preserve">PR01.01.103</t>
  </si>
  <si>
    <t xml:space="preserve">PR01.01.103; Požární ucpávka; TYP: Svislá kce; POŽADAVEK NA POŽÁRNÍ ODOLNOST: Ano;</t>
  </si>
  <si>
    <t xml:space="preserve">1535243628</t>
  </si>
  <si>
    <t xml:space="preserve">PR01.01.104</t>
  </si>
  <si>
    <t xml:space="preserve">PR01.01.104; Požární ucpávka; TYP: Svislá kce; POŽADAVEK NA POŽÁRNÍ ODOLNOST: Ano;</t>
  </si>
  <si>
    <t xml:space="preserve">545174220</t>
  </si>
  <si>
    <t xml:space="preserve">PR01.01.105</t>
  </si>
  <si>
    <t xml:space="preserve">PR01.01.105; Požární ucpávka; TYP: Svislá kce; POŽADAVEK NA POŽÁRNÍ ODOLNOST: Ano;</t>
  </si>
  <si>
    <t xml:space="preserve">922296255</t>
  </si>
  <si>
    <t xml:space="preserve">PR01.01.106</t>
  </si>
  <si>
    <t xml:space="preserve">PR01.01.106; Požární ucpávka; TYP: Svislá kce; POŽADAVEK NA POŽÁRNÍ ODOLNOST: Ano;</t>
  </si>
  <si>
    <t xml:space="preserve">-1541857107</t>
  </si>
  <si>
    <t xml:space="preserve">91</t>
  </si>
  <si>
    <t xml:space="preserve">PR01.01.107</t>
  </si>
  <si>
    <t xml:space="preserve">PR01.01.107; Požární ucpávka; TYP: Svislá kce; POŽADAVEK NA POŽÁRNÍ ODOLNOST: Ano;</t>
  </si>
  <si>
    <t xml:space="preserve">-1680926965</t>
  </si>
  <si>
    <t xml:space="preserve">PR01.01.108</t>
  </si>
  <si>
    <t xml:space="preserve">PR01.01.108; Požární ucpávka; TYP: Svislá kce; POŽADAVEK NA POŽÁRNÍ ODOLNOST: Ano;</t>
  </si>
  <si>
    <t xml:space="preserve">-1327429912</t>
  </si>
  <si>
    <t xml:space="preserve">PR01.01.109</t>
  </si>
  <si>
    <t xml:space="preserve">PR01.01.109; Požární ucpávka; TYP: Svislá kce; POŽADAVEK NA POŽÁRNÍ ODOLNOST: Ano;</t>
  </si>
  <si>
    <t xml:space="preserve">1278285993</t>
  </si>
  <si>
    <t xml:space="preserve">PR01.01.110</t>
  </si>
  <si>
    <t xml:space="preserve">PR01.01.110; Požární ucpávka; TYP: Svislá kce; POŽADAVEK NA POŽÁRNÍ ODOLNOST: Ano;</t>
  </si>
  <si>
    <t xml:space="preserve">1674577926</t>
  </si>
  <si>
    <t xml:space="preserve">PR01.01.112</t>
  </si>
  <si>
    <t xml:space="preserve">PR01.01.112; Požární ucpávka; TYP: Svislá kce; POŽADAVEK NA POŽÁRNÍ ODOLNOST: Ano;</t>
  </si>
  <si>
    <t xml:space="preserve">-2103502143</t>
  </si>
  <si>
    <t xml:space="preserve">PR01.01.113</t>
  </si>
  <si>
    <t xml:space="preserve">PR01.01.113; Požární ucpávka; TYP: Svislá kce; POŽADAVEK NA POŽÁRNÍ ODOLNOST: Ano;</t>
  </si>
  <si>
    <t xml:space="preserve">-543886704</t>
  </si>
  <si>
    <t xml:space="preserve">PR01.01.114</t>
  </si>
  <si>
    <t xml:space="preserve">PR01.01.114; Požární ucpávka; TYP: Vodorovná kce; POŽADAVEK NA POŽÁRNÍ ODOLNOST: Ano;</t>
  </si>
  <si>
    <t xml:space="preserve">-1460114080</t>
  </si>
  <si>
    <t xml:space="preserve">PR01.01.115</t>
  </si>
  <si>
    <t xml:space="preserve">PR01.01.115; Požární ucpávka; TYP: Vodorovná kce; POŽADAVEK NA POŽÁRNÍ ODOLNOST: Ano;</t>
  </si>
  <si>
    <t xml:space="preserve">-370438287</t>
  </si>
  <si>
    <t xml:space="preserve">PR01.01.116</t>
  </si>
  <si>
    <t xml:space="preserve">PR01.01.116; Požární ucpávka; TYP: Vodorovná kce; POŽADAVEK NA POŽÁRNÍ ODOLNOST: Ano;</t>
  </si>
  <si>
    <t xml:space="preserve">-898729134</t>
  </si>
  <si>
    <t xml:space="preserve">PR01.01.117</t>
  </si>
  <si>
    <t xml:space="preserve">PR01.01.117; Požární ucpávka; TYP: Vodorovná kce; POŽADAVEK NA POŽÁRNÍ ODOLNOST: Ano;</t>
  </si>
  <si>
    <t xml:space="preserve">-975405327</t>
  </si>
  <si>
    <t xml:space="preserve">PR01.01.118</t>
  </si>
  <si>
    <t xml:space="preserve">PR01.01.118; Požární ucpávka; TYP: Vodorovná kce; POŽADAVEK NA POŽÁRNÍ ODOLNOST: Ano;</t>
  </si>
  <si>
    <t xml:space="preserve">-957887595</t>
  </si>
  <si>
    <t xml:space="preserve">PR01.01.119</t>
  </si>
  <si>
    <t xml:space="preserve">PR01.01.119; Požární ucpávka; TYP: Vodorovná kce; POŽADAVEK NA POŽÁRNÍ ODOLNOST: Ano;</t>
  </si>
  <si>
    <t xml:space="preserve">-1963370395</t>
  </si>
  <si>
    <t xml:space="preserve">PR01.01.120</t>
  </si>
  <si>
    <t xml:space="preserve">PR01.01.120; Požární ucpávka; TYP: Svislá kce; POŽADAVEK NA POŽÁRNÍ ODOLNOST: Ano;</t>
  </si>
  <si>
    <t xml:space="preserve">-1653121222</t>
  </si>
  <si>
    <t xml:space="preserve">PR01.01.121</t>
  </si>
  <si>
    <t xml:space="preserve">PR01.01.121; Požární ucpávka; TYP: Svislá kce; POŽADAVEK NA POŽÁRNÍ ODOLNOST: Ano;</t>
  </si>
  <si>
    <t xml:space="preserve">-270294204</t>
  </si>
  <si>
    <t xml:space="preserve">105</t>
  </si>
  <si>
    <t xml:space="preserve">PR01.01.122</t>
  </si>
  <si>
    <t xml:space="preserve">PR01.01.122; Požární ucpávka; TYP: Svislá kce; POŽADAVEK NA POŽÁRNÍ ODOLNOST: Ano;</t>
  </si>
  <si>
    <t xml:space="preserve">511924126</t>
  </si>
  <si>
    <t xml:space="preserve">PR01.01.123</t>
  </si>
  <si>
    <t xml:space="preserve">PR01.01.123; Požární ucpávka; TYP: Svislá kce; POŽADAVEK NA POŽÁRNÍ ODOLNOST: Ano;</t>
  </si>
  <si>
    <t xml:space="preserve">150526286</t>
  </si>
  <si>
    <t xml:space="preserve">PR01.01.127</t>
  </si>
  <si>
    <t xml:space="preserve">PR01.01.127; Požární ucpávka; TYP: Vodorovná kce; POŽADAVEK NA POŽÁRNÍ ODOLNOST: Ano;</t>
  </si>
  <si>
    <t xml:space="preserve">-2104768643</t>
  </si>
  <si>
    <t xml:space="preserve">PR01.01.128</t>
  </si>
  <si>
    <t xml:space="preserve">PR01.01.128; Požární ucpávka; TYP: Vodorovná kce; POŽADAVEK NA POŽÁRNÍ ODOLNOST: Ano;</t>
  </si>
  <si>
    <t xml:space="preserve">-1534391851</t>
  </si>
  <si>
    <t xml:space="preserve">PR01.01.129</t>
  </si>
  <si>
    <t xml:space="preserve">PR01.01.129; Požární ucpávka; TYP: Vodorovná kce; POŽADAVEK NA POŽÁRNÍ ODOLNOST: Ano;</t>
  </si>
  <si>
    <t xml:space="preserve">1541102052</t>
  </si>
  <si>
    <t xml:space="preserve">PR01.01.131</t>
  </si>
  <si>
    <t xml:space="preserve">PR01.01.131; Požární ucpávka; TYP: Svislá kce; POŽADAVEK NA POŽÁRNÍ ODOLNOST: Ano;</t>
  </si>
  <si>
    <t xml:space="preserve">-601217390</t>
  </si>
  <si>
    <t xml:space="preserve">111</t>
  </si>
  <si>
    <t xml:space="preserve">PR01.01.132</t>
  </si>
  <si>
    <t xml:space="preserve">PR01.01.132; Požární ucpávka; TYP: Vodorovná kce; POŽADAVEK NA POŽÁRNÍ ODOLNOST: Ano;</t>
  </si>
  <si>
    <t xml:space="preserve">1739950961</t>
  </si>
  <si>
    <t xml:space="preserve">PR01.01.133</t>
  </si>
  <si>
    <t xml:space="preserve">PR01.01.133; Požární ucpávka; TYP: Vodorovná kce; POŽADAVEK NA POŽÁRNÍ ODOLNOST: Ano;</t>
  </si>
  <si>
    <t xml:space="preserve">1313851950</t>
  </si>
  <si>
    <t xml:space="preserve">113</t>
  </si>
  <si>
    <t xml:space="preserve">PR01.01.134</t>
  </si>
  <si>
    <t xml:space="preserve">PR01.01.134; Požární ucpávka; TYP: Svislá kce; POŽADAVEK NA POŽÁRNÍ ODOLNOST: Ano;</t>
  </si>
  <si>
    <t xml:space="preserve">-349404087</t>
  </si>
  <si>
    <t xml:space="preserve">PR01.01.135</t>
  </si>
  <si>
    <t xml:space="preserve">PR01.01.135; Požární ucpávka; TYP: Svislá kce; POŽADAVEK NA POŽÁRNÍ ODOLNOST: Ano;</t>
  </si>
  <si>
    <t xml:space="preserve">-323002304</t>
  </si>
  <si>
    <t xml:space="preserve">115</t>
  </si>
  <si>
    <t xml:space="preserve">PR01.01.136</t>
  </si>
  <si>
    <t xml:space="preserve">PR01.01.136; Požární ucpávka; TYP: Svislá kce; POŽADAVEK NA POŽÁRNÍ ODOLNOST: Ano;</t>
  </si>
  <si>
    <t xml:space="preserve">-121340084</t>
  </si>
  <si>
    <t xml:space="preserve">PR01.01.137</t>
  </si>
  <si>
    <t xml:space="preserve">PR01.01.137; Požární ucpávka; TYP: Svislá kce; POŽADAVEK NA POŽÁRNÍ ODOLNOST: Ano;</t>
  </si>
  <si>
    <t xml:space="preserve">-46003616</t>
  </si>
  <si>
    <t xml:space="preserve">PR01.01.139</t>
  </si>
  <si>
    <t xml:space="preserve">PR01.01.139; Požární ucpávka; TYP: Vodorovná kce; POŽADAVEK NA POŽÁRNÍ ODOLNOST: Ano;</t>
  </si>
  <si>
    <t xml:space="preserve">909377020</t>
  </si>
  <si>
    <t xml:space="preserve">PR01.01.140</t>
  </si>
  <si>
    <t xml:space="preserve">PR01.01.140; Požární ucpávka; TYP: Svislá kce; POŽADAVEK NA POŽÁRNÍ ODOLNOST: Ano;</t>
  </si>
  <si>
    <t xml:space="preserve">1357176131</t>
  </si>
  <si>
    <t xml:space="preserve">119</t>
  </si>
  <si>
    <t xml:space="preserve">PR01.01.143</t>
  </si>
  <si>
    <t xml:space="preserve">PR01.01.143; Požární ucpávka; TYP: Svislá kce; POŽADAVEK NA POŽÁRNÍ ODOLNOST: Ano;</t>
  </si>
  <si>
    <t xml:space="preserve">-1749117270</t>
  </si>
  <si>
    <t xml:space="preserve">PR01.01.144</t>
  </si>
  <si>
    <t xml:space="preserve">PR01.01.144; Požární ucpávka; TYP: Svislá kce; POŽADAVEK NA POŽÁRNÍ ODOLNOST: Ano;</t>
  </si>
  <si>
    <t xml:space="preserve">171241854</t>
  </si>
  <si>
    <t xml:space="preserve">121</t>
  </si>
  <si>
    <t xml:space="preserve">PR01.01.145</t>
  </si>
  <si>
    <t xml:space="preserve">PR01.01.145; Požární ucpávka; TYP: Svislá kce; POŽADAVEK NA POŽÁRNÍ ODOLNOST: Ano;</t>
  </si>
  <si>
    <t xml:space="preserve">1158927959</t>
  </si>
  <si>
    <t xml:space="preserve">PR01.01.146</t>
  </si>
  <si>
    <t xml:space="preserve">PR01.01.146; Požární ucpávka; TYP: Svislá kce; POŽADAVEK NA POŽÁRNÍ ODOLNOST: Ano;</t>
  </si>
  <si>
    <t xml:space="preserve">692078605</t>
  </si>
  <si>
    <t xml:space="preserve">123</t>
  </si>
  <si>
    <t xml:space="preserve">PR01.01.147</t>
  </si>
  <si>
    <t xml:space="preserve">PR01.01.147; Požární ucpávka; TYP: Svislá kce; POŽADAVEK NA POŽÁRNÍ ODOLNOST: Ano;</t>
  </si>
  <si>
    <t xml:space="preserve">1112220585</t>
  </si>
  <si>
    <t xml:space="preserve">PR01.01.148</t>
  </si>
  <si>
    <t xml:space="preserve">PR01.01.148; Požární ucpávka; TYP: Svislá kce; POŽADAVEK NA POŽÁRNÍ ODOLNOST: Ano;</t>
  </si>
  <si>
    <t xml:space="preserve">1860610463</t>
  </si>
  <si>
    <t xml:space="preserve">125</t>
  </si>
  <si>
    <t xml:space="preserve">PR01.01.149</t>
  </si>
  <si>
    <t xml:space="preserve">PR01.01.149; Požární ucpávka; TYP: Svislá kce; POŽADAVEK NA POŽÁRNÍ ODOLNOST: Ano;</t>
  </si>
  <si>
    <t xml:space="preserve">-1525479202</t>
  </si>
  <si>
    <t xml:space="preserve">PR01.01.150</t>
  </si>
  <si>
    <t xml:space="preserve">PR01.01.150; Požární ucpávka; TYP: Svislá kce; POŽADAVEK NA POŽÁRNÍ ODOLNOST: Ano;</t>
  </si>
  <si>
    <t xml:space="preserve">1768817510</t>
  </si>
  <si>
    <t xml:space="preserve">127</t>
  </si>
  <si>
    <t xml:space="preserve">PR01.01.151</t>
  </si>
  <si>
    <t xml:space="preserve">PR01.01.151; Požární ucpávka; TYP: Svislá kce; POŽADAVEK NA POŽÁRNÍ ODOLNOST: Ano;</t>
  </si>
  <si>
    <t xml:space="preserve">-975634317</t>
  </si>
  <si>
    <t xml:space="preserve">PR01.01.152</t>
  </si>
  <si>
    <t xml:space="preserve">PR01.01.152; Požární ucpávka; TYP: Vodorovná kce; POŽADAVEK NA POŽÁRNÍ ODOLNOST: Ano;</t>
  </si>
  <si>
    <t xml:space="preserve">439684694</t>
  </si>
  <si>
    <t xml:space="preserve">PR01.01.153</t>
  </si>
  <si>
    <t xml:space="preserve">PR01.01.153; Požární ucpávka; TYP: Vodorovná kce; POŽADAVEK NA POŽÁRNÍ ODOLNOST: Ano;</t>
  </si>
  <si>
    <t xml:space="preserve">1995283728</t>
  </si>
  <si>
    <t xml:space="preserve">PR01.01.154</t>
  </si>
  <si>
    <t xml:space="preserve">PR01.01.154; Požární ucpávka; TYP: Vodorovná kce; POŽADAVEK NA POŽÁRNÍ ODOLNOST: Ano;</t>
  </si>
  <si>
    <t xml:space="preserve">-691538044</t>
  </si>
  <si>
    <t xml:space="preserve">131</t>
  </si>
  <si>
    <t xml:space="preserve">PR01.01.155</t>
  </si>
  <si>
    <t xml:space="preserve">PR01.01.155; Požární ucpávka; TYP: Vodorovná kce; POŽADAVEK NA POŽÁRNÍ ODOLNOST: Ano;</t>
  </si>
  <si>
    <t xml:space="preserve">-700904790</t>
  </si>
  <si>
    <t xml:space="preserve">PR01.01.156</t>
  </si>
  <si>
    <t xml:space="preserve">PR01.01.156; Požární ucpávka; TYP: Vodorovná kce; POŽADAVEK NA POŽÁRNÍ ODOLNOST: Ano;</t>
  </si>
  <si>
    <t xml:space="preserve">-1071856115</t>
  </si>
  <si>
    <t xml:space="preserve">133</t>
  </si>
  <si>
    <t xml:space="preserve">PR01.01.157</t>
  </si>
  <si>
    <t xml:space="preserve">PR01.01.157; Požární ucpávka; TYP: Vodorovná kce; POŽADAVEK NA POŽÁRNÍ ODOLNOST: Ano;</t>
  </si>
  <si>
    <t xml:space="preserve">-1849898838</t>
  </si>
  <si>
    <t xml:space="preserve">PR01.01.163</t>
  </si>
  <si>
    <t xml:space="preserve">PR01.01.163; Požární ucpávka; TYP: Vodorovná kce; POŽADAVEK NA POŽÁRNÍ ODOLNOST: Ano;</t>
  </si>
  <si>
    <t xml:space="preserve">-1595079124</t>
  </si>
  <si>
    <t xml:space="preserve">135</t>
  </si>
  <si>
    <t xml:space="preserve">PR01.01.165</t>
  </si>
  <si>
    <t xml:space="preserve">PR01.01.165; Požární ucpávka; TYP: Vodorovná kce; POŽADAVEK NA POŽÁRNÍ ODOLNOST: Ano;</t>
  </si>
  <si>
    <t xml:space="preserve">-2119158127</t>
  </si>
  <si>
    <t xml:space="preserve">PR01.01.166</t>
  </si>
  <si>
    <t xml:space="preserve">PR01.01.166; Požární ucpávka; TYP: Vodorovná kce; POŽADAVEK NA POŽÁRNÍ ODOLNOST: Ano;</t>
  </si>
  <si>
    <t xml:space="preserve">1260702940</t>
  </si>
  <si>
    <t xml:space="preserve">137</t>
  </si>
  <si>
    <t xml:space="preserve">PR01.01.167</t>
  </si>
  <si>
    <t xml:space="preserve">PR01.01.167; Požární ucpávka; TYP: Vodorovná kce; POŽADAVEK NA POŽÁRNÍ ODOLNOST: Ano;</t>
  </si>
  <si>
    <t xml:space="preserve">1556089443</t>
  </si>
  <si>
    <t xml:space="preserve">PR01.01.168</t>
  </si>
  <si>
    <t xml:space="preserve">PR01.01.168; Požární ucpávka; TYP: Vodorovná kce; POŽADAVEK NA POŽÁRNÍ ODOLNOST: Ano;</t>
  </si>
  <si>
    <t xml:space="preserve">-1796677154</t>
  </si>
  <si>
    <t xml:space="preserve">139</t>
  </si>
  <si>
    <t xml:space="preserve">PR01.01.169</t>
  </si>
  <si>
    <t xml:space="preserve">PR01.01.169; Požární ucpávka; TYP: Vodorovná kce; POŽADAVEK NA POŽÁRNÍ ODOLNOST: Ano;</t>
  </si>
  <si>
    <t xml:space="preserve">-2046163122</t>
  </si>
  <si>
    <t xml:space="preserve">PR01.01.170</t>
  </si>
  <si>
    <t xml:space="preserve">PR01.01.170; Požární ucpávka; TYP: Vodorovná kce; POŽADAVEK NA POŽÁRNÍ ODOLNOST: Ano;</t>
  </si>
  <si>
    <t xml:space="preserve">-1844980260</t>
  </si>
  <si>
    <t xml:space="preserve">141</t>
  </si>
  <si>
    <t xml:space="preserve">PR01.01.171</t>
  </si>
  <si>
    <t xml:space="preserve">PR01.01.171; Požární ucpávka; TYP: Vodorovná kce; POŽADAVEK NA POŽÁRNÍ ODOLNOST: Ano;</t>
  </si>
  <si>
    <t xml:space="preserve">2044992243</t>
  </si>
  <si>
    <t xml:space="preserve">PR01.01.172</t>
  </si>
  <si>
    <t xml:space="preserve">PR01.01.172; Požární ucpávka; TYP: Vodorovná kce; POŽADAVEK NA POŽÁRNÍ ODOLNOST: Ano;</t>
  </si>
  <si>
    <t xml:space="preserve">-302221387</t>
  </si>
  <si>
    <t xml:space="preserve">143</t>
  </si>
  <si>
    <t xml:space="preserve">PR01.01.173</t>
  </si>
  <si>
    <t xml:space="preserve">PR01.01.173; Požární ucpávka; TYP: Vodorovná kce; POŽADAVEK NA POŽÁRNÍ ODOLNOST: Ano;</t>
  </si>
  <si>
    <t xml:space="preserve">565083566</t>
  </si>
  <si>
    <t xml:space="preserve">PR01.01.174</t>
  </si>
  <si>
    <t xml:space="preserve">PR01.01.174; Požární ucpávka; TYP: Vodorovná kce; POŽADAVEK NA POŽÁRNÍ ODOLNOST: Ano;</t>
  </si>
  <si>
    <t xml:space="preserve">429747395</t>
  </si>
  <si>
    <t xml:space="preserve">145</t>
  </si>
  <si>
    <t xml:space="preserve">PR01.01.175</t>
  </si>
  <si>
    <t xml:space="preserve">PR01.01.175; Požární ucpávka; TYP: Vodorovná kce; POŽADAVEK NA POŽÁRNÍ ODOLNOST: Ano;</t>
  </si>
  <si>
    <t xml:space="preserve">959318261</t>
  </si>
  <si>
    <t xml:space="preserve">PR01.01.176</t>
  </si>
  <si>
    <t xml:space="preserve">PR01.01.176; Požární ucpávka; TYP: Svislá kce; POŽADAVEK NA POŽÁRNÍ ODOLNOST: Ano;</t>
  </si>
  <si>
    <t xml:space="preserve">-1952772920</t>
  </si>
  <si>
    <t xml:space="preserve">147</t>
  </si>
  <si>
    <t xml:space="preserve">PR01.01.177</t>
  </si>
  <si>
    <t xml:space="preserve">PR01.01.177; Požární ucpávka; TYP: Vodorovná kce; POŽADAVEK NA POŽÁRNÍ ODOLNOST: Ano;</t>
  </si>
  <si>
    <t xml:space="preserve">1843749001</t>
  </si>
  <si>
    <t xml:space="preserve">PR01.01.178</t>
  </si>
  <si>
    <t xml:space="preserve">PR01.01.178; Požární ucpávka; TYP: Vodorovná kce; POŽADAVEK NA POŽÁRNÍ ODOLNOST: Ano;</t>
  </si>
  <si>
    <t xml:space="preserve">1396652757</t>
  </si>
  <si>
    <t xml:space="preserve">149</t>
  </si>
  <si>
    <t xml:space="preserve">PR01.01.179</t>
  </si>
  <si>
    <t xml:space="preserve">PR01.01.179; Požární ucpávka; TYP: Vodorovná kce; POŽADAVEK NA POŽÁRNÍ ODOLNOST: Ano;</t>
  </si>
  <si>
    <t xml:space="preserve">151850083</t>
  </si>
  <si>
    <t xml:space="preserve">PR01.01.180</t>
  </si>
  <si>
    <t xml:space="preserve">PR01.01.180; Požární ucpávka; TYP: Vodorovná kce; POŽADAVEK NA POŽÁRNÍ ODOLNOST: Ano;</t>
  </si>
  <si>
    <t xml:space="preserve">170319696</t>
  </si>
  <si>
    <t xml:space="preserve">151</t>
  </si>
  <si>
    <t xml:space="preserve">PR01.01.181</t>
  </si>
  <si>
    <t xml:space="preserve">PR01.01.181; Požární ucpávka; TYP: Svislá kce; POŽADAVEK NA POŽÁRNÍ ODOLNOST: Ano;</t>
  </si>
  <si>
    <t xml:space="preserve">-191823952</t>
  </si>
  <si>
    <t xml:space="preserve">PR01.01.182</t>
  </si>
  <si>
    <t xml:space="preserve">PR01.01.182; Požární ucpávka; TYP: Svislá kce; POŽADAVEK NA POŽÁRNÍ ODOLNOST: Ano;</t>
  </si>
  <si>
    <t xml:space="preserve">-2009756095</t>
  </si>
  <si>
    <t xml:space="preserve">153</t>
  </si>
  <si>
    <t xml:space="preserve">PR01.01.183</t>
  </si>
  <si>
    <t xml:space="preserve">PR01.01.183; Požární ucpávka; TYP: Svislá kce; POŽADAVEK NA POŽÁRNÍ ODOLNOST: Ano;</t>
  </si>
  <si>
    <t xml:space="preserve">1800186108</t>
  </si>
  <si>
    <t xml:space="preserve">PR01.01.184</t>
  </si>
  <si>
    <t xml:space="preserve">PR01.01.184; Požární ucpávka; TYP: Vodorovná kce; POŽADAVEK NA POŽÁRNÍ ODOLNOST: Ano;</t>
  </si>
  <si>
    <t xml:space="preserve">-558445286</t>
  </si>
  <si>
    <t xml:space="preserve">155</t>
  </si>
  <si>
    <t xml:space="preserve">PR01.01.185</t>
  </si>
  <si>
    <t xml:space="preserve">PR01.01.185; Požární ucpávka; TYP: Vodorovná kce; POŽADAVEK NA POŽÁRNÍ ODOLNOST: Ano;</t>
  </si>
  <si>
    <t xml:space="preserve">-708329893</t>
  </si>
  <si>
    <t xml:space="preserve">PR01.01.186</t>
  </si>
  <si>
    <t xml:space="preserve">PR01.01.186; Požární ucpávka; TYP: Vodorovná kce; POŽADAVEK NA POŽÁRNÍ ODOLNOST: Ano;</t>
  </si>
  <si>
    <t xml:space="preserve">1525684159</t>
  </si>
  <si>
    <t xml:space="preserve">157</t>
  </si>
  <si>
    <t xml:space="preserve">PR01.01.187</t>
  </si>
  <si>
    <t xml:space="preserve">PR01.01.187; Požární ucpávka; TYP: Vodorovná kce; POŽADAVEK NA POŽÁRNÍ ODOLNOST: Ano;</t>
  </si>
  <si>
    <t xml:space="preserve">2052882129</t>
  </si>
  <si>
    <t xml:space="preserve">PR01.01.188</t>
  </si>
  <si>
    <t xml:space="preserve">PR01.01.188; Požární ucpávka; TYP: Vodorovná kce; POŽADAVEK NA POŽÁRNÍ ODOLNOST: Ano;</t>
  </si>
  <si>
    <t xml:space="preserve">1114180819</t>
  </si>
  <si>
    <t xml:space="preserve">159</t>
  </si>
  <si>
    <t xml:space="preserve">PR01.01.189</t>
  </si>
  <si>
    <t xml:space="preserve">PR01.01.189; Požární ucpávka; TYP: Vodorovná kce; POŽADAVEK NA POŽÁRNÍ ODOLNOST: Ano;</t>
  </si>
  <si>
    <t xml:space="preserve">1342826368</t>
  </si>
  <si>
    <t xml:space="preserve">PR01.01.190</t>
  </si>
  <si>
    <t xml:space="preserve">PR01.01.190; Požární ucpávka; TYP: Vodorovná kce; POŽADAVEK NA POŽÁRNÍ ODOLNOST: Ano;</t>
  </si>
  <si>
    <t xml:space="preserve">1020766481</t>
  </si>
  <si>
    <t xml:space="preserve">161</t>
  </si>
  <si>
    <t xml:space="preserve">PR01.01.191</t>
  </si>
  <si>
    <t xml:space="preserve">PR01.01.191; Požární ucpávka; TYP: Vodorovná kce; POŽADAVEK NA POŽÁRNÍ ODOLNOST: Ano;</t>
  </si>
  <si>
    <t xml:space="preserve">-374920907</t>
  </si>
  <si>
    <t xml:space="preserve">PR01.01.192</t>
  </si>
  <si>
    <t xml:space="preserve">PR01.01.192; Požární ucpávka; TYP: Vodorovná kce; POŽADAVEK NA POŽÁRNÍ ODOLNOST: Ano;</t>
  </si>
  <si>
    <t xml:space="preserve">-803417722</t>
  </si>
  <si>
    <t xml:space="preserve">163</t>
  </si>
  <si>
    <t xml:space="preserve">PR01.01.193</t>
  </si>
  <si>
    <t xml:space="preserve">PR01.01.193; Požární ucpávka; TYP: Vodorovná kce; POŽADAVEK NA POŽÁRNÍ ODOLNOST: Ano;</t>
  </si>
  <si>
    <t xml:space="preserve">-1689600345</t>
  </si>
  <si>
    <t xml:space="preserve">PR01.01.194</t>
  </si>
  <si>
    <t xml:space="preserve">PR01.01.194; Požární ucpávka; TYP: Vodorovná kce; POŽADAVEK NA POŽÁRNÍ ODOLNOST: Ano;</t>
  </si>
  <si>
    <t xml:space="preserve">-630839590</t>
  </si>
  <si>
    <t xml:space="preserve">165</t>
  </si>
  <si>
    <t xml:space="preserve">PR01.01.195</t>
  </si>
  <si>
    <t xml:space="preserve">PR01.01.195; Požární ucpávka; TYP: Vodorovná kce; POŽADAVEK NA POŽÁRNÍ ODOLNOST: Ano;</t>
  </si>
  <si>
    <t xml:space="preserve">1154934140</t>
  </si>
  <si>
    <t xml:space="preserve">PR01.01.196</t>
  </si>
  <si>
    <t xml:space="preserve">PR01.01.196; Požární ucpávka; TYP: Vodorovná kce; POŽADAVEK NA POŽÁRNÍ ODOLNOST: Ano;</t>
  </si>
  <si>
    <t xml:space="preserve">353126495</t>
  </si>
  <si>
    <t xml:space="preserve">167</t>
  </si>
  <si>
    <t xml:space="preserve">PR01.01.197</t>
  </si>
  <si>
    <t xml:space="preserve">PR01.01.197; Požární ucpávka; TYP: Vodorovná kce; POŽADAVEK NA POŽÁRNÍ ODOLNOST: Ano;</t>
  </si>
  <si>
    <t xml:space="preserve">-1295940653</t>
  </si>
  <si>
    <t xml:space="preserve">PR01.01.198</t>
  </si>
  <si>
    <t xml:space="preserve">PR01.01.198; Požární ucpávka; TYP: Svislá kce; POŽADAVEK NA POŽÁRNÍ ODOLNOST: Ano;</t>
  </si>
  <si>
    <t xml:space="preserve">1292999351</t>
  </si>
  <si>
    <t xml:space="preserve">169</t>
  </si>
  <si>
    <t xml:space="preserve">PR01.01.199</t>
  </si>
  <si>
    <t xml:space="preserve">PR01.01.199; Požární ucpávka; TYP: Vodorovná kce; POŽADAVEK NA POŽÁRNÍ ODOLNOST: Ano;</t>
  </si>
  <si>
    <t xml:space="preserve">-1266211962</t>
  </si>
  <si>
    <t xml:space="preserve">PR01.01.200</t>
  </si>
  <si>
    <t xml:space="preserve">PR01.01.200; Požární ucpávka; TYP: Vodorovná kce; POŽADAVEK NA POŽÁRNÍ ODOLNOST: Ano;</t>
  </si>
  <si>
    <t xml:space="preserve">375660164</t>
  </si>
  <si>
    <t xml:space="preserve">171</t>
  </si>
  <si>
    <t xml:space="preserve">PR01.01.201</t>
  </si>
  <si>
    <t xml:space="preserve">PR01.01.201; Požární ucpávka; TYP: Vodorovná kce; POŽADAVEK NA POŽÁRNÍ ODOLNOST: Ano;</t>
  </si>
  <si>
    <t xml:space="preserve">-1867590475</t>
  </si>
  <si>
    <t xml:space="preserve">PR01.01.202</t>
  </si>
  <si>
    <t xml:space="preserve">PR01.01.202; Požární ucpávka; TYP: Vodorovná kce; POŽADAVEK NA POŽÁRNÍ ODOLNOST: Ano;</t>
  </si>
  <si>
    <t xml:space="preserve">1928998827</t>
  </si>
  <si>
    <t xml:space="preserve">173</t>
  </si>
  <si>
    <t xml:space="preserve">PR01.01.203</t>
  </si>
  <si>
    <t xml:space="preserve">PR01.01.203; Požární ucpávka; TYP: Vodorovná kce; POŽADAVEK NA POŽÁRNÍ ODOLNOST: Ano;</t>
  </si>
  <si>
    <t xml:space="preserve">432990849</t>
  </si>
  <si>
    <t xml:space="preserve">PR01.01.205</t>
  </si>
  <si>
    <t xml:space="preserve">PR01.01.205; Požární ucpávka; TYP: Vodorovná kce; POŽADAVEK NA POŽÁRNÍ ODOLNOST: Ano;</t>
  </si>
  <si>
    <t xml:space="preserve">1118159955</t>
  </si>
  <si>
    <t xml:space="preserve">175</t>
  </si>
  <si>
    <t xml:space="preserve">PR01.01.206</t>
  </si>
  <si>
    <t xml:space="preserve">PR01.01.206; Požární ucpávka; TYP: Svislá kce; POŽADAVEK NA POŽÁRNÍ ODOLNOST: Ano;</t>
  </si>
  <si>
    <t xml:space="preserve">759893358</t>
  </si>
  <si>
    <t xml:space="preserve">PR01.01.207</t>
  </si>
  <si>
    <t xml:space="preserve">PR01.01.207; Požární ucpávka; TYP: Vodorovná kce; POŽADAVEK NA POŽÁRNÍ ODOLNOST: Ano;</t>
  </si>
  <si>
    <t xml:space="preserve">-457405577</t>
  </si>
  <si>
    <t xml:space="preserve">177</t>
  </si>
  <si>
    <t xml:space="preserve">PR01.01.208</t>
  </si>
  <si>
    <t xml:space="preserve">PR01.01.208; Požární ucpávka; TYP: Vodorovná kce; POŽADAVEK NA POŽÁRNÍ ODOLNOST: Ano;</t>
  </si>
  <si>
    <t xml:space="preserve">-431009970</t>
  </si>
  <si>
    <t xml:space="preserve">PR01.01.209</t>
  </si>
  <si>
    <t xml:space="preserve">PR01.01.209; Požární ucpávka; TYP: Vodorovná kce; POŽADAVEK NA POŽÁRNÍ ODOLNOST: Ano;</t>
  </si>
  <si>
    <t xml:space="preserve">223429459</t>
  </si>
  <si>
    <t xml:space="preserve">179</t>
  </si>
  <si>
    <t xml:space="preserve">PR01.01.210</t>
  </si>
  <si>
    <t xml:space="preserve">PR01.01.210; Požární ucpávka; TYP: Vodorovná kce; POŽADAVEK NA POŽÁRNÍ ODOLNOST: Ano;</t>
  </si>
  <si>
    <t xml:space="preserve">-247793376</t>
  </si>
  <si>
    <t xml:space="preserve">PR01.01.215</t>
  </si>
  <si>
    <t xml:space="preserve">PR01.01.215; Požární ucpávka; TYP: Vodorovná kce; POŽADAVEK NA POŽÁRNÍ ODOLNOST: Ano;</t>
  </si>
  <si>
    <t xml:space="preserve">-1232917386</t>
  </si>
  <si>
    <t xml:space="preserve">181</t>
  </si>
  <si>
    <t xml:space="preserve">PR01.01.216</t>
  </si>
  <si>
    <t xml:space="preserve">PR01.01.216; Požární ucpávka; TYP: Vodorovná kce; POŽADAVEK NA POŽÁRNÍ ODOLNOST: Ano;</t>
  </si>
  <si>
    <t xml:space="preserve">-1644441933</t>
  </si>
  <si>
    <t xml:space="preserve">PR01.01.217</t>
  </si>
  <si>
    <t xml:space="preserve">PR01.01.217; Požární ucpávka; TYP: Vodorovná kce; POŽADAVEK NA POŽÁRNÍ ODOLNOST: Ano;</t>
  </si>
  <si>
    <t xml:space="preserve">520209107</t>
  </si>
  <si>
    <t xml:space="preserve">183</t>
  </si>
  <si>
    <t xml:space="preserve">PR01.01.218</t>
  </si>
  <si>
    <t xml:space="preserve">PR01.01.218; Požární ucpávka; TYP: Vodorovná kce; POŽADAVEK NA POŽÁRNÍ ODOLNOST: Ano;</t>
  </si>
  <si>
    <t xml:space="preserve">-61542538</t>
  </si>
  <si>
    <t xml:space="preserve">PR01.01.219</t>
  </si>
  <si>
    <t xml:space="preserve">PR01.01.219; Požární ucpávka; TYP: Vodorovná kce; POŽADAVEK NA POŽÁRNÍ ODOLNOST: Ano;</t>
  </si>
  <si>
    <t xml:space="preserve">977717948</t>
  </si>
  <si>
    <t xml:space="preserve">185</t>
  </si>
  <si>
    <t xml:space="preserve">PR01.01.220</t>
  </si>
  <si>
    <t xml:space="preserve">PR01.01.220; Požární ucpávka; TYP: Vodorovná kce; POŽADAVEK NA POŽÁRNÍ ODOLNOST: Ano;</t>
  </si>
  <si>
    <t xml:space="preserve">-330828815</t>
  </si>
  <si>
    <t xml:space="preserve">PR01.01.221</t>
  </si>
  <si>
    <t xml:space="preserve">PR01.01.221; Požární ucpávka; TYP: Vodorovná kce; POŽADAVEK NA POŽÁRNÍ ODOLNOST: Ano;</t>
  </si>
  <si>
    <t xml:space="preserve">-542293829</t>
  </si>
  <si>
    <t xml:space="preserve">187</t>
  </si>
  <si>
    <t xml:space="preserve">PR01.01.222</t>
  </si>
  <si>
    <t xml:space="preserve">PR01.01.222; Požární ucpávka; TYP: Svislá kce; POŽADAVEK NA POŽÁRNÍ ODOLNOST: Ano;</t>
  </si>
  <si>
    <t xml:space="preserve">-1403178183</t>
  </si>
  <si>
    <t xml:space="preserve">PR01.01.227</t>
  </si>
  <si>
    <t xml:space="preserve">PR01.01.227; Požární ucpávka; TYP: Svislá kce; POŽADAVEK NA POŽÁRNÍ ODOLNOST: Ano;</t>
  </si>
  <si>
    <t xml:space="preserve">-1282577422</t>
  </si>
  <si>
    <t xml:space="preserve">189</t>
  </si>
  <si>
    <t xml:space="preserve">PR01.01.228</t>
  </si>
  <si>
    <t xml:space="preserve">PR01.01.228; Požární ucpávka; TYP: Svislá kce; POŽADAVEK NA POŽÁRNÍ ODOLNOST: Ano;</t>
  </si>
  <si>
    <t xml:space="preserve">1838969744</t>
  </si>
  <si>
    <t xml:space="preserve">PR01.01.230</t>
  </si>
  <si>
    <t xml:space="preserve">PR01.01.230; Požární ucpávka; TYP: Svislá kce; POŽADAVEK NA POŽÁRNÍ ODOLNOST: Ano;</t>
  </si>
  <si>
    <t xml:space="preserve">1373158175</t>
  </si>
  <si>
    <t xml:space="preserve">191</t>
  </si>
  <si>
    <t xml:space="preserve">PR01.01.231</t>
  </si>
  <si>
    <t xml:space="preserve">PR01.01.231; Požární ucpávka; TYP: Svislá kce; POŽADAVEK NA POŽÁRNÍ ODOLNOST: Ano;</t>
  </si>
  <si>
    <t xml:space="preserve">-758304808</t>
  </si>
  <si>
    <t xml:space="preserve">PR01.01.232</t>
  </si>
  <si>
    <t xml:space="preserve">PR01.01.232; Požární ucpávka; TYP: Vodorovná kce; POŽADAVEK NA POŽÁRNÍ ODOLNOST: Ano;</t>
  </si>
  <si>
    <t xml:space="preserve">153925995</t>
  </si>
  <si>
    <t xml:space="preserve">193</t>
  </si>
  <si>
    <t xml:space="preserve">PR01.01.233</t>
  </si>
  <si>
    <t xml:space="preserve">PR01.01.233; Požární ucpávka; TYP: Vodorovná kce; POŽADAVEK NA POŽÁRNÍ ODOLNOST: Ano;</t>
  </si>
  <si>
    <t xml:space="preserve">1747068000</t>
  </si>
  <si>
    <t xml:space="preserve">PR01.01.234</t>
  </si>
  <si>
    <t xml:space="preserve">PR01.01.234; Požární ucpávka; TYP: Svislá kce; POŽADAVEK NA POŽÁRNÍ ODOLNOST: Ano;</t>
  </si>
  <si>
    <t xml:space="preserve">-1725660590</t>
  </si>
  <si>
    <t xml:space="preserve">195</t>
  </si>
  <si>
    <t xml:space="preserve">PR01.01.235</t>
  </si>
  <si>
    <t xml:space="preserve">PR01.01.235; Požární ucpávka; TYP: Svislá kce; POŽADAVEK NA POŽÁRNÍ ODOLNOST: Ano;</t>
  </si>
  <si>
    <t xml:space="preserve">840580090</t>
  </si>
  <si>
    <t xml:space="preserve">PR01.01.236</t>
  </si>
  <si>
    <t xml:space="preserve">PR01.01.236; Požární ucpávka; TYP: Svislá kce; POŽADAVEK NA POŽÁRNÍ ODOLNOST: Ano;</t>
  </si>
  <si>
    <t xml:space="preserve">1949062637</t>
  </si>
  <si>
    <t xml:space="preserve">197</t>
  </si>
  <si>
    <t xml:space="preserve">PR01.01.237</t>
  </si>
  <si>
    <t xml:space="preserve">PR01.01.237; Požární ucpávka; TYP: Vodorovná kce; POŽADAVEK NA POŽÁRNÍ ODOLNOST: Ano;</t>
  </si>
  <si>
    <t xml:space="preserve">-1726255839</t>
  </si>
  <si>
    <t xml:space="preserve">PR01.01.238</t>
  </si>
  <si>
    <t xml:space="preserve">PR01.01.238; Požární ucpávka; TYP: Svislá kce; POŽADAVEK NA POŽÁRNÍ ODOLNOST: Ano;</t>
  </si>
  <si>
    <t xml:space="preserve">-9456963</t>
  </si>
  <si>
    <t xml:space="preserve">199</t>
  </si>
  <si>
    <t xml:space="preserve">PR01.01.240</t>
  </si>
  <si>
    <t xml:space="preserve">PR01.01.240; Požární ucpávka; TYP: Svislá kce; POŽADAVEK NA POŽÁRNÍ ODOLNOST: Ano;</t>
  </si>
  <si>
    <t xml:space="preserve">2146764686</t>
  </si>
  <si>
    <t xml:space="preserve">PR01.01.241</t>
  </si>
  <si>
    <t xml:space="preserve">PR01.01.241; Požární ucpávka; TYP: Svislá kce; POŽADAVEK NA POŽÁRNÍ ODOLNOST: Ano;</t>
  </si>
  <si>
    <t xml:space="preserve">353402132</t>
  </si>
  <si>
    <t xml:space="preserve">201</t>
  </si>
  <si>
    <t xml:space="preserve">PR01.01.242</t>
  </si>
  <si>
    <t xml:space="preserve">PR01.01.242; Požární ucpávka; TYP: Svislá kce; POŽADAVEK NA POŽÁRNÍ ODOLNOST: Ano;</t>
  </si>
  <si>
    <t xml:space="preserve">140015247</t>
  </si>
  <si>
    <t xml:space="preserve">PR01.01.243</t>
  </si>
  <si>
    <t xml:space="preserve">PR01.01.243; Požární ucpávka; TYP: Svislá kce; POŽADAVEK NA POŽÁRNÍ ODOLNOST: Ano;</t>
  </si>
  <si>
    <t xml:space="preserve">-1947384941</t>
  </si>
  <si>
    <t xml:space="preserve">203</t>
  </si>
  <si>
    <t xml:space="preserve">PR01.01.244</t>
  </si>
  <si>
    <t xml:space="preserve">PR01.01.244; Požární ucpávka; TYP: Svislá kce; POŽADAVEK NA POŽÁRNÍ ODOLNOST: Ano;</t>
  </si>
  <si>
    <t xml:space="preserve">326233141</t>
  </si>
  <si>
    <t xml:space="preserve">PR01.01.245</t>
  </si>
  <si>
    <t xml:space="preserve">PR01.01.245; Požární ucpávka; TYP: Svislá kce; POŽADAVEK NA POŽÁRNÍ ODOLNOST: Ano;</t>
  </si>
  <si>
    <t xml:space="preserve">-1705516169</t>
  </si>
  <si>
    <t xml:space="preserve">205</t>
  </si>
  <si>
    <t xml:space="preserve">PR01.01.246</t>
  </si>
  <si>
    <t xml:space="preserve">PR01.01.246; Požární ucpávka; TYP: Vodorovná kce; POŽADAVEK NA POŽÁRNÍ ODOLNOST: Ano;</t>
  </si>
  <si>
    <t xml:space="preserve">-98003520</t>
  </si>
  <si>
    <t xml:space="preserve">PR01.01.252</t>
  </si>
  <si>
    <t xml:space="preserve">PR01.01.252; Požární ucpávka; TYP: Svislá kce; POŽADAVEK NA POŽÁRNÍ ODOLNOST: Ano;</t>
  </si>
  <si>
    <t xml:space="preserve">-438123954</t>
  </si>
  <si>
    <t xml:space="preserve">207</t>
  </si>
  <si>
    <t xml:space="preserve">PR01.01.253</t>
  </si>
  <si>
    <t xml:space="preserve">PR01.01.253; Požární ucpávka; TYP: Svislá kce; POŽADAVEK NA POŽÁRNÍ ODOLNOST: Ano;</t>
  </si>
  <si>
    <t xml:space="preserve">1147686996</t>
  </si>
  <si>
    <t xml:space="preserve">PR01.01.255</t>
  </si>
  <si>
    <t xml:space="preserve">PR01.01.255; Požární ucpávka; TYP: Svislá kce; POŽADAVEK NA POŽÁRNÍ ODOLNOST: Ano;</t>
  </si>
  <si>
    <t xml:space="preserve">-925091396</t>
  </si>
  <si>
    <t xml:space="preserve">209</t>
  </si>
  <si>
    <t xml:space="preserve">PR01.01.256</t>
  </si>
  <si>
    <t xml:space="preserve">PR01.01.256; Požární ucpávka; TYP: Svislá kce; POŽADAVEK NA POŽÁRNÍ ODOLNOST: Ano;</t>
  </si>
  <si>
    <t xml:space="preserve">-521924166</t>
  </si>
  <si>
    <t xml:space="preserve">PR01.01.257</t>
  </si>
  <si>
    <t xml:space="preserve">PR01.01.257; Požární ucpávka; TYP: Svislá kce; POŽADAVEK NA POŽÁRNÍ ODOLNOST: Ano;</t>
  </si>
  <si>
    <t xml:space="preserve">1419904140</t>
  </si>
  <si>
    <t xml:space="preserve">211</t>
  </si>
  <si>
    <t xml:space="preserve">PR01.01.258</t>
  </si>
  <si>
    <t xml:space="preserve">PR01.01.258; Požární ucpávka; TYP: Svislá kce; POŽADAVEK NA POŽÁRNÍ ODOLNOST: Ano;</t>
  </si>
  <si>
    <t xml:space="preserve">-1506421934</t>
  </si>
  <si>
    <t xml:space="preserve">PR01.01.259</t>
  </si>
  <si>
    <t xml:space="preserve">PR01.01.259; Požární ucpávka; TYP: Vodorovná kce; POŽADAVEK NA POŽÁRNÍ ODOLNOST: Ano;</t>
  </si>
  <si>
    <t xml:space="preserve">-1680990554</t>
  </si>
  <si>
    <t xml:space="preserve">213</t>
  </si>
  <si>
    <t xml:space="preserve">PR01.01.260</t>
  </si>
  <si>
    <t xml:space="preserve">PR01.01.260; Požární ucpávka; TYP: Svislá kce; POŽADAVEK NA POŽÁRNÍ ODOLNOST: Ano;</t>
  </si>
  <si>
    <t xml:space="preserve">892989202</t>
  </si>
  <si>
    <t xml:space="preserve">PR01.01.261</t>
  </si>
  <si>
    <t xml:space="preserve">PR01.01.261; Požární ucpávka; TYP: Svislá kce; POŽADAVEK NA POŽÁRNÍ ODOLNOST: Ano;</t>
  </si>
  <si>
    <t xml:space="preserve">521219171</t>
  </si>
  <si>
    <t xml:space="preserve">215</t>
  </si>
  <si>
    <t xml:space="preserve">PR01.01.262</t>
  </si>
  <si>
    <t xml:space="preserve">PR01.01.262; Požární ucpávka; TYP: Svislá kce; POŽADAVEK NA POŽÁRNÍ ODOLNOST: Ano;</t>
  </si>
  <si>
    <t xml:space="preserve">-551548626</t>
  </si>
  <si>
    <t xml:space="preserve">PR01.01.263</t>
  </si>
  <si>
    <t xml:space="preserve">PR01.01.263; Požární ucpávka; TYP: Svislá kce; POŽADAVEK NA POŽÁRNÍ ODOLNOST: Ano;</t>
  </si>
  <si>
    <t xml:space="preserve">-1364055284</t>
  </si>
  <si>
    <t xml:space="preserve">217</t>
  </si>
  <si>
    <t xml:space="preserve">PR01.01.264</t>
  </si>
  <si>
    <t xml:space="preserve">PR01.01.264; Požární ucpávka; TYP: Svislá kce; POŽADAVEK NA POŽÁRNÍ ODOLNOST: Ano;</t>
  </si>
  <si>
    <t xml:space="preserve">1313362666</t>
  </si>
  <si>
    <t xml:space="preserve">PR01.01.265</t>
  </si>
  <si>
    <t xml:space="preserve">PR01.01.265; Požární ucpávka; TYP: Svislá kce; POŽADAVEK NA POŽÁRNÍ ODOLNOST: Ano;</t>
  </si>
  <si>
    <t xml:space="preserve">-1058560107</t>
  </si>
  <si>
    <t xml:space="preserve">219</t>
  </si>
  <si>
    <t xml:space="preserve">PR01.01.266</t>
  </si>
  <si>
    <t xml:space="preserve">PR01.01.266; Požární ucpávka; TYP: Svislá kce; POŽADAVEK NA POŽÁRNÍ ODOLNOST: Ano;</t>
  </si>
  <si>
    <t xml:space="preserve">-1801126864</t>
  </si>
  <si>
    <t xml:space="preserve">PR01.01.267</t>
  </si>
  <si>
    <t xml:space="preserve">PR01.01.267; Požární ucpávka; TYP: Svislá kce; POŽADAVEK NA POŽÁRNÍ ODOLNOST: Ano;</t>
  </si>
  <si>
    <t xml:space="preserve">-1649202098</t>
  </si>
  <si>
    <t xml:space="preserve">221</t>
  </si>
  <si>
    <t xml:space="preserve">PR01.01.268</t>
  </si>
  <si>
    <t xml:space="preserve">PR01.01.268; Požární ucpávka; TYP: Svislá kce; POŽADAVEK NA POŽÁRNÍ ODOLNOST: Ano;</t>
  </si>
  <si>
    <t xml:space="preserve">1037665396</t>
  </si>
  <si>
    <t xml:space="preserve">PR01.01.269</t>
  </si>
  <si>
    <t xml:space="preserve">PR01.01.269; Požární ucpávka; TYP: Svislá kce; POŽADAVEK NA POŽÁRNÍ ODOLNOST: Ano;</t>
  </si>
  <si>
    <t xml:space="preserve">-187678608</t>
  </si>
  <si>
    <t xml:space="preserve">223</t>
  </si>
  <si>
    <t xml:space="preserve">PR01.01.270</t>
  </si>
  <si>
    <t xml:space="preserve">PR01.01.270; Požární ucpávka; TYP: Svislá kce; POŽADAVEK NA POŽÁRNÍ ODOLNOST: Ano;</t>
  </si>
  <si>
    <t xml:space="preserve">-1160015730</t>
  </si>
  <si>
    <t xml:space="preserve">PR01.01.271</t>
  </si>
  <si>
    <t xml:space="preserve">PR01.01.271; Požární ucpávka; TYP: Svislá kce; POŽADAVEK NA POŽÁRNÍ ODOLNOST: Ano;</t>
  </si>
  <si>
    <t xml:space="preserve">-1353085394</t>
  </si>
  <si>
    <t xml:space="preserve">225</t>
  </si>
  <si>
    <t xml:space="preserve">PR01.01.272</t>
  </si>
  <si>
    <t xml:space="preserve">PR01.01.272; Požární ucpávka; TYP: Svislá kce; POŽADAVEK NA POŽÁRNÍ ODOLNOST: Ano;</t>
  </si>
  <si>
    <t xml:space="preserve">-554110110</t>
  </si>
  <si>
    <t xml:space="preserve">PR01.01.273</t>
  </si>
  <si>
    <t xml:space="preserve">PR01.01.273; Požární ucpávka; TYP: Svislá kce; POŽADAVEK NA POŽÁRNÍ ODOLNOST: Ano;</t>
  </si>
  <si>
    <t xml:space="preserve">-1559847397</t>
  </si>
  <si>
    <t xml:space="preserve">227</t>
  </si>
  <si>
    <t xml:space="preserve">PR01.01.274</t>
  </si>
  <si>
    <t xml:space="preserve">PR01.01.274; Požární ucpávka; TYP: Vodorovná kce; POŽADAVEK NA POŽÁRNÍ ODOLNOST: Ano;</t>
  </si>
  <si>
    <t xml:space="preserve">-2136003534</t>
  </si>
  <si>
    <t xml:space="preserve">PR01.01.275</t>
  </si>
  <si>
    <t xml:space="preserve">PR01.01.275; Požární ucpávka; TYP: Svislá kce; POŽADAVEK NA POŽÁRNÍ ODOLNOST: Ano;</t>
  </si>
  <si>
    <t xml:space="preserve">-1104470144</t>
  </si>
  <si>
    <t xml:space="preserve">229</t>
  </si>
  <si>
    <t xml:space="preserve">PR01.01.276</t>
  </si>
  <si>
    <t xml:space="preserve">PR01.01.276; Požární ucpávka; TYP: Svislá kce; POŽADAVEK NA POŽÁRNÍ ODOLNOST: Ano;</t>
  </si>
  <si>
    <t xml:space="preserve">-946256261</t>
  </si>
  <si>
    <t xml:space="preserve">PR01.01.278</t>
  </si>
  <si>
    <t xml:space="preserve">PR01.01.278; Požární ucpávka; TYP: Svislá kce; POŽADAVEK NA POŽÁRNÍ ODOLNOST: Ano;</t>
  </si>
  <si>
    <t xml:space="preserve">136617715</t>
  </si>
  <si>
    <t xml:space="preserve">231</t>
  </si>
  <si>
    <t xml:space="preserve">PR01.01.280</t>
  </si>
  <si>
    <t xml:space="preserve">PR01.01.280; Požární ucpávka; TYP: Svislá kce; POŽADAVEK NA POŽÁRNÍ ODOLNOST: Ano;</t>
  </si>
  <si>
    <t xml:space="preserve">-706235014</t>
  </si>
  <si>
    <t xml:space="preserve">PR01.01.281</t>
  </si>
  <si>
    <t xml:space="preserve">PR01.01.281; Požární ucpávka; TYP: Vodorovná kce; POŽADAVEK NA POŽÁRNÍ ODOLNOST: Ano;</t>
  </si>
  <si>
    <t xml:space="preserve">170850643</t>
  </si>
  <si>
    <t xml:space="preserve">233</t>
  </si>
  <si>
    <t xml:space="preserve">PR01.01.282</t>
  </si>
  <si>
    <t xml:space="preserve">PR01.01.282; Požární ucpávka; TYP: Vodorovná kce; POŽADAVEK NA POŽÁRNÍ ODOLNOST: Ano;</t>
  </si>
  <si>
    <t xml:space="preserve">-342202932</t>
  </si>
  <si>
    <t xml:space="preserve">PR01.01.283</t>
  </si>
  <si>
    <t xml:space="preserve">PR01.01.283; Požární ucpávka; TYP: Svislá kce; POŽADAVEK NA POŽÁRNÍ ODOLNOST: Ano;</t>
  </si>
  <si>
    <t xml:space="preserve">335805083</t>
  </si>
  <si>
    <t xml:space="preserve">235</t>
  </si>
  <si>
    <t xml:space="preserve">PR01.01.284</t>
  </si>
  <si>
    <t xml:space="preserve">PR01.01.284; Požární ucpávka; TYP: Svislá kce; POŽADAVEK NA POŽÁRNÍ ODOLNOST: Ano;</t>
  </si>
  <si>
    <t xml:space="preserve">1065414538</t>
  </si>
  <si>
    <t xml:space="preserve">PR01.01.285</t>
  </si>
  <si>
    <t xml:space="preserve">PR01.01.285; Požární ucpávka; TYP: Vodorovná kce; POŽADAVEK NA POŽÁRNÍ ODOLNOST: Ano;</t>
  </si>
  <si>
    <t xml:space="preserve">1885702183</t>
  </si>
  <si>
    <t xml:space="preserve">237</t>
  </si>
  <si>
    <t xml:space="preserve">PR01.01.286</t>
  </si>
  <si>
    <t xml:space="preserve">PR01.01.286; Požární ucpávka; TYP: Svislá kce; POŽADAVEK NA POŽÁRNÍ ODOLNOST: Ano;</t>
  </si>
  <si>
    <t xml:space="preserve">-784835521</t>
  </si>
  <si>
    <t xml:space="preserve">PR01.01.288</t>
  </si>
  <si>
    <t xml:space="preserve">PR01.01.288; Požární ucpávka; TYP: Vodorovná kce; POŽADAVEK NA POŽÁRNÍ ODOLNOST: Ano;</t>
  </si>
  <si>
    <t xml:space="preserve">-1231751997</t>
  </si>
  <si>
    <t xml:space="preserve">239</t>
  </si>
  <si>
    <t xml:space="preserve">PR01.01.290</t>
  </si>
  <si>
    <t xml:space="preserve">PR01.01.290; Požární ucpávka; TYP: Vodorovná kce; POŽADAVEK NA POŽÁRNÍ ODOLNOST: Ano;</t>
  </si>
  <si>
    <t xml:space="preserve">2097622721</t>
  </si>
  <si>
    <t xml:space="preserve">PR01.01.291</t>
  </si>
  <si>
    <t xml:space="preserve">PR01.01.291; Požární ucpávka; TYP: Vodorovná kce; POŽADAVEK NA POŽÁRNÍ ODOLNOST: Ano;</t>
  </si>
  <si>
    <t xml:space="preserve">-1833122592</t>
  </si>
  <si>
    <t xml:space="preserve">241</t>
  </si>
  <si>
    <t xml:space="preserve">PR01.01.292</t>
  </si>
  <si>
    <t xml:space="preserve">PR01.01.292; Požární ucpávka; TYP: Svislá kce; POŽADAVEK NA POŽÁRNÍ ODOLNOST: Ano;</t>
  </si>
  <si>
    <t xml:space="preserve">1708763541</t>
  </si>
  <si>
    <t xml:space="preserve">PR01.01.294</t>
  </si>
  <si>
    <t xml:space="preserve">PR01.01.294; Požární ucpávka; TYP: Svislá kce; POŽADAVEK NA POŽÁRNÍ ODOLNOST: Ano;</t>
  </si>
  <si>
    <t xml:space="preserve">-1981294844</t>
  </si>
  <si>
    <t xml:space="preserve">243</t>
  </si>
  <si>
    <t xml:space="preserve">PR01.01.295</t>
  </si>
  <si>
    <t xml:space="preserve">PR01.01.295; Požární ucpávka; TYP: Svislá kce; POŽADAVEK NA POŽÁRNÍ ODOLNOST: Ano;</t>
  </si>
  <si>
    <t xml:space="preserve">1437083704</t>
  </si>
  <si>
    <t xml:space="preserve">PR01.01.299</t>
  </si>
  <si>
    <t xml:space="preserve">PR01.01.299; Požární ucpávka; TYP: Svislá kce; POŽADAVEK NA POŽÁRNÍ ODOLNOST: Ano;</t>
  </si>
  <si>
    <t xml:space="preserve">990707091</t>
  </si>
  <si>
    <t xml:space="preserve">245</t>
  </si>
  <si>
    <t xml:space="preserve">PR01.01.300</t>
  </si>
  <si>
    <t xml:space="preserve">PR01.01.300; Požární ucpávka; TYP: Svislá kce; POŽADAVEK NA POŽÁRNÍ ODOLNOST: Ano;</t>
  </si>
  <si>
    <t xml:space="preserve">-2135463521</t>
  </si>
  <si>
    <t xml:space="preserve">246</t>
  </si>
  <si>
    <t xml:space="preserve">PR01.01.301</t>
  </si>
  <si>
    <t xml:space="preserve">PR01.01.301; Požární ucpávka; TYP: Vodorovná kce; POŽADAVEK NA POŽÁRNÍ ODOLNOST: Ano;</t>
  </si>
  <si>
    <t xml:space="preserve">1732661148</t>
  </si>
  <si>
    <t xml:space="preserve">247</t>
  </si>
  <si>
    <t xml:space="preserve">PR01.01.302</t>
  </si>
  <si>
    <t xml:space="preserve">PR01.01.302; Požární ucpávka; TYP: Svislá kce; POŽADAVEK NA POŽÁRNÍ ODOLNOST: Ano;</t>
  </si>
  <si>
    <t xml:space="preserve">-2098419087</t>
  </si>
  <si>
    <t xml:space="preserve">248</t>
  </si>
  <si>
    <t xml:space="preserve">PR01.01.303</t>
  </si>
  <si>
    <t xml:space="preserve">PR01.01.303; Požární ucpávka; TYP: Svislá kce; POŽADAVEK NA POŽÁRNÍ ODOLNOST: Ano;</t>
  </si>
  <si>
    <t xml:space="preserve">209323938</t>
  </si>
  <si>
    <t xml:space="preserve">249</t>
  </si>
  <si>
    <t xml:space="preserve">PR01.01.304</t>
  </si>
  <si>
    <t xml:space="preserve">PR01.01.304; Požární ucpávka; TYP: Svislá kce; POŽADAVEK NA POŽÁRNÍ ODOLNOST: Ano;</t>
  </si>
  <si>
    <t xml:space="preserve">-91340089</t>
  </si>
  <si>
    <t xml:space="preserve">250</t>
  </si>
  <si>
    <t xml:space="preserve">PR01.01.305</t>
  </si>
  <si>
    <t xml:space="preserve">PR01.01.305; Požární ucpávka; TYP: Svislá kce; POŽADAVEK NA POŽÁRNÍ ODOLNOST: Ano;</t>
  </si>
  <si>
    <t xml:space="preserve">-223537630</t>
  </si>
  <si>
    <t xml:space="preserve">251</t>
  </si>
  <si>
    <t xml:space="preserve">PR01.01.307</t>
  </si>
  <si>
    <t xml:space="preserve">PR01.01.307; Požární ucpávka; TYP: Svislá kce; POŽADAVEK NA POŽÁRNÍ ODOLNOST: Ano;</t>
  </si>
  <si>
    <t xml:space="preserve">-1248599292</t>
  </si>
  <si>
    <t xml:space="preserve">252</t>
  </si>
  <si>
    <t xml:space="preserve">PR01.01.308</t>
  </si>
  <si>
    <t xml:space="preserve">PR01.01.308; Požární ucpávka; TYP: Svislá kce; POŽADAVEK NA POŽÁRNÍ ODOLNOST: Ano;</t>
  </si>
  <si>
    <t xml:space="preserve">1637270975</t>
  </si>
  <si>
    <t xml:space="preserve">253</t>
  </si>
  <si>
    <t xml:space="preserve">PR01.01.309</t>
  </si>
  <si>
    <t xml:space="preserve">PR01.01.309; Požární ucpávka; TYP: Svislá kce; POŽADAVEK NA POŽÁRNÍ ODOLNOST: Ano;</t>
  </si>
  <si>
    <t xml:space="preserve">-1021251095</t>
  </si>
  <si>
    <t xml:space="preserve">254</t>
  </si>
  <si>
    <t xml:space="preserve">PR01.01.311</t>
  </si>
  <si>
    <t xml:space="preserve">PR01.01.311; Požární ucpávka; TYP: Vodorovná kce; POŽADAVEK NA POŽÁRNÍ ODOLNOST: Ano;</t>
  </si>
  <si>
    <t xml:space="preserve">2127960502</t>
  </si>
  <si>
    <t xml:space="preserve">255</t>
  </si>
  <si>
    <t xml:space="preserve">PR01.01.312</t>
  </si>
  <si>
    <t xml:space="preserve">PR01.01.312; Požární ucpávka; TYP: Vodorovná kce; POŽADAVEK NA POŽÁRNÍ ODOLNOST: Ano;</t>
  </si>
  <si>
    <t xml:space="preserve">-1017184221</t>
  </si>
  <si>
    <t xml:space="preserve">256</t>
  </si>
  <si>
    <t xml:space="preserve">PR01.01.313</t>
  </si>
  <si>
    <t xml:space="preserve">PR01.01.313; Požární ucpávka; TYP: Vodorovná kce; POŽADAVEK NA POŽÁRNÍ ODOLNOST: Ano;</t>
  </si>
  <si>
    <t xml:space="preserve">1845740995</t>
  </si>
  <si>
    <t xml:space="preserve">257</t>
  </si>
  <si>
    <t xml:space="preserve">PR01.01.314</t>
  </si>
  <si>
    <t xml:space="preserve">PR01.01.314; Požární ucpávka; TYP: Vodorovná kce; POŽADAVEK NA POŽÁRNÍ ODOLNOST: Ano;</t>
  </si>
  <si>
    <t xml:space="preserve">-302952805</t>
  </si>
  <si>
    <t xml:space="preserve">258</t>
  </si>
  <si>
    <t xml:space="preserve">PR01.01.315</t>
  </si>
  <si>
    <t xml:space="preserve">PR01.01.315; Požární ucpávka; TYP: Vodorovná kce; POŽADAVEK NA POŽÁRNÍ ODOLNOST: Ano;</t>
  </si>
  <si>
    <t xml:space="preserve">-1639960412</t>
  </si>
  <si>
    <t xml:space="preserve">259</t>
  </si>
  <si>
    <t xml:space="preserve">PR01.01.316</t>
  </si>
  <si>
    <t xml:space="preserve">PR01.01.316; Požární ucpávka; TYP: Vodorovná kce; POŽADAVEK NA POŽÁRNÍ ODOLNOST: Ano;</t>
  </si>
  <si>
    <t xml:space="preserve">473932830</t>
  </si>
  <si>
    <t xml:space="preserve">260</t>
  </si>
  <si>
    <t xml:space="preserve">PR01.01.319</t>
  </si>
  <si>
    <t xml:space="preserve">PR01.01.319; Požární ucpávka; TYP: Vodorovná kce; POŽADAVEK NA POŽÁRNÍ ODOLNOST: Ano;</t>
  </si>
  <si>
    <t xml:space="preserve">-294949261</t>
  </si>
  <si>
    <t xml:space="preserve">261</t>
  </si>
  <si>
    <t xml:space="preserve">PR01.01.320</t>
  </si>
  <si>
    <t xml:space="preserve">PR01.01.320; Požární ucpávka; TYP: Vodorovná kce; POŽADAVEK NA POŽÁRNÍ ODOLNOST: Ano;</t>
  </si>
  <si>
    <t xml:space="preserve">-214577821</t>
  </si>
  <si>
    <t xml:space="preserve">262</t>
  </si>
  <si>
    <t xml:space="preserve">PR01.01.321</t>
  </si>
  <si>
    <t xml:space="preserve">PR01.01.321; Požární ucpávka; TYP: Vodorovná kce; POŽADAVEK NA POŽÁRNÍ ODOLNOST: Ano;</t>
  </si>
  <si>
    <t xml:space="preserve">-222237962</t>
  </si>
  <si>
    <t xml:space="preserve">263</t>
  </si>
  <si>
    <t xml:space="preserve">PR01.01.322</t>
  </si>
  <si>
    <t xml:space="preserve">PR01.01.322; Požární ucpávka; TYP: Svislá kce; POŽADAVEK NA POŽÁRNÍ ODOLNOST: Ano;</t>
  </si>
  <si>
    <t xml:space="preserve">1342594245</t>
  </si>
  <si>
    <t xml:space="preserve">264</t>
  </si>
  <si>
    <t xml:space="preserve">PR01.01.323</t>
  </si>
  <si>
    <t xml:space="preserve">PR01.01.323; Požární ucpávka; TYP: Vodorovná kce; POŽADAVEK NA POŽÁRNÍ ODOLNOST: Ano;</t>
  </si>
  <si>
    <t xml:space="preserve">164264049</t>
  </si>
  <si>
    <t xml:space="preserve">265</t>
  </si>
  <si>
    <t xml:space="preserve">PR01.01.324</t>
  </si>
  <si>
    <t xml:space="preserve">PR01.01.324; Požární ucpávka; TYP: Svislá kce; POŽADAVEK NA POŽÁRNÍ ODOLNOST: Ano;</t>
  </si>
  <si>
    <t xml:space="preserve">-1642259267</t>
  </si>
  <si>
    <t xml:space="preserve">266</t>
  </si>
  <si>
    <t xml:space="preserve">PR01.01.325</t>
  </si>
  <si>
    <t xml:space="preserve">PR01.01.325; Požární ucpávka; TYP: Svislá kce; POŽADAVEK NA POŽÁRNÍ ODOLNOST: Ano;</t>
  </si>
  <si>
    <t xml:space="preserve">971780597</t>
  </si>
  <si>
    <t xml:space="preserve">267</t>
  </si>
  <si>
    <t xml:space="preserve">PR01.01.326</t>
  </si>
  <si>
    <t xml:space="preserve">PR01.01.326; Požární ucpávka; TYP: Svislá kce; POŽADAVEK NA POŽÁRNÍ ODOLNOST: Ano;</t>
  </si>
  <si>
    <t xml:space="preserve">1108406476</t>
  </si>
  <si>
    <t xml:space="preserve">268</t>
  </si>
  <si>
    <t xml:space="preserve">PR01.01.327</t>
  </si>
  <si>
    <t xml:space="preserve">PR01.01.327; Požární ucpávka; TYP: Svislá kce; POŽADAVEK NA POŽÁRNÍ ODOLNOST: Ano;</t>
  </si>
  <si>
    <t xml:space="preserve">223496475</t>
  </si>
  <si>
    <t xml:space="preserve">269</t>
  </si>
  <si>
    <t xml:space="preserve">PR01.01.328</t>
  </si>
  <si>
    <t xml:space="preserve">PR01.01.328; Požární ucpávka; TYP: Svislá kce; POŽADAVEK NA POŽÁRNÍ ODOLNOST: Ano;</t>
  </si>
  <si>
    <t xml:space="preserve">-1361534867</t>
  </si>
  <si>
    <t xml:space="preserve">270</t>
  </si>
  <si>
    <t xml:space="preserve">PR01.01.329</t>
  </si>
  <si>
    <t xml:space="preserve">PR01.01.329; Požární ucpávka; TYP: Svislá kce; POŽADAVEK NA POŽÁRNÍ ODOLNOST: Ano;</t>
  </si>
  <si>
    <t xml:space="preserve">1512611936</t>
  </si>
  <si>
    <t xml:space="preserve">271</t>
  </si>
  <si>
    <t xml:space="preserve">PR01.01.331</t>
  </si>
  <si>
    <t xml:space="preserve">PR01.01.331; Požární ucpávka; TYP: Svislá kce; POŽADAVEK NA POŽÁRNÍ ODOLNOST: Ano;</t>
  </si>
  <si>
    <t xml:space="preserve">573482612</t>
  </si>
  <si>
    <t xml:space="preserve">272</t>
  </si>
  <si>
    <t xml:space="preserve">PR01.01.336</t>
  </si>
  <si>
    <t xml:space="preserve">PR01.01.336; Požární ucpávka; TYP: Svislá kce; POŽADAVEK NA POŽÁRNÍ ODOLNOST: Ano;</t>
  </si>
  <si>
    <t xml:space="preserve">-1015621317</t>
  </si>
  <si>
    <t xml:space="preserve">273</t>
  </si>
  <si>
    <t xml:space="preserve">PR01.01.337</t>
  </si>
  <si>
    <t xml:space="preserve">PR01.01.337; Požární ucpávka; TYP: Svislá kce; POŽADAVEK NA POŽÁRNÍ ODOLNOST: Ano;</t>
  </si>
  <si>
    <t xml:space="preserve">1660560945</t>
  </si>
  <si>
    <t xml:space="preserve">274</t>
  </si>
  <si>
    <t xml:space="preserve">PR01.01.339</t>
  </si>
  <si>
    <t xml:space="preserve">PR01.01.339; Požární ucpávka; TYP: Svislá kce; POŽADAVEK NA POŽÁRNÍ ODOLNOST: Ano;</t>
  </si>
  <si>
    <t xml:space="preserve">-2089352841</t>
  </si>
  <si>
    <t xml:space="preserve">275</t>
  </si>
  <si>
    <t xml:space="preserve">PR01.01.340</t>
  </si>
  <si>
    <t xml:space="preserve">PR01.01.340; Požární ucpávka; TYP: Svislá kce; POŽADAVEK NA POŽÁRNÍ ODOLNOST: Ano;</t>
  </si>
  <si>
    <t xml:space="preserve">-1272319429</t>
  </si>
  <si>
    <t xml:space="preserve">276</t>
  </si>
  <si>
    <t xml:space="preserve">PR01.01.341</t>
  </si>
  <si>
    <t xml:space="preserve">PR01.01.341; Požární ucpávka; TYP: Svislá kce; POŽADAVEK NA POŽÁRNÍ ODOLNOST: Ano;</t>
  </si>
  <si>
    <t xml:space="preserve">-1261680447</t>
  </si>
  <si>
    <t xml:space="preserve">277</t>
  </si>
  <si>
    <t xml:space="preserve">PR01.01.342</t>
  </si>
  <si>
    <t xml:space="preserve">PR01.01.342; Požární ucpávka; TYP: Svislá kce; POŽADAVEK NA POŽÁRNÍ ODOLNOST: Ano;</t>
  </si>
  <si>
    <t xml:space="preserve">-1095373841</t>
  </si>
  <si>
    <t xml:space="preserve">278</t>
  </si>
  <si>
    <t xml:space="preserve">PR01.01.343</t>
  </si>
  <si>
    <t xml:space="preserve">PR01.01.343; Požární ucpávka; TYP: Svislá kce; POŽADAVEK NA POŽÁRNÍ ODOLNOST: Ano;</t>
  </si>
  <si>
    <t xml:space="preserve">1263219493</t>
  </si>
  <si>
    <t xml:space="preserve">279</t>
  </si>
  <si>
    <t xml:space="preserve">PR01.01.344</t>
  </si>
  <si>
    <t xml:space="preserve">PR01.01.344; Požární ucpávka; TYP: Svislá kce; POŽADAVEK NA POŽÁRNÍ ODOLNOST: Ano;</t>
  </si>
  <si>
    <t xml:space="preserve">-356213916</t>
  </si>
  <si>
    <t xml:space="preserve">280</t>
  </si>
  <si>
    <t xml:space="preserve">PR01.01.345</t>
  </si>
  <si>
    <t xml:space="preserve">PR01.01.345; Požární ucpávka; TYP: Vodorovná kce; POŽADAVEK NA POŽÁRNÍ ODOLNOST: Ano;</t>
  </si>
  <si>
    <t xml:space="preserve">1838776376</t>
  </si>
  <si>
    <t xml:space="preserve">281</t>
  </si>
  <si>
    <t xml:space="preserve">PR01.01.346</t>
  </si>
  <si>
    <t xml:space="preserve">PR01.01.346; Požární ucpávka; TYP: Svislá kce; POŽADAVEK NA POŽÁRNÍ ODOLNOST: Ano;</t>
  </si>
  <si>
    <t xml:space="preserve">1985520568</t>
  </si>
  <si>
    <t xml:space="preserve">282</t>
  </si>
  <si>
    <t xml:space="preserve">PR01.01.347</t>
  </si>
  <si>
    <t xml:space="preserve">PR01.01.347; Požární ucpávka; TYP: Vodorovná kce; POŽADAVEK NA POŽÁRNÍ ODOLNOST: Ano;</t>
  </si>
  <si>
    <t xml:space="preserve">428037173</t>
  </si>
  <si>
    <t xml:space="preserve">283</t>
  </si>
  <si>
    <t xml:space="preserve">PR01.01.348</t>
  </si>
  <si>
    <t xml:space="preserve">PR01.01.348; Požární ucpávka; TYP: Vodorovná kce; POŽADAVEK NA POŽÁRNÍ ODOLNOST: Ano;</t>
  </si>
  <si>
    <t xml:space="preserve">1005465851</t>
  </si>
  <si>
    <t xml:space="preserve">284</t>
  </si>
  <si>
    <t xml:space="preserve">PR01.01.349</t>
  </si>
  <si>
    <t xml:space="preserve">PR01.01.349; Požární ucpávka; TYP: Svislá kce; POŽADAVEK NA POŽÁRNÍ ODOLNOST: Ano;</t>
  </si>
  <si>
    <t xml:space="preserve">2102235828</t>
  </si>
  <si>
    <t xml:space="preserve">285</t>
  </si>
  <si>
    <t xml:space="preserve">PR01.01.350</t>
  </si>
  <si>
    <t xml:space="preserve">PR01.01.350; Požární ucpávka; TYP: Svislá kce; POŽADAVEK NA POŽÁRNÍ ODOLNOST: Ano;</t>
  </si>
  <si>
    <t xml:space="preserve">1117134676</t>
  </si>
  <si>
    <t xml:space="preserve">286</t>
  </si>
  <si>
    <t xml:space="preserve">PR01.01.351</t>
  </si>
  <si>
    <t xml:space="preserve">PR01.01.351; Požární ucpávka; TYP: Svislá kce; POŽADAVEK NA POŽÁRNÍ ODOLNOST: Ano;</t>
  </si>
  <si>
    <t xml:space="preserve">897883253</t>
  </si>
  <si>
    <t xml:space="preserve">287</t>
  </si>
  <si>
    <t xml:space="preserve">PR01.01.352</t>
  </si>
  <si>
    <t xml:space="preserve">PR01.01.352; Požární ucpávka; TYP: Svislá kce; POŽADAVEK NA POŽÁRNÍ ODOLNOST: Ano;</t>
  </si>
  <si>
    <t xml:space="preserve">1475393558</t>
  </si>
  <si>
    <t xml:space="preserve">288</t>
  </si>
  <si>
    <t xml:space="preserve">PR01.01.353</t>
  </si>
  <si>
    <t xml:space="preserve">PR01.01.353; Požární ucpávka; TYP: Svislá kce; POŽADAVEK NA POŽÁRNÍ ODOLNOST: Ano;</t>
  </si>
  <si>
    <t xml:space="preserve">-1402058339</t>
  </si>
  <si>
    <t xml:space="preserve">289</t>
  </si>
  <si>
    <t xml:space="preserve">PR01.01.354</t>
  </si>
  <si>
    <t xml:space="preserve">PR01.01.354; Požární ucpávka; TYP: Svislá kce; POŽADAVEK NA POŽÁRNÍ ODOLNOST: Ano;</t>
  </si>
  <si>
    <t xml:space="preserve">-1559826419</t>
  </si>
  <si>
    <t xml:space="preserve">290</t>
  </si>
  <si>
    <t xml:space="preserve">PH.PR.PRESUN</t>
  </si>
  <si>
    <t xml:space="preserve">Přesun hmot pro požární ucpávky</t>
  </si>
  <si>
    <t xml:space="preserve">471404363</t>
  </si>
  <si>
    <t xml:space="preserve">SPZ21 - 003.02.16 Požární ucpávky SO 102 etapa II. specfikace změn</t>
  </si>
  <si>
    <t xml:space="preserve">PR01.01.006</t>
  </si>
  <si>
    <t xml:space="preserve">PR01.01.006; Požární ucpávka; TYP: Vodorovná kce; POŽADAVEK NA POŽÁRNÍ ODOLNOST: Ano;</t>
  </si>
  <si>
    <t xml:space="preserve">313264280</t>
  </si>
  <si>
    <t xml:space="preserve">PR01.01.007</t>
  </si>
  <si>
    <t xml:space="preserve">PR01.01.007; Požární ucpávka; TYP: Vodorovná kce; POŽADAVEK NA POŽÁRNÍ ODOLNOST: Ano;</t>
  </si>
  <si>
    <t xml:space="preserve">-1341197414</t>
  </si>
  <si>
    <t xml:space="preserve">PR01.01.017</t>
  </si>
  <si>
    <t xml:space="preserve">PR01.01.017; Požární ucpávka; TYP: Svislá kce; POŽADAVEK NA POŽÁRNÍ ODOLNOST: Ano;</t>
  </si>
  <si>
    <t xml:space="preserve">139805462</t>
  </si>
  <si>
    <t xml:space="preserve">PR01.01.020</t>
  </si>
  <si>
    <t xml:space="preserve">PR01.01.020; Požární ucpávka; TYP: Svislá kce; POŽADAVEK NA POŽÁRNÍ ODOLNOST: Ano;</t>
  </si>
  <si>
    <t xml:space="preserve">-1988280036</t>
  </si>
  <si>
    <t xml:space="preserve">PR01.01.045</t>
  </si>
  <si>
    <t xml:space="preserve">PR01.01.045; Požární ucpávka; TYP: Vodorovná kce; POŽADAVEK NA POŽÁRNÍ ODOLNOST: Ano;</t>
  </si>
  <si>
    <t xml:space="preserve">2089573917</t>
  </si>
  <si>
    <t xml:space="preserve">PR01.01.046</t>
  </si>
  <si>
    <t xml:space="preserve">PR01.01.046; Požární ucpávka; TYP: Vodorovná kce; POŽADAVEK NA POŽÁRNÍ ODOLNOST: Ano;</t>
  </si>
  <si>
    <t xml:space="preserve">811258265</t>
  </si>
  <si>
    <t xml:space="preserve">PR01.01.047</t>
  </si>
  <si>
    <t xml:space="preserve">PR01.01.047; Požární ucpávka; TYP: Vodorovná kce; POŽADAVEK NA POŽÁRNÍ ODOLNOST: Ano;</t>
  </si>
  <si>
    <t xml:space="preserve">781361671</t>
  </si>
  <si>
    <t xml:space="preserve">PR01.01.048</t>
  </si>
  <si>
    <t xml:space="preserve">PR01.01.048; Požární ucpávka; TYP: Vodorovná kce; POŽADAVEK NA POŽÁRNÍ ODOLNOST: Ano;</t>
  </si>
  <si>
    <t xml:space="preserve">-1743349127</t>
  </si>
  <si>
    <t xml:space="preserve">PR01.01.049</t>
  </si>
  <si>
    <t xml:space="preserve">PR01.01.049; Požární ucpávka; TYP: Vodorovná kce; POŽADAVEK NA POŽÁRNÍ ODOLNOST: Ano;</t>
  </si>
  <si>
    <t xml:space="preserve">1381563718</t>
  </si>
  <si>
    <t xml:space="preserve">PR01.01.050</t>
  </si>
  <si>
    <t xml:space="preserve">PR01.01.050; Požární ucpávka; TYP: Vodorovná kce; POŽADAVEK NA POŽÁRNÍ ODOLNOST: Ano;</t>
  </si>
  <si>
    <t xml:space="preserve">-1198398803</t>
  </si>
  <si>
    <t xml:space="preserve">PR01.01.051</t>
  </si>
  <si>
    <t xml:space="preserve">PR01.01.051; Požární ucpávka; TYP: Vodorovná kce; POŽADAVEK NA POŽÁRNÍ ODOLNOST: Ano;</t>
  </si>
  <si>
    <t xml:space="preserve">-499757696</t>
  </si>
  <si>
    <t xml:space="preserve">PR01.01.053</t>
  </si>
  <si>
    <t xml:space="preserve">PR01.01.053; Požární ucpávka; TYP: Vodorovná kce; POŽADAVEK NA POŽÁRNÍ ODOLNOST: Ano;</t>
  </si>
  <si>
    <t xml:space="preserve">-105283346</t>
  </si>
  <si>
    <t xml:space="preserve">PR01.01.054</t>
  </si>
  <si>
    <t xml:space="preserve">PR01.01.054; Požární ucpávka; TYP: Vodorovná kce; POŽADAVEK NA POŽÁRNÍ ODOLNOST: Ano;</t>
  </si>
  <si>
    <t xml:space="preserve">-1091790799</t>
  </si>
  <si>
    <t xml:space="preserve">PR01.01.055</t>
  </si>
  <si>
    <t xml:space="preserve">PR01.01.055; Požární ucpávka; TYP: Vodorovná kce; POŽADAVEK NA POŽÁRNÍ ODOLNOST: Ano;</t>
  </si>
  <si>
    <t xml:space="preserve">-1650564674</t>
  </si>
  <si>
    <t xml:space="preserve">PR01.01.056</t>
  </si>
  <si>
    <t xml:space="preserve">PR01.01.056; Požární ucpávka; TYP: Vodorovná kce; POŽADAVEK NA POŽÁRNÍ ODOLNOST: Ano;</t>
  </si>
  <si>
    <t xml:space="preserve">-188404827</t>
  </si>
  <si>
    <t xml:space="preserve">PR01.01.061</t>
  </si>
  <si>
    <t xml:space="preserve">PR01.01.061; Požární ucpávka; TYP: Vodorovná kce; POŽADAVEK NA POŽÁRNÍ ODOLNOST: Ano;</t>
  </si>
  <si>
    <t xml:space="preserve">-2061904633</t>
  </si>
  <si>
    <t xml:space="preserve">PR01.01.111</t>
  </si>
  <si>
    <t xml:space="preserve">PR01.01.111; Požární ucpávka; TYP: Svislá kce; POŽADAVEK NA POŽÁRNÍ ODOLNOST: Ano;</t>
  </si>
  <si>
    <t xml:space="preserve">-1513853513</t>
  </si>
  <si>
    <t xml:space="preserve">PR01.01.124</t>
  </si>
  <si>
    <t xml:space="preserve">PR01.01.124; Požární ucpávka; TYP: Svislá kce; POŽADAVEK NA POŽÁRNÍ ODOLNOST: Ano;</t>
  </si>
  <si>
    <t xml:space="preserve">-115312217</t>
  </si>
  <si>
    <t xml:space="preserve">PR01.01.125</t>
  </si>
  <si>
    <t xml:space="preserve">PR01.01.125; Požární ucpávka; TYP: Svislá kce; POŽADAVEK NA POŽÁRNÍ ODOLNOST: Ano;</t>
  </si>
  <si>
    <t xml:space="preserve">662200665</t>
  </si>
  <si>
    <t xml:space="preserve">PR01.01.126</t>
  </si>
  <si>
    <t xml:space="preserve">PR01.01.126; Požární ucpávka; TYP: Svislá kce; POŽADAVEK NA POŽÁRNÍ ODOLNOST: Ano;</t>
  </si>
  <si>
    <t xml:space="preserve">615354939</t>
  </si>
  <si>
    <t xml:space="preserve">PR01.01.130</t>
  </si>
  <si>
    <t xml:space="preserve">PR01.01.130; Požární ucpávka; TYP: Vodorovná kce; POŽADAVEK NA POŽÁRNÍ ODOLNOST: Ano;</t>
  </si>
  <si>
    <t xml:space="preserve">-617875127</t>
  </si>
  <si>
    <t xml:space="preserve">PR01.01.138</t>
  </si>
  <si>
    <t xml:space="preserve">PR01.01.138; Požární ucpávka; TYP: Vodorovná kce; POŽADAVEK NA POŽÁRNÍ ODOLNOST: Ano;</t>
  </si>
  <si>
    <t xml:space="preserve">2087033119</t>
  </si>
  <si>
    <t xml:space="preserve">PR01.01.141</t>
  </si>
  <si>
    <t xml:space="preserve">PR01.01.141; Požární ucpávka; TYP: Svislá kce; POŽADAVEK NA POŽÁRNÍ ODOLNOST: Ano;</t>
  </si>
  <si>
    <t xml:space="preserve">-1701376578</t>
  </si>
  <si>
    <t xml:space="preserve">PR01.01.142</t>
  </si>
  <si>
    <t xml:space="preserve">PR01.01.142; Požární ucpávka; TYP: Svislá kce; POŽADAVEK NA POŽÁRNÍ ODOLNOST: Ano;</t>
  </si>
  <si>
    <t xml:space="preserve">-10007080</t>
  </si>
  <si>
    <t xml:space="preserve">PR01.01.158</t>
  </si>
  <si>
    <t xml:space="preserve">PR01.01.158; Požární ucpávka; TYP: Vodorovná kce; POŽADAVEK NA POŽÁRNÍ ODOLNOST: Ano;</t>
  </si>
  <si>
    <t xml:space="preserve">2104069893</t>
  </si>
  <si>
    <t xml:space="preserve">PR01.01.159</t>
  </si>
  <si>
    <t xml:space="preserve">PR01.01.159; Požární ucpávka; TYP: Vodorovná kce; POŽADAVEK NA POŽÁRNÍ ODOLNOST: Ano;</t>
  </si>
  <si>
    <t xml:space="preserve">-2018847113</t>
  </si>
  <si>
    <t xml:space="preserve">PR01.01.160</t>
  </si>
  <si>
    <t xml:space="preserve">PR01.01.160; Požární ucpávka; TYP: Vodorovná kce; POŽADAVEK NA POŽÁRNÍ ODOLNOST: Ano;</t>
  </si>
  <si>
    <t xml:space="preserve">1516877574</t>
  </si>
  <si>
    <t xml:space="preserve">PR01.01.161</t>
  </si>
  <si>
    <t xml:space="preserve">PR01.01.161; Požární ucpávka; TYP: Vodorovná kce; POŽADAVEK NA POŽÁRNÍ ODOLNOST: Ano;</t>
  </si>
  <si>
    <t xml:space="preserve">-104027698</t>
  </si>
  <si>
    <t xml:space="preserve">PR01.01.162</t>
  </si>
  <si>
    <t xml:space="preserve">PR01.01.162; Požární ucpávka; TYP: Vodorovná kce; POŽADAVEK NA POŽÁRNÍ ODOLNOST: Ano;</t>
  </si>
  <si>
    <t xml:space="preserve">-892594012</t>
  </si>
  <si>
    <t xml:space="preserve">PR01.01.164</t>
  </si>
  <si>
    <t xml:space="preserve">PR01.01.164; Požární ucpávka; TYP: Vodorovná kce; POŽADAVEK NA POŽÁRNÍ ODOLNOST: Ano;</t>
  </si>
  <si>
    <t xml:space="preserve">-1352210580</t>
  </si>
  <si>
    <t xml:space="preserve">PR01.01.204</t>
  </si>
  <si>
    <t xml:space="preserve">PR01.01.204; Požární ucpávka; TYP: Vodorovná kce; POŽADAVEK NA POŽÁRNÍ ODOLNOST: Ano;</t>
  </si>
  <si>
    <t xml:space="preserve">1338248950</t>
  </si>
  <si>
    <t xml:space="preserve">PR01.01.211</t>
  </si>
  <si>
    <t xml:space="preserve">PR01.01.211; Požární ucpávka; TYP: Vodorovná kce; POŽADAVEK NA POŽÁRNÍ ODOLNOST: Ano;</t>
  </si>
  <si>
    <t xml:space="preserve">643412947</t>
  </si>
  <si>
    <t xml:space="preserve">PR01.01.212</t>
  </si>
  <si>
    <t xml:space="preserve">PR01.01.212; Požární ucpávka; TYP: Vodorovná kce; POŽADAVEK NA POŽÁRNÍ ODOLNOST: Ano;</t>
  </si>
  <si>
    <t xml:space="preserve">1267383527</t>
  </si>
  <si>
    <t xml:space="preserve">PR01.01.213</t>
  </si>
  <si>
    <t xml:space="preserve">PR01.01.213; Požární ucpávka; TYP: Vodorovná kce; POŽADAVEK NA POŽÁRNÍ ODOLNOST: Ano;</t>
  </si>
  <si>
    <t xml:space="preserve">-1549415119</t>
  </si>
  <si>
    <t xml:space="preserve">PR01.01.214</t>
  </si>
  <si>
    <t xml:space="preserve">PR01.01.214; Požární ucpávka; TYP: Vodorovná kce; POŽADAVEK NA POŽÁRNÍ ODOLNOST: Ano;</t>
  </si>
  <si>
    <t xml:space="preserve">-17489497</t>
  </si>
  <si>
    <t xml:space="preserve">PR01.01.223</t>
  </si>
  <si>
    <t xml:space="preserve">PR01.01.223; Požární ucpávka; TYP: Vodorovná kce; POŽADAVEK NA POŽÁRNÍ ODOLNOST: Ano;</t>
  </si>
  <si>
    <t xml:space="preserve">542265797</t>
  </si>
  <si>
    <t xml:space="preserve">PR01.01.224</t>
  </si>
  <si>
    <t xml:space="preserve">PR01.01.224; Požární ucpávka; TYP: Svislá kce; POŽADAVEK NA POŽÁRNÍ ODOLNOST: Ano;</t>
  </si>
  <si>
    <t xml:space="preserve">1473868979</t>
  </si>
  <si>
    <t xml:space="preserve">PR01.01.225</t>
  </si>
  <si>
    <t xml:space="preserve">PR01.01.225; Požární ucpávka; TYP: Svislá kce; POŽADAVEK NA POŽÁRNÍ ODOLNOST: Ano;</t>
  </si>
  <si>
    <t xml:space="preserve">2104519002</t>
  </si>
  <si>
    <t xml:space="preserve">PR01.01.226</t>
  </si>
  <si>
    <t xml:space="preserve">PR01.01.226; Požární ucpávka; TYP: Vodorovná kce; POŽADAVEK NA POŽÁRNÍ ODOLNOST: Ano;</t>
  </si>
  <si>
    <t xml:space="preserve">1752448938</t>
  </si>
  <si>
    <t xml:space="preserve">PR01.01.229</t>
  </si>
  <si>
    <t xml:space="preserve">PR01.01.229; Požární ucpávka; TYP: Svislá kce; POŽADAVEK NA POŽÁRNÍ ODOLNOST: Ano;</t>
  </si>
  <si>
    <t xml:space="preserve">-1517785813</t>
  </si>
  <si>
    <t xml:space="preserve">PR01.01.239</t>
  </si>
  <si>
    <t xml:space="preserve">PR01.01.239; Požární ucpávka; TYP: Svislá kce; POŽADAVEK NA POŽÁRNÍ ODOLNOST: Ano;</t>
  </si>
  <si>
    <t xml:space="preserve">1255638179</t>
  </si>
  <si>
    <t xml:space="preserve">PR01.01.247</t>
  </si>
  <si>
    <t xml:space="preserve">PR01.01.247; Požární ucpávka; TYP: Svislá kce; POŽADAVEK NA POŽÁRNÍ ODOLNOST: Ano;</t>
  </si>
  <si>
    <t xml:space="preserve">-1689003967</t>
  </si>
  <si>
    <t xml:space="preserve">PR01.01.248</t>
  </si>
  <si>
    <t xml:space="preserve">PR01.01.248; Požární ucpávka; TYP: Svislá kce; POŽADAVEK NA POŽÁRNÍ ODOLNOST: Ano;</t>
  </si>
  <si>
    <t xml:space="preserve">1834175992</t>
  </si>
  <si>
    <t xml:space="preserve">PR01.01.249</t>
  </si>
  <si>
    <t xml:space="preserve">PR01.01.249; Požární ucpávka; TYP: Svislá kce; POŽADAVEK NA POŽÁRNÍ ODOLNOST: Ano;</t>
  </si>
  <si>
    <t xml:space="preserve">455862007</t>
  </si>
  <si>
    <t xml:space="preserve">PR01.01.250</t>
  </si>
  <si>
    <t xml:space="preserve">PR01.01.250; Požární ucpávka; TYP: Svislá kce; POŽADAVEK NA POŽÁRNÍ ODOLNOST: Ano;</t>
  </si>
  <si>
    <t xml:space="preserve">-901274962</t>
  </si>
  <si>
    <t xml:space="preserve">PR01.01.251</t>
  </si>
  <si>
    <t xml:space="preserve">PR01.01.251; Požární ucpávka; TYP: Vodorovná kce; POŽADAVEK NA POŽÁRNÍ ODOLNOST: Ano;</t>
  </si>
  <si>
    <t xml:space="preserve">-642472381</t>
  </si>
  <si>
    <t xml:space="preserve">PR01.01.254</t>
  </si>
  <si>
    <t xml:space="preserve">PR01.01.254; Požární ucpávka; TYP: Svislá kce; POŽADAVEK NA POŽÁRNÍ ODOLNOST: Ano;</t>
  </si>
  <si>
    <t xml:space="preserve">1169305797</t>
  </si>
  <si>
    <t xml:space="preserve">PR01.01.277</t>
  </si>
  <si>
    <t xml:space="preserve">PR01.01.277; Požární ucpávka; TYP: Svislá kce; POŽADAVEK NA POŽÁRNÍ ODOLNOST: Ano;</t>
  </si>
  <si>
    <t xml:space="preserve">1790215295</t>
  </si>
  <si>
    <t xml:space="preserve">PR01.01.279</t>
  </si>
  <si>
    <t xml:space="preserve">PR01.01.279; Požární ucpávka; TYP: Svislá kce; POŽADAVEK NA POŽÁRNÍ ODOLNOST: Ano;</t>
  </si>
  <si>
    <t xml:space="preserve">1959535242</t>
  </si>
  <si>
    <t xml:space="preserve">PR01.01.287</t>
  </si>
  <si>
    <t xml:space="preserve">PR01.01.287; Požární ucpávka; TYP: Svislá kce; POŽADAVEK NA POŽÁRNÍ ODOLNOST: Ano;</t>
  </si>
  <si>
    <t xml:space="preserve">-1453142349</t>
  </si>
  <si>
    <t xml:space="preserve">PR01.01.289</t>
  </si>
  <si>
    <t xml:space="preserve">PR01.01.289; Požární ucpávka; TYP: Vodorovná kce; POŽADAVEK NA POŽÁRNÍ ODOLNOST: Ano;</t>
  </si>
  <si>
    <t xml:space="preserve">-1500741615</t>
  </si>
  <si>
    <t xml:space="preserve">PR01.01.293</t>
  </si>
  <si>
    <t xml:space="preserve">PR01.01.293; Požární ucpávka; TYP: Vodorovná kce; POŽADAVEK NA POŽÁRNÍ ODOLNOST: Ano;</t>
  </si>
  <si>
    <t xml:space="preserve">1320228523</t>
  </si>
  <si>
    <t xml:space="preserve">PR01.01.296</t>
  </si>
  <si>
    <t xml:space="preserve">PR01.01.296; Požární ucpávka; TYP: Svislá kce; POŽADAVEK NA POŽÁRNÍ ODOLNOST: Ano;</t>
  </si>
  <si>
    <t xml:space="preserve">-1713404897</t>
  </si>
  <si>
    <t xml:space="preserve">PR01.01.297</t>
  </si>
  <si>
    <t xml:space="preserve">PR01.01.297; Požární ucpávka; TYP: Svislá kce; POŽADAVEK NA POŽÁRNÍ ODOLNOST: Ano;</t>
  </si>
  <si>
    <t xml:space="preserve">-1802789127</t>
  </si>
  <si>
    <t xml:space="preserve">PR01.01.298</t>
  </si>
  <si>
    <t xml:space="preserve">PR01.01.298; Požární ucpávka; TYP: Vodorovná kce; POŽADAVEK NA POŽÁRNÍ ODOLNOST: Ano;</t>
  </si>
  <si>
    <t xml:space="preserve">2015358207</t>
  </si>
  <si>
    <t xml:space="preserve">PR01.01.306</t>
  </si>
  <si>
    <t xml:space="preserve">PR01.01.306; Požární ucpávka; TYP: Vodorovná kce; POŽADAVEK NA POŽÁRNÍ ODOLNOST: Ano;</t>
  </si>
  <si>
    <t xml:space="preserve">1417192925</t>
  </si>
  <si>
    <t xml:space="preserve">PR01.01.310</t>
  </si>
  <si>
    <t xml:space="preserve">PR01.01.310; Požární ucpávka; TYP: Vodorovná kce; POŽADAVEK NA POŽÁRNÍ ODOLNOST: Ano;</t>
  </si>
  <si>
    <t xml:space="preserve">203891957</t>
  </si>
  <si>
    <t xml:space="preserve">PR01.01.317</t>
  </si>
  <si>
    <t xml:space="preserve">PR01.01.317; Požární ucpávka; TYP: Vodorovná kce; POŽADAVEK NA POŽÁRNÍ ODOLNOST: Ano;</t>
  </si>
  <si>
    <t xml:space="preserve">-735393208</t>
  </si>
  <si>
    <t xml:space="preserve">PR01.01.318</t>
  </si>
  <si>
    <t xml:space="preserve">PR01.01.318; Požární ucpávka; TYP: Vodorovná kce; POŽADAVEK NA POŽÁRNÍ ODOLNOST: Ano;</t>
  </si>
  <si>
    <t xml:space="preserve">751679059</t>
  </si>
  <si>
    <t xml:space="preserve">PR01.01.330</t>
  </si>
  <si>
    <t xml:space="preserve">PR01.01.330; Požární ucpávka; TYP: Svislá kce; POŽADAVEK NA POŽÁRNÍ ODOLNOST: Ano;</t>
  </si>
  <si>
    <t xml:space="preserve">1551566833</t>
  </si>
  <si>
    <t xml:space="preserve">PR01.01.332</t>
  </si>
  <si>
    <t xml:space="preserve">PR01.01.332; Požární ucpávka; TYP: Vodorovná kce; POŽADAVEK NA POŽÁRNÍ ODOLNOST: Ano;</t>
  </si>
  <si>
    <t xml:space="preserve">379759718</t>
  </si>
  <si>
    <t xml:space="preserve">PR01.01.333</t>
  </si>
  <si>
    <t xml:space="preserve">PR01.01.333; Požární ucpávka; TYP: Vodorovná kce; POŽADAVEK NA POŽÁRNÍ ODOLNOST: Ano;</t>
  </si>
  <si>
    <t xml:space="preserve">-846946395</t>
  </si>
  <si>
    <t xml:space="preserve">PR01.01.334</t>
  </si>
  <si>
    <t xml:space="preserve">PR01.01.334; Požární ucpávka; TYP: Vodorovná kce; POŽADAVEK NA POŽÁRNÍ ODOLNOST: Ano;</t>
  </si>
  <si>
    <t xml:space="preserve">363156866</t>
  </si>
  <si>
    <t xml:space="preserve">PR01.01.335</t>
  </si>
  <si>
    <t xml:space="preserve">PR01.01.335; Požární ucpávka; TYP: Vodorovná kce; POŽADAVEK NA POŽÁRNÍ ODOLNOST: Ano;</t>
  </si>
  <si>
    <t xml:space="preserve">-1951853955</t>
  </si>
  <si>
    <t xml:space="preserve">PR01.01.338</t>
  </si>
  <si>
    <t xml:space="preserve">PR01.01.338; Požární ucpávka; TYP: Svislá kce; POŽADAVEK NA POŽÁRNÍ ODOLNOST: Ano;</t>
  </si>
  <si>
    <t xml:space="preserve">2017688048</t>
  </si>
  <si>
    <t xml:space="preserve">-514056569</t>
  </si>
  <si>
    <t xml:space="preserve">SPZ22 - 002.01.09 Požární ucpávky SO 101 etapa I. specifikace změn</t>
  </si>
  <si>
    <t xml:space="preserve"> </t>
  </si>
  <si>
    <t xml:space="preserve">Požární ucpávka; PR01.01.001; TYP: Svislá kce; POŽADAVEK NA POŽÁRNÍ ODOLNOST: Ano;</t>
  </si>
  <si>
    <t xml:space="preserve">R – položka</t>
  </si>
  <si>
    <t xml:space="preserve">Požární ucpávka; PR01.01.002; TYP: Svislá kce; POŽADAVEK NA POŽÁRNÍ ODOLNOST: Ano;</t>
  </si>
  <si>
    <t xml:space="preserve">Požární ucpávka; PR01.01.003; TYP: Svislá kce; POŽADAVEK NA POŽÁRNÍ ODOLNOST: Ano;</t>
  </si>
  <si>
    <t xml:space="preserve">Požární ucpávka; PR01.01.004; TYP: Svislá kce; POŽADAVEK NA POŽÁRNÍ ODOLNOST: Ano;</t>
  </si>
  <si>
    <t xml:space="preserve">Požární ucpávka; PR01.01.005; TYP: Svislá kce; POŽADAVEK NA POŽÁRNÍ ODOLNOST: Ano;</t>
  </si>
  <si>
    <t xml:space="preserve">Požární ucpávka; PR01.01.006; TYP: Svislá kce; POŽADAVEK NA POŽÁRNÍ ODOLNOST: Ano;</t>
  </si>
  <si>
    <t xml:space="preserve">Požární ucpávka; PR01.01.007; TYP: Svislá kce; POŽADAVEK NA POŽÁRNÍ ODOLNOST: Ano;</t>
  </si>
  <si>
    <t xml:space="preserve">Požární ucpávka; PR01.01.008; TYP: Svislá kce; POŽADAVEK NA POŽÁRNÍ ODOLNOST: Ano;</t>
  </si>
  <si>
    <t xml:space="preserve">Požární ucpávka; PR01.01.009; TYP: Svislá kce; POŽADAVEK NA POŽÁRNÍ ODOLNOST: Ano;</t>
  </si>
  <si>
    <t xml:space="preserve">Požární ucpávka; PR01.01.010; TYP: Svislá kce; POŽADAVEK NA POŽÁRNÍ ODOLNOST: Ano;</t>
  </si>
  <si>
    <t xml:space="preserve">Požární ucpávka; PR01.01.011; TYP: Svislá kce; POŽADAVEK NA POŽÁRNÍ ODOLNOST: Ano;</t>
  </si>
  <si>
    <t xml:space="preserve">Požární ucpávka; PR01.01.012; TYP: Svislá kce; POŽADAVEK NA POŽÁRNÍ ODOLNOST: Ano;</t>
  </si>
  <si>
    <t xml:space="preserve">Požární ucpávka; PR01.01.013; TYP: Svislá kce; POŽADAVEK NA POŽÁRNÍ ODOLNOST: Ano;</t>
  </si>
  <si>
    <t xml:space="preserve">Požární ucpávka; PR01.01.014; TYP: Svislá kce; POŽADAVEK NA POŽÁRNÍ ODOLNOST: Ano;</t>
  </si>
  <si>
    <t xml:space="preserve">Požární ucpávka; PR01.01.015; TYP: Svislá kce; POŽADAVEK NA POŽÁRNÍ ODOLNOST: Ano;</t>
  </si>
  <si>
    <t xml:space="preserve">Požární ucpávka; PR01.01.016; TYP: Svislá kce; POŽADAVEK NA POŽÁRNÍ ODOLNOST: Ano;</t>
  </si>
  <si>
    <t xml:space="preserve">Požární ucpávka; PR01.01.017; TYP: Svislá kce; POŽADAVEK NA POŽÁRNÍ ODOLNOST: Ano;</t>
  </si>
  <si>
    <t xml:space="preserve">Požární ucpávka; PR01.01.018; TYP: Svislá kce; POŽADAVEK NA POŽÁRNÍ ODOLNOST: Ano;</t>
  </si>
  <si>
    <t xml:space="preserve">Požární ucpávka; PR01.01.019; TYP: Svislá kce; POŽADAVEK NA POŽÁRNÍ ODOLNOST: Ano;</t>
  </si>
  <si>
    <t xml:space="preserve">Požární ucpávka; PR01.01.020; TYP: Vodorovná kce; POŽADAVEK NA POŽÁRNÍ ODOLNOST: Ano;</t>
  </si>
  <si>
    <t xml:space="preserve">Požární ucpávka; PR01.01.021; TYP: Vodorovná kce; POŽADAVEK NA POŽÁRNÍ ODOLNOST: Ano;</t>
  </si>
  <si>
    <t xml:space="preserve">Požární ucpávka; PR01.01.022; TYP: Vodorovná kce; POŽADAVEK NA POŽÁRNÍ ODOLNOST: Ano;</t>
  </si>
  <si>
    <t xml:space="preserve">Požární ucpávka; PR01.01.023; TYP: Vodorovná kce; POŽADAVEK NA POŽÁRNÍ ODOLNOST: Ano;</t>
  </si>
  <si>
    <t xml:space="preserve">Požární ucpávka; PR01.01.024; TYP: Vodorovná kce; POŽADAVEK NA POŽÁRNÍ ODOLNOST: Ano;</t>
  </si>
  <si>
    <t xml:space="preserve">Požární ucpávka; PR01.01.025; TYP: Vodorovná kce; POŽADAVEK NA POŽÁRNÍ ODOLNOST: Ano;</t>
  </si>
  <si>
    <t xml:space="preserve">Požární ucpávka; PR01.01.026; TYP: Vodorovná kce; POŽADAVEK NA POŽÁRNÍ ODOLNOST: Ano;</t>
  </si>
  <si>
    <t xml:space="preserve">Požární ucpávka; PR01.01.027; TYP: Vodorovná kce; POŽADAVEK NA POŽÁRNÍ ODOLNOST: Ano;</t>
  </si>
  <si>
    <t xml:space="preserve">Požární ucpávka; PR01.01.028; TYP: Vodorovná kce; POŽADAVEK NA POŽÁRNÍ ODOLNOST: Ano;</t>
  </si>
  <si>
    <t xml:space="preserve">Požární ucpávka; PR01.01.029; TYP: Vodorovná kce; POŽADAVEK NA POŽÁRNÍ ODOLNOST: Ano;</t>
  </si>
  <si>
    <t xml:space="preserve">Požární ucpávka; PR01.01.030; TYP: Vodorovná kce; POŽADAVEK NA POŽÁRNÍ ODOLNOST: Ano;</t>
  </si>
  <si>
    <t xml:space="preserve">Požární ucpávka; PR01.01.031; TYP: Vodorovná kce; POŽADAVEK NA POŽÁRNÍ ODOLNOST: Ano;</t>
  </si>
  <si>
    <t xml:space="preserve">Požární ucpávka; PR01.01.032; TYP: Vodorovná kce; POŽADAVEK NA POŽÁRNÍ ODOLNOST: Ano;</t>
  </si>
  <si>
    <t xml:space="preserve">Požární ucpávka; PR01.01.033; TYP: Vodorovná kce; POŽADAVEK NA POŽÁRNÍ ODOLNOST: Ano;</t>
  </si>
  <si>
    <t xml:space="preserve">Požární ucpávka; PR01.01.034; TYP: Vodorovná kce; POŽADAVEK NA POŽÁRNÍ ODOLNOST: Ano;</t>
  </si>
  <si>
    <t xml:space="preserve">Požární ucpávka; PR01.01.035; TYP: Vodorovná kce; POŽADAVEK NA POŽÁRNÍ ODOLNOST: Ano;</t>
  </si>
  <si>
    <t xml:space="preserve">Požární ucpávka; PR01.01.036; TYP: Vodorovná kce; POŽADAVEK NA POŽÁRNÍ ODOLNOST: Ano;</t>
  </si>
  <si>
    <t xml:space="preserve">Požární ucpávka; PR01.01.037; TYP: Vodorovná kce; POŽADAVEK NA POŽÁRNÍ ODOLNOST: Ano;</t>
  </si>
  <si>
    <t xml:space="preserve">Požární ucpávka; PR01.01.038; TYP: Vodorovná kce; POŽADAVEK NA POŽÁRNÍ ODOLNOST: Ano;</t>
  </si>
  <si>
    <t xml:space="preserve">Požární ucpávka; PR01.01.039; TYP: Vodorovná kce; POŽADAVEK NA POŽÁRNÍ ODOLNOST: Ano;</t>
  </si>
  <si>
    <t xml:space="preserve">Požární ucpávka; PR01.01.040; TYP: Vodorovná kce; POŽADAVEK NA POŽÁRNÍ ODOLNOST: Ano;</t>
  </si>
  <si>
    <t xml:space="preserve">Požární ucpávka; PR01.01.041; TYP: Vodorovná kce; POŽADAVEK NA POŽÁRNÍ ODOLNOST: Ano;</t>
  </si>
  <si>
    <t xml:space="preserve">Požární ucpávka; PR01.01.042; TYP: Vodorovná kce; POŽADAVEK NA POŽÁRNÍ ODOLNOST: Ano;</t>
  </si>
  <si>
    <t xml:space="preserve">Požární ucpávka; PR01.01.043; TYP: Vodorovná kce; POŽADAVEK NA POŽÁRNÍ ODOLNOST: Ano;</t>
  </si>
  <si>
    <t xml:space="preserve">Požární ucpávka; PR01.01.044; TYP: Vodorovná kce; POŽADAVEK NA POŽÁRNÍ ODOLNOST: Ano;</t>
  </si>
  <si>
    <t xml:space="preserve">Požární ucpávka; PR01.01.045; TYP: Vodorovná kce; POŽADAVEK NA POŽÁRNÍ ODOLNOST: Ano;</t>
  </si>
  <si>
    <t xml:space="preserve">Požární ucpávka; PR01.01.046; TYP: Vodorovná kce; POŽADAVEK NA POŽÁRNÍ ODOLNOST: Ano;</t>
  </si>
  <si>
    <t xml:space="preserve">Požární ucpávka; PR01.01.047; TYP: Vodorovná kce; POŽADAVEK NA POŽÁRNÍ ODOLNOST: Ano;</t>
  </si>
  <si>
    <t xml:space="preserve">Požární ucpávka; PR01.01.048; TYP: Vodorovná kce; POŽADAVEK NA POŽÁRNÍ ODOLNOST: Ano;</t>
  </si>
  <si>
    <t xml:space="preserve">Požární ucpávka; PR01.01.049; TYP: Vodorovná kce; POŽADAVEK NA POŽÁRNÍ ODOLNOST: Ano;</t>
  </si>
  <si>
    <t xml:space="preserve">Požární ucpávka; PR01.01.050; TYP: Vodorovná kce; POŽADAVEK NA POŽÁRNÍ ODOLNOST: Ano;</t>
  </si>
  <si>
    <t xml:space="preserve">Požární ucpávka; PR01.01.051; TYP: Vodorovná kce; POŽADAVEK NA POŽÁRNÍ ODOLNOST: Ano;</t>
  </si>
  <si>
    <t xml:space="preserve">Požární ucpávka; PR01.01.052; TYP: Vodorovná kce; POŽADAVEK NA POŽÁRNÍ ODOLNOST: Ano;</t>
  </si>
  <si>
    <t xml:space="preserve">Požární ucpávka; PR01.01.053; TYP: Vodorovná kce; POŽADAVEK NA POŽÁRNÍ ODOLNOST: Ano;</t>
  </si>
  <si>
    <t xml:space="preserve">Požární ucpávka; PR01.01.054; TYP: Vodorovná kce; POŽADAVEK NA POŽÁRNÍ ODOLNOST: Ano;</t>
  </si>
  <si>
    <t xml:space="preserve">Požární ucpávka; PR01.01.055; TYP: Vodorovná kce; POŽADAVEK NA POŽÁRNÍ ODOLNOST: Ano;</t>
  </si>
  <si>
    <t xml:space="preserve">Požární ucpávka; PR01.01.056; TYP: Vodorovná kce; POŽADAVEK NA POŽÁRNÍ ODOLNOST: Ano;</t>
  </si>
  <si>
    <t xml:space="preserve">Požární ucpávka; PR01.01.057; TYP: Vodorovná kce; POŽADAVEK NA POŽÁRNÍ ODOLNOST: Ano;</t>
  </si>
  <si>
    <t xml:space="preserve">Požární ucpávka; PR01.01.058; TYP: Vodorovná kce; POŽADAVEK NA POŽÁRNÍ ODOLNOST: Ano;</t>
  </si>
  <si>
    <t xml:space="preserve">Požární ucpávka; PR01.01.059; TYP: Vodorovná kce; POŽADAVEK NA POŽÁRNÍ ODOLNOST: Ano;</t>
  </si>
  <si>
    <t xml:space="preserve">Požární ucpávka; PR01.01.060; TYP: Vodorovná kce; POŽADAVEK NA POŽÁRNÍ ODOLNOST: Ano;</t>
  </si>
  <si>
    <t xml:space="preserve">Požární ucpávka; PR01.01.061; TYP: Vodorovná kce; POŽADAVEK NA POŽÁRNÍ ODOLNOST: Ano;</t>
  </si>
  <si>
    <t xml:space="preserve">Požární ucpávka; PR01.01.062; TYP: Vodorovná kce; POŽADAVEK NA POŽÁRNÍ ODOLNOST: Ano;</t>
  </si>
  <si>
    <t xml:space="preserve">Požární ucpávka; PR01.01.063; TYP: Vodorovná kce; POŽADAVEK NA POŽÁRNÍ ODOLNOST: Ano;</t>
  </si>
  <si>
    <t xml:space="preserve">Požární ucpávka; PR01.01.064; TYP: Svislá kce; POŽADAVEK NA POŽÁRNÍ ODOLNOST: Ano;</t>
  </si>
  <si>
    <t xml:space="preserve">Požární ucpávka; PR01.01.065; TYP: Svislá kce; POŽADAVEK NA POŽÁRNÍ ODOLNOST: Ano;</t>
  </si>
  <si>
    <t xml:space="preserve">Požární ucpávka; PR01.01.066; TYP: Svislá kce; POŽADAVEK NA POŽÁRNÍ ODOLNOST: Ano;</t>
  </si>
  <si>
    <t xml:space="preserve">Požární ucpávka; PR01.01.067; TYP: Vodorovná kce; POŽADAVEK NA POŽÁRNÍ ODOLNOST: Ano;</t>
  </si>
  <si>
    <t xml:space="preserve">Požární ucpávka; PR01.01.068; TYP: Svislá kce; POŽADAVEK NA POŽÁRNÍ ODOLNOST: Ano;</t>
  </si>
  <si>
    <t xml:space="preserve">Požární ucpávka; PR01.01.069; TYP: Vodorovná kce; POŽADAVEK NA POŽÁRNÍ ODOLNOST: Ano;</t>
  </si>
  <si>
    <t xml:space="preserve">Požární ucpávka; PR01.01.070; TYP: Vodorovná kce; POŽADAVEK NA POŽÁRNÍ ODOLNOST: Ano;</t>
  </si>
  <si>
    <t xml:space="preserve">Požární ucpávka; PR01.01.071; TYP: Svislá kce; POŽADAVEK NA POŽÁRNÍ ODOLNOST: Ano;</t>
  </si>
  <si>
    <t xml:space="preserve">Požární ucpávka; PR01.01.072; TYP: Svislá kce; POŽADAVEK NA POŽÁRNÍ ODOLNOST: Ano;</t>
  </si>
  <si>
    <t xml:space="preserve">Požární ucpávka; PR01.01.073; TYP: Svislá kce; POŽADAVEK NA POŽÁRNÍ ODOLNOST: Ano;</t>
  </si>
  <si>
    <t xml:space="preserve">Požární ucpávka; PR01.01.074; TYP: Svislá kce; POŽADAVEK NA POŽÁRNÍ ODOLNOST: Ano;</t>
  </si>
  <si>
    <t xml:space="preserve">Požární ucpávka; PR01.01.075; TYP: Svislá kce; POŽADAVEK NA POŽÁRNÍ ODOLNOST: Ano;</t>
  </si>
  <si>
    <t xml:space="preserve">Požární ucpávka; PR01.01.076; TYP: Svislá kce; POŽADAVEK NA POŽÁRNÍ ODOLNOST: Ano;</t>
  </si>
  <si>
    <t xml:space="preserve">Požární ucpávka; PR01.01.077; TYP: Vodorovná kce; POŽADAVEK NA POŽÁRNÍ ODOLNOST: Ano;</t>
  </si>
  <si>
    <t xml:space="preserve">Požární ucpávka; PR01.01.078; TYP: Svislá kce; POŽADAVEK NA POŽÁRNÍ ODOLNOST: Ano;</t>
  </si>
  <si>
    <t xml:space="preserve">Požární ucpávka; PR01.01.079; TYP: Svislá kce; POŽADAVEK NA POŽÁRNÍ ODOLNOST: Ano;</t>
  </si>
  <si>
    <t xml:space="preserve">Požární ucpávka; PR01.01.080; TYP: Svislá kce; POŽADAVEK NA POŽÁRNÍ ODOLNOST: Ano;</t>
  </si>
  <si>
    <t xml:space="preserve">Požární ucpávka; PR01.01.081; TYP: Svislá kce; POŽADAVEK NA POŽÁRNÍ ODOLNOST: Ano;</t>
  </si>
  <si>
    <t xml:space="preserve">Požární ucpávka; PR01.01.082; TYP: Svislá kce; POŽADAVEK NA POŽÁRNÍ ODOLNOST: Ano;</t>
  </si>
  <si>
    <t xml:space="preserve">Požární ucpávka; PR01.01.083; TYP: Vodorovná kce; POŽADAVEK NA POŽÁRNÍ ODOLNOST: Ano;</t>
  </si>
  <si>
    <t xml:space="preserve">Požární ucpávka; PR01.01.084; TYP: Vodorovná kce; POŽADAVEK NA POŽÁRNÍ ODOLNOST: Ano;</t>
  </si>
  <si>
    <t xml:space="preserve">Požární ucpávka; PR01.01.085; TYP: Svislá kce; POŽADAVEK NA POŽÁRNÍ ODOLNOST: Ano;</t>
  </si>
  <si>
    <t xml:space="preserve">Požární ucpávka; PR01.01.086; TYP: Svislá kce; POŽADAVEK NA POŽÁRNÍ ODOLNOST: Ano;</t>
  </si>
  <si>
    <t xml:space="preserve">Požární ucpávka; PR01.01.087; TYP: Svislá kce; POŽADAVEK NA POŽÁRNÍ ODOLNOST: Ano;</t>
  </si>
  <si>
    <t xml:space="preserve">Požární ucpávka; PR01.01.088; TYP: Svislá kce; POŽADAVEK NA POŽÁRNÍ ODOLNOST: Ano;</t>
  </si>
  <si>
    <t xml:space="preserve">Požární ucpávka; PR01.01.089; TYP: Svislá kce; POŽADAVEK NA POŽÁRNÍ ODOLNOST: Ano;</t>
  </si>
  <si>
    <t xml:space="preserve">Požární ucpávka; PR01.01.090; TYP: Svislá kce; POŽADAVEK NA POŽÁRNÍ ODOLNOST: Ano;</t>
  </si>
  <si>
    <t xml:space="preserve">Požární ucpávka; PR01.01.091; TYP: Svislá kce; POŽADAVEK NA POŽÁRNÍ ODOLNOST: Ano;</t>
  </si>
  <si>
    <t xml:space="preserve">Požární ucpávka; PR01.01.092; TYP: Svislá kce; POŽADAVEK NA POŽÁRNÍ ODOLNOST: Ano;</t>
  </si>
  <si>
    <t xml:space="preserve">Požární ucpávka; PR01.01.093; TYP: Svislá kce; POŽADAVEK NA POŽÁRNÍ ODOLNOST: Ano;</t>
  </si>
  <si>
    <t xml:space="preserve">Požární ucpávka; PR01.01.094; TYP: Svislá kce; POŽADAVEK NA POŽÁRNÍ ODOLNOST: Ano;</t>
  </si>
  <si>
    <t xml:space="preserve">Požární ucpávka; PR01.01.095; TYP: Svislá kce; POŽADAVEK NA POŽÁRNÍ ODOLNOST: Ano;</t>
  </si>
  <si>
    <t xml:space="preserve">Požární ucpávka; PR01.01.096; TYP: Svislá kce; POŽADAVEK NA POŽÁRNÍ ODOLNOST: Ano;</t>
  </si>
  <si>
    <t xml:space="preserve">Požární ucpávka; PR01.01.097; TYP: Svislá kce; POŽADAVEK NA POŽÁRNÍ ODOLNOST: Ano;</t>
  </si>
  <si>
    <t xml:space="preserve">Požární ucpávka; PR01.01.098; TYP: Svislá kce; POŽADAVEK NA POŽÁRNÍ ODOLNOST: Ano;</t>
  </si>
  <si>
    <t xml:space="preserve">Požární ucpávka; PR01.01.099; TYP: Svislá kce; POŽADAVEK NA POŽÁRNÍ ODOLNOST: Ano;</t>
  </si>
  <si>
    <t xml:space="preserve">Požární ucpávka; PR01.01.100; TYP: Svislá kce; POŽADAVEK NA POŽÁRNÍ ODOLNOST: Ano;</t>
  </si>
  <si>
    <t xml:space="preserve">Požární ucpávka; PR01.01.101; TYP: Svislá kce; POŽADAVEK NA POŽÁRNÍ ODOLNOST: Ano;</t>
  </si>
  <si>
    <t xml:space="preserve">Požární ucpávka; PR01.01.102; TYP: Svislá kce; POŽADAVEK NA POŽÁRNÍ ODOLNOST: Ano;</t>
  </si>
  <si>
    <t xml:space="preserve">Požární ucpávka; PR01.01.103; TYP: Svislá kce; POŽADAVEK NA POŽÁRNÍ ODOLNOST: Ano;</t>
  </si>
  <si>
    <t xml:space="preserve">Požární ucpávka; PR01.01.104; TYP: Svislá kce; POŽADAVEK NA POŽÁRNÍ ODOLNOST: Ano;</t>
  </si>
  <si>
    <t xml:space="preserve">Požární ucpávka; PR01.01.105; TYP: Svislá kce; POŽADAVEK NA POŽÁRNÍ ODOLNOST: Ano;</t>
  </si>
  <si>
    <t xml:space="preserve">Požární ucpávka; PR01.01.106; TYP: Svislá kce; POŽADAVEK NA POŽÁRNÍ ODOLNOST: Ano;</t>
  </si>
  <si>
    <t xml:space="preserve">Požární ucpávka; PR01.01.107; TYP: Svislá kce; POŽADAVEK NA POŽÁRNÍ ODOLNOST: Ano;</t>
  </si>
  <si>
    <t xml:space="preserve">Požární ucpávka; PR01.01.108; TYP: Svislá kce; POŽADAVEK NA POŽÁRNÍ ODOLNOST: Ano;</t>
  </si>
  <si>
    <t xml:space="preserve">Požární ucpávka; PR01.01.109; TYP: Svislá kce; POŽADAVEK NA POŽÁRNÍ ODOLNOST: Ano;</t>
  </si>
  <si>
    <t xml:space="preserve">Požární ucpávka; PR01.01.110; TYP: Svislá kce; POŽADAVEK NA POŽÁRNÍ ODOLNOST: Ano;</t>
  </si>
  <si>
    <t xml:space="preserve">Požární ucpávka; PR01.01.111; TYP: Svislá kce; POŽADAVEK NA POŽÁRNÍ ODOLNOST: Ano;</t>
  </si>
  <si>
    <t xml:space="preserve">Požární ucpávka; PR01.01.112; TYP: Svislá kce; POŽADAVEK NA POŽÁRNÍ ODOLNOST: Ano;</t>
  </si>
  <si>
    <t xml:space="preserve">Požární ucpávka; PR01.01.113; TYP: Svislá kce; POŽADAVEK NA POŽÁRNÍ ODOLNOST: Ano;</t>
  </si>
  <si>
    <t xml:space="preserve">Požární ucpávka; PR01.01.114; TYP: Svislá kce; POŽADAVEK NA POŽÁRNÍ ODOLNOST: Ano;</t>
  </si>
  <si>
    <t xml:space="preserve">Požární ucpávka; PR01.01.115; TYP: Svislá kce; POŽADAVEK NA POŽÁRNÍ ODOLNOST: Ano;</t>
  </si>
  <si>
    <t xml:space="preserve">Požární ucpávka; PR01.01.116; TYP: Vodorovná kce; POŽADAVEK NA POŽÁRNÍ ODOLNOST: Ano;</t>
  </si>
  <si>
    <t xml:space="preserve">Požární ucpávka; PR01.01.117; TYP: Vodorovná kce; POŽADAVEK NA POŽÁRNÍ ODOLNOST: Ano;</t>
  </si>
  <si>
    <t xml:space="preserve">Požární ucpávka; PR01.01.118; TYP: Vodorovná kce; POŽADAVEK NA POŽÁRNÍ ODOLNOST: Ano;</t>
  </si>
  <si>
    <t xml:space="preserve">Požární ucpávka; PR01.01.119; TYP: Vodorovná kce; POŽADAVEK NA POŽÁRNÍ ODOLNOST: Ano;</t>
  </si>
  <si>
    <t xml:space="preserve">Požární ucpávka; PR01.01.120; TYP: Vodorovná kce; POŽADAVEK NA POŽÁRNÍ ODOLNOST: Ano;</t>
  </si>
  <si>
    <t xml:space="preserve">Požární ucpávka; PR01.01.121; TYP: Vodorovná kce; POŽADAVEK NA POŽÁRNÍ ODOLNOST: Ano;</t>
  </si>
  <si>
    <t xml:space="preserve">Požární ucpávka; PR01.01.122; TYP: Vodorovná kce; POŽADAVEK NA POŽÁRNÍ ODOLNOST: Ano;</t>
  </si>
  <si>
    <t xml:space="preserve">Požární ucpávka; PR01.01.123; TYP: Vodorovná kce; POŽADAVEK NA POŽÁRNÍ ODOLNOST: Ano;</t>
  </si>
  <si>
    <t xml:space="preserve">Požární ucpávka; PR01.01.124; TYP: Vodorovná kce; POŽADAVEK NA POŽÁRNÍ ODOLNOST: Ano;</t>
  </si>
  <si>
    <t xml:space="preserve">PR.PRES.HM</t>
  </si>
  <si>
    <t xml:space="preserve">Přesun hmot pro požární ucpávka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</si>
</sst>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@"/>
    <numFmt numFmtId="167" formatCode="#,##0.00"/>
    <numFmt numFmtId="168" formatCode="#,##0.00%"/>
    <numFmt numFmtId="169" formatCode="General"/>
    <numFmt numFmtId="170" formatCode="dd\.mm\.yyyy"/>
    <numFmt numFmtId="171" formatCode="#,##0.00000"/>
    <numFmt numFmtId="172" formatCode="#,##0.000"/>
  </numFmts>
  <fonts count="42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 CE"/>
      <family val="0"/>
      <charset val="1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7"/>
      <color rgb="FF969696"/>
      <name val="Arial CE"/>
      <family val="0"/>
      <charset val="1"/>
    </font>
    <font>
      <sz val="7"/>
      <name val="Arial CE"/>
      <family val="0"/>
      <charset val="1"/>
    </font>
    <font>
      <sz val="8"/>
      <color rgb="FF505050"/>
      <name val="Arial CE"/>
      <family val="0"/>
      <charset val="1"/>
    </font>
    <font>
      <sz val="8"/>
      <color rgb="FFFF0000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sz val="8"/>
      <color rgb="FF800080"/>
      <name val="Arial CE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A7DC68"/>
        <bgColor rgb="FFC0C0C0"/>
      </patternFill>
    </fill>
    <fill>
      <patternFill patternType="solid">
        <fgColor rgb="FFFFD274"/>
        <bgColor rgb="FFFFFF99"/>
      </patternFill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10" fillId="5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6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10" fillId="5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9" fontId="10" fillId="5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7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7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7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32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32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34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2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2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3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5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4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D274"/>
      <rgbColor rgb="FF3366FF"/>
      <rgbColor rgb="FF33CCCC"/>
      <rgbColor rgb="FFA7DC68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9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0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2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3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4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5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6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7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8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9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20.png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21.png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22.png"/>
</Relationships>
</file>

<file path=xl/drawings/_rels/drawing23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2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5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6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7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8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9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5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6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7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8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9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398437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2" t="s">
        <v>1</v>
      </c>
      <c r="C1" s="3"/>
    </row>
    <row r="2" customFormat="false" ht="12.8" hidden="false" customHeight="false" outlineLevel="0" collapsed="false">
      <c r="A2" s="4" t="s">
        <v>0</v>
      </c>
      <c r="B2" s="2" t="s">
        <v>2</v>
      </c>
      <c r="C2" s="3"/>
    </row>
    <row r="3" customFormat="false" ht="12.8" hidden="false" customHeight="false" outlineLevel="0" collapsed="false">
      <c r="A3" s="3"/>
      <c r="B3" s="3"/>
      <c r="C3" s="3"/>
    </row>
  </sheetData>
  <sheetProtection sheet="true" password="cc78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N119"/>
  <sheetViews>
    <sheetView showFormulas="false" showGridLines="false" showRowColHeaders="true" showZeros="true" rightToLeft="false" tabSelected="false" showOutlineSymbols="true" defaultGridColor="true" view="normal" topLeftCell="A97" colorId="64" zoomScale="100" zoomScaleNormal="100" zoomScalePageLayoutView="100" workbookViewId="0">
      <selection pane="topLeft" activeCell="AN9" activeCellId="0" sqref="AN9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true" outlineLevel="0" max="91" min="71" style="0" width="9.34"/>
  </cols>
  <sheetData>
    <row r="1" customFormat="false" ht="12.8" hidden="false" customHeight="false" outlineLevel="0" collapsed="false">
      <c r="A1" s="5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5"/>
      <c r="BA1" s="5" t="s">
        <v>4</v>
      </c>
      <c r="BB1" s="5"/>
      <c r="BC1" s="2"/>
      <c r="BD1" s="2"/>
      <c r="BE1" s="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2"/>
      <c r="BT1" s="5" t="s">
        <v>5</v>
      </c>
      <c r="BU1" s="5" t="s">
        <v>5</v>
      </c>
      <c r="BV1" s="5" t="s">
        <v>6</v>
      </c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6" t="s">
        <v>7</v>
      </c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7" t="s">
        <v>8</v>
      </c>
      <c r="BT2" s="7" t="s">
        <v>9</v>
      </c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7" t="s">
        <v>8</v>
      </c>
      <c r="BT3" s="7" t="s">
        <v>10</v>
      </c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customFormat="false" ht="24.95" hidden="false" customHeight="true" outlineLevel="0" collapsed="false">
      <c r="A4" s="2"/>
      <c r="B4" s="10"/>
      <c r="C4" s="2"/>
      <c r="D4" s="11" t="s">
        <v>11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10"/>
      <c r="AS4" s="12" t="s">
        <v>12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13" t="s">
        <v>13</v>
      </c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7" t="s">
        <v>14</v>
      </c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</row>
    <row r="5" customFormat="false" ht="12" hidden="false" customHeight="true" outlineLevel="0" collapsed="false">
      <c r="A5" s="2"/>
      <c r="B5" s="10"/>
      <c r="C5" s="2"/>
      <c r="D5" s="14" t="s">
        <v>15</v>
      </c>
      <c r="E5" s="2"/>
      <c r="F5" s="2"/>
      <c r="G5" s="2"/>
      <c r="H5" s="2"/>
      <c r="I5" s="2"/>
      <c r="J5" s="2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2"/>
      <c r="AQ5" s="2"/>
      <c r="AR5" s="10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16" t="s">
        <v>16</v>
      </c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7" t="s">
        <v>8</v>
      </c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</row>
    <row r="6" customFormat="false" ht="36.95" hidden="false" customHeight="true" outlineLevel="0" collapsed="false">
      <c r="A6" s="2"/>
      <c r="B6" s="10"/>
      <c r="C6" s="2"/>
      <c r="D6" s="17" t="s">
        <v>17</v>
      </c>
      <c r="E6" s="2"/>
      <c r="F6" s="2"/>
      <c r="G6" s="2"/>
      <c r="H6" s="2"/>
      <c r="I6" s="2"/>
      <c r="J6" s="2"/>
      <c r="K6" s="18" t="s">
        <v>18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"/>
      <c r="AQ6" s="2"/>
      <c r="AR6" s="10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16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7" t="s">
        <v>8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</row>
    <row r="7" customFormat="false" ht="12" hidden="false" customHeight="true" outlineLevel="0" collapsed="false">
      <c r="A7" s="2"/>
      <c r="B7" s="10"/>
      <c r="C7" s="2"/>
      <c r="D7" s="19" t="s">
        <v>19</v>
      </c>
      <c r="E7" s="2"/>
      <c r="F7" s="2"/>
      <c r="G7" s="2"/>
      <c r="H7" s="2"/>
      <c r="I7" s="2"/>
      <c r="J7" s="2"/>
      <c r="K7" s="2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9" t="s">
        <v>20</v>
      </c>
      <c r="AL7" s="2"/>
      <c r="AM7" s="2"/>
      <c r="AN7" s="20"/>
      <c r="AO7" s="2"/>
      <c r="AP7" s="2"/>
      <c r="AQ7" s="2"/>
      <c r="AR7" s="10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16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7" t="s">
        <v>8</v>
      </c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</row>
    <row r="8" customFormat="false" ht="12" hidden="false" customHeight="true" outlineLevel="0" collapsed="false">
      <c r="A8" s="2"/>
      <c r="B8" s="10"/>
      <c r="C8" s="2"/>
      <c r="D8" s="19" t="s">
        <v>21</v>
      </c>
      <c r="E8" s="2"/>
      <c r="F8" s="2"/>
      <c r="G8" s="2"/>
      <c r="H8" s="2"/>
      <c r="I8" s="2"/>
      <c r="J8" s="2"/>
      <c r="K8" s="20" t="s">
        <v>22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9" t="s">
        <v>23</v>
      </c>
      <c r="AL8" s="2"/>
      <c r="AM8" s="2"/>
      <c r="AN8" s="21" t="n">
        <v>45742</v>
      </c>
      <c r="AO8" s="2"/>
      <c r="AP8" s="2"/>
      <c r="AQ8" s="2"/>
      <c r="AR8" s="10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16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7" t="s">
        <v>8</v>
      </c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</row>
    <row r="9" customFormat="false" ht="14.4" hidden="false" customHeight="true" outlineLevel="0" collapsed="false">
      <c r="A9" s="2"/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0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16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7" t="s">
        <v>8</v>
      </c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</row>
    <row r="10" customFormat="false" ht="12" hidden="false" customHeight="true" outlineLevel="0" collapsed="false">
      <c r="A10" s="2"/>
      <c r="B10" s="10"/>
      <c r="C10" s="2"/>
      <c r="D10" s="19" t="s">
        <v>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9" t="s">
        <v>25</v>
      </c>
      <c r="AL10" s="2"/>
      <c r="AM10" s="2"/>
      <c r="AN10" s="20" t="s">
        <v>26</v>
      </c>
      <c r="AO10" s="2"/>
      <c r="AP10" s="2"/>
      <c r="AQ10" s="2"/>
      <c r="AR10" s="10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16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7" t="s">
        <v>8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</row>
    <row r="11" customFormat="false" ht="18.5" hidden="false" customHeight="true" outlineLevel="0" collapsed="false">
      <c r="A11" s="2"/>
      <c r="B11" s="10"/>
      <c r="C11" s="2"/>
      <c r="D11" s="2"/>
      <c r="E11" s="20" t="s">
        <v>27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9" t="s">
        <v>28</v>
      </c>
      <c r="AL11" s="2"/>
      <c r="AM11" s="2"/>
      <c r="AN11" s="20" t="s">
        <v>29</v>
      </c>
      <c r="AO11" s="2"/>
      <c r="AP11" s="2"/>
      <c r="AQ11" s="2"/>
      <c r="AR11" s="10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16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7" t="s">
        <v>8</v>
      </c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customFormat="false" ht="6.95" hidden="false" customHeight="true" outlineLevel="0" collapsed="false">
      <c r="A12" s="2"/>
      <c r="B12" s="1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10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16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7" t="s">
        <v>8</v>
      </c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</row>
    <row r="13" customFormat="false" ht="12" hidden="false" customHeight="true" outlineLevel="0" collapsed="false">
      <c r="A13" s="2"/>
      <c r="B13" s="10"/>
      <c r="C13" s="2"/>
      <c r="D13" s="19" t="s">
        <v>30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9" t="s">
        <v>25</v>
      </c>
      <c r="AL13" s="2"/>
      <c r="AM13" s="2"/>
      <c r="AN13" s="22" t="s">
        <v>31</v>
      </c>
      <c r="AO13" s="2"/>
      <c r="AP13" s="2"/>
      <c r="AQ13" s="2"/>
      <c r="AR13" s="10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16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7" t="s">
        <v>8</v>
      </c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</row>
    <row r="14" customFormat="false" ht="12.8" hidden="false" customHeight="false" outlineLevel="0" collapsed="false">
      <c r="A14" s="2"/>
      <c r="B14" s="10"/>
      <c r="C14" s="2"/>
      <c r="D14" s="2"/>
      <c r="E14" s="23" t="s">
        <v>31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19" t="s">
        <v>28</v>
      </c>
      <c r="AL14" s="2"/>
      <c r="AM14" s="2"/>
      <c r="AN14" s="22" t="s">
        <v>31</v>
      </c>
      <c r="AO14" s="2"/>
      <c r="AP14" s="2"/>
      <c r="AQ14" s="2"/>
      <c r="AR14" s="10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16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7" t="s">
        <v>8</v>
      </c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3"/>
    </row>
    <row r="15" customFormat="false" ht="6.95" hidden="false" customHeight="true" outlineLevel="0" collapsed="false">
      <c r="A15" s="2"/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10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16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7" t="s">
        <v>5</v>
      </c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customFormat="false" ht="12" hidden="false" customHeight="true" outlineLevel="0" collapsed="false">
      <c r="A16" s="2"/>
      <c r="B16" s="10"/>
      <c r="C16" s="2"/>
      <c r="D16" s="19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9" t="s">
        <v>25</v>
      </c>
      <c r="AL16" s="2"/>
      <c r="AM16" s="2"/>
      <c r="AN16" s="20" t="s">
        <v>33</v>
      </c>
      <c r="AO16" s="2"/>
      <c r="AP16" s="2"/>
      <c r="AQ16" s="2"/>
      <c r="AR16" s="10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16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7" t="s">
        <v>5</v>
      </c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customFormat="false" ht="18.5" hidden="false" customHeight="true" outlineLevel="0" collapsed="false">
      <c r="A17" s="2"/>
      <c r="B17" s="10"/>
      <c r="C17" s="2"/>
      <c r="D17" s="2"/>
      <c r="E17" s="20" t="s">
        <v>34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9" t="s">
        <v>28</v>
      </c>
      <c r="AL17" s="2"/>
      <c r="AM17" s="2"/>
      <c r="AN17" s="20" t="s">
        <v>35</v>
      </c>
      <c r="AO17" s="2"/>
      <c r="AP17" s="2"/>
      <c r="AQ17" s="2"/>
      <c r="AR17" s="10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16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7" t="s">
        <v>36</v>
      </c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customFormat="false" ht="6.95" hidden="false" customHeight="true" outlineLevel="0" collapsed="false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10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16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7" t="s">
        <v>8</v>
      </c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customFormat="false" ht="12" hidden="false" customHeight="true" outlineLevel="0" collapsed="false">
      <c r="A19" s="2"/>
      <c r="B19" s="10"/>
      <c r="C19" s="2"/>
      <c r="D19" s="19" t="s">
        <v>37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9" t="s">
        <v>25</v>
      </c>
      <c r="AL19" s="2"/>
      <c r="AM19" s="2"/>
      <c r="AN19" s="20" t="s">
        <v>38</v>
      </c>
      <c r="AO19" s="2"/>
      <c r="AP19" s="2"/>
      <c r="AQ19" s="2"/>
      <c r="AR19" s="10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16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7" t="s">
        <v>8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customFormat="false" ht="18.5" hidden="false" customHeight="true" outlineLevel="0" collapsed="false">
      <c r="A20" s="2"/>
      <c r="B20" s="10"/>
      <c r="C20" s="2"/>
      <c r="D20" s="2"/>
      <c r="E20" s="20" t="s">
        <v>39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9" t="s">
        <v>28</v>
      </c>
      <c r="AL20" s="2"/>
      <c r="AM20" s="2"/>
      <c r="AN20" s="20"/>
      <c r="AO20" s="2"/>
      <c r="AP20" s="2"/>
      <c r="AQ20" s="2"/>
      <c r="AR20" s="10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16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7" t="s">
        <v>36</v>
      </c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customFormat="false" ht="6.95" hidden="false" customHeight="true" outlineLevel="0" collapsed="false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10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16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customFormat="false" ht="12" hidden="false" customHeight="true" outlineLevel="0" collapsed="false">
      <c r="A22" s="2"/>
      <c r="B22" s="10"/>
      <c r="C22" s="2"/>
      <c r="D22" s="19" t="s">
        <v>40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10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16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customFormat="false" ht="47.25" hidden="false" customHeight="true" outlineLevel="0" collapsed="false">
      <c r="A23" s="2"/>
      <c r="B23" s="10"/>
      <c r="C23" s="2"/>
      <c r="D23" s="2"/>
      <c r="E23" s="24" t="s">
        <v>41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"/>
      <c r="AP23" s="2"/>
      <c r="AQ23" s="2"/>
      <c r="AR23" s="10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16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customFormat="false" ht="6.95" hidden="false" customHeight="true" outlineLevel="0" collapsed="false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10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16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customFormat="false" ht="6.95" hidden="false" customHeight="true" outlineLevel="0" collapsed="false">
      <c r="A25" s="2"/>
      <c r="B25" s="10"/>
      <c r="C25" s="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"/>
      <c r="AQ25" s="2"/>
      <c r="AR25" s="10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16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="32" customFormat="true" ht="25.9" hidden="false" customHeight="true" outlineLevel="0" collapsed="false">
      <c r="A26" s="26"/>
      <c r="B26" s="27"/>
      <c r="C26" s="26"/>
      <c r="D26" s="28" t="s">
        <v>42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30" t="n">
        <f aca="false">ROUND(AG94,2)</f>
        <v>0</v>
      </c>
      <c r="AL26" s="30"/>
      <c r="AM26" s="30"/>
      <c r="AN26" s="30"/>
      <c r="AO26" s="30"/>
      <c r="AP26" s="26"/>
      <c r="AQ26" s="26"/>
      <c r="AR26" s="27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16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</row>
    <row r="27" s="32" customFormat="true" ht="6.95" hidden="false" customHeight="true" outlineLevel="0" collapsed="false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16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</row>
    <row r="28" s="32" customFormat="true" ht="12.8" hidden="false" customHeight="fals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3" t="s">
        <v>43</v>
      </c>
      <c r="M28" s="33"/>
      <c r="N28" s="33"/>
      <c r="O28" s="33"/>
      <c r="P28" s="33"/>
      <c r="Q28" s="26"/>
      <c r="R28" s="26"/>
      <c r="S28" s="26"/>
      <c r="T28" s="26"/>
      <c r="U28" s="26"/>
      <c r="V28" s="26"/>
      <c r="W28" s="33" t="s">
        <v>44</v>
      </c>
      <c r="X28" s="33"/>
      <c r="Y28" s="33"/>
      <c r="Z28" s="33"/>
      <c r="AA28" s="33"/>
      <c r="AB28" s="33"/>
      <c r="AC28" s="33"/>
      <c r="AD28" s="33"/>
      <c r="AE28" s="33"/>
      <c r="AF28" s="26"/>
      <c r="AG28" s="26"/>
      <c r="AH28" s="26"/>
      <c r="AI28" s="26"/>
      <c r="AJ28" s="26"/>
      <c r="AK28" s="33" t="s">
        <v>45</v>
      </c>
      <c r="AL28" s="33"/>
      <c r="AM28" s="33"/>
      <c r="AN28" s="33"/>
      <c r="AO28" s="33"/>
      <c r="AP28" s="26"/>
      <c r="AQ28" s="26"/>
      <c r="AR28" s="27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16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</row>
    <row r="29" s="38" customFormat="true" ht="14.4" hidden="false" customHeight="true" outlineLevel="0" collapsed="false">
      <c r="A29" s="34"/>
      <c r="B29" s="35"/>
      <c r="C29" s="34"/>
      <c r="D29" s="19" t="s">
        <v>46</v>
      </c>
      <c r="E29" s="34"/>
      <c r="F29" s="19" t="s">
        <v>47</v>
      </c>
      <c r="G29" s="34"/>
      <c r="H29" s="34"/>
      <c r="I29" s="34"/>
      <c r="J29" s="34"/>
      <c r="K29" s="34"/>
      <c r="L29" s="36" t="n">
        <v>0.21</v>
      </c>
      <c r="M29" s="36"/>
      <c r="N29" s="36"/>
      <c r="O29" s="36"/>
      <c r="P29" s="36"/>
      <c r="Q29" s="34"/>
      <c r="R29" s="34"/>
      <c r="S29" s="34"/>
      <c r="T29" s="34"/>
      <c r="U29" s="34"/>
      <c r="V29" s="34"/>
      <c r="W29" s="37" t="n">
        <f aca="false">ROUND(AZ94, 2)</f>
        <v>0</v>
      </c>
      <c r="X29" s="37"/>
      <c r="Y29" s="37"/>
      <c r="Z29" s="37"/>
      <c r="AA29" s="37"/>
      <c r="AB29" s="37"/>
      <c r="AC29" s="37"/>
      <c r="AD29" s="37"/>
      <c r="AE29" s="37"/>
      <c r="AF29" s="34"/>
      <c r="AG29" s="34"/>
      <c r="AH29" s="34"/>
      <c r="AI29" s="34"/>
      <c r="AJ29" s="34"/>
      <c r="AK29" s="37" t="n">
        <f aca="false">ROUND(AV94, 2)</f>
        <v>0</v>
      </c>
      <c r="AL29" s="37"/>
      <c r="AM29" s="37"/>
      <c r="AN29" s="37"/>
      <c r="AO29" s="37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16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</row>
    <row r="30" s="38" customFormat="true" ht="14.4" hidden="false" customHeight="true" outlineLevel="0" collapsed="false">
      <c r="A30" s="34"/>
      <c r="B30" s="35"/>
      <c r="C30" s="34"/>
      <c r="D30" s="34"/>
      <c r="E30" s="34"/>
      <c r="F30" s="19" t="s">
        <v>48</v>
      </c>
      <c r="G30" s="34"/>
      <c r="H30" s="34"/>
      <c r="I30" s="34"/>
      <c r="J30" s="34"/>
      <c r="K30" s="34"/>
      <c r="L30" s="36" t="n">
        <v>0.12</v>
      </c>
      <c r="M30" s="36"/>
      <c r="N30" s="36"/>
      <c r="O30" s="36"/>
      <c r="P30" s="36"/>
      <c r="Q30" s="34"/>
      <c r="R30" s="34"/>
      <c r="S30" s="34"/>
      <c r="T30" s="34"/>
      <c r="U30" s="34"/>
      <c r="V30" s="34"/>
      <c r="W30" s="37" t="n">
        <f aca="false">ROUND(BA94, 2)</f>
        <v>0</v>
      </c>
      <c r="X30" s="37"/>
      <c r="Y30" s="37"/>
      <c r="Z30" s="37"/>
      <c r="AA30" s="37"/>
      <c r="AB30" s="37"/>
      <c r="AC30" s="37"/>
      <c r="AD30" s="37"/>
      <c r="AE30" s="37"/>
      <c r="AF30" s="34"/>
      <c r="AG30" s="34"/>
      <c r="AH30" s="34"/>
      <c r="AI30" s="34"/>
      <c r="AJ30" s="34"/>
      <c r="AK30" s="37" t="n">
        <f aca="false">ROUND(AW94, 2)</f>
        <v>0</v>
      </c>
      <c r="AL30" s="37"/>
      <c r="AM30" s="37"/>
      <c r="AN30" s="37"/>
      <c r="AO30" s="37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16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</row>
    <row r="31" s="38" customFormat="true" ht="14.4" hidden="true" customHeight="true" outlineLevel="0" collapsed="false">
      <c r="A31" s="34"/>
      <c r="B31" s="35"/>
      <c r="C31" s="34"/>
      <c r="D31" s="34"/>
      <c r="E31" s="34"/>
      <c r="F31" s="19" t="s">
        <v>49</v>
      </c>
      <c r="G31" s="34"/>
      <c r="H31" s="34"/>
      <c r="I31" s="34"/>
      <c r="J31" s="34"/>
      <c r="K31" s="34"/>
      <c r="L31" s="36" t="n">
        <v>0.21</v>
      </c>
      <c r="M31" s="36"/>
      <c r="N31" s="36"/>
      <c r="O31" s="36"/>
      <c r="P31" s="36"/>
      <c r="Q31" s="34"/>
      <c r="R31" s="34"/>
      <c r="S31" s="34"/>
      <c r="T31" s="34"/>
      <c r="U31" s="34"/>
      <c r="V31" s="34"/>
      <c r="W31" s="37" t="n">
        <f aca="false">ROUND(BB94, 2)</f>
        <v>0</v>
      </c>
      <c r="X31" s="37"/>
      <c r="Y31" s="37"/>
      <c r="Z31" s="37"/>
      <c r="AA31" s="37"/>
      <c r="AB31" s="37"/>
      <c r="AC31" s="37"/>
      <c r="AD31" s="37"/>
      <c r="AE31" s="37"/>
      <c r="AF31" s="34"/>
      <c r="AG31" s="34"/>
      <c r="AH31" s="34"/>
      <c r="AI31" s="34"/>
      <c r="AJ31" s="34"/>
      <c r="AK31" s="37" t="n">
        <v>0</v>
      </c>
      <c r="AL31" s="37"/>
      <c r="AM31" s="37"/>
      <c r="AN31" s="37"/>
      <c r="AO31" s="37"/>
      <c r="AP31" s="34"/>
      <c r="AQ31" s="34"/>
      <c r="AR31" s="35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16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</row>
    <row r="32" s="38" customFormat="true" ht="14.4" hidden="true" customHeight="true" outlineLevel="0" collapsed="false">
      <c r="A32" s="34"/>
      <c r="B32" s="35"/>
      <c r="C32" s="34"/>
      <c r="D32" s="34"/>
      <c r="E32" s="34"/>
      <c r="F32" s="19" t="s">
        <v>50</v>
      </c>
      <c r="G32" s="34"/>
      <c r="H32" s="34"/>
      <c r="I32" s="34"/>
      <c r="J32" s="34"/>
      <c r="K32" s="34"/>
      <c r="L32" s="36" t="n">
        <v>0.12</v>
      </c>
      <c r="M32" s="36"/>
      <c r="N32" s="36"/>
      <c r="O32" s="36"/>
      <c r="P32" s="36"/>
      <c r="Q32" s="34"/>
      <c r="R32" s="34"/>
      <c r="S32" s="34"/>
      <c r="T32" s="34"/>
      <c r="U32" s="34"/>
      <c r="V32" s="34"/>
      <c r="W32" s="37" t="n">
        <f aca="false">ROUND(BC94, 2)</f>
        <v>0</v>
      </c>
      <c r="X32" s="37"/>
      <c r="Y32" s="37"/>
      <c r="Z32" s="37"/>
      <c r="AA32" s="37"/>
      <c r="AB32" s="37"/>
      <c r="AC32" s="37"/>
      <c r="AD32" s="37"/>
      <c r="AE32" s="37"/>
      <c r="AF32" s="34"/>
      <c r="AG32" s="34"/>
      <c r="AH32" s="34"/>
      <c r="AI32" s="34"/>
      <c r="AJ32" s="34"/>
      <c r="AK32" s="37" t="n">
        <v>0</v>
      </c>
      <c r="AL32" s="37"/>
      <c r="AM32" s="37"/>
      <c r="AN32" s="37"/>
      <c r="AO32" s="37"/>
      <c r="AP32" s="34"/>
      <c r="AQ32" s="34"/>
      <c r="AR32" s="35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16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</row>
    <row r="33" s="38" customFormat="true" ht="14.4" hidden="true" customHeight="true" outlineLevel="0" collapsed="false">
      <c r="A33" s="34"/>
      <c r="B33" s="35"/>
      <c r="C33" s="34"/>
      <c r="D33" s="34"/>
      <c r="E33" s="34"/>
      <c r="F33" s="19" t="s">
        <v>51</v>
      </c>
      <c r="G33" s="34"/>
      <c r="H33" s="34"/>
      <c r="I33" s="34"/>
      <c r="J33" s="34"/>
      <c r="K33" s="34"/>
      <c r="L33" s="36" t="n">
        <v>0</v>
      </c>
      <c r="M33" s="36"/>
      <c r="N33" s="36"/>
      <c r="O33" s="36"/>
      <c r="P33" s="36"/>
      <c r="Q33" s="34"/>
      <c r="R33" s="34"/>
      <c r="S33" s="34"/>
      <c r="T33" s="34"/>
      <c r="U33" s="34"/>
      <c r="V33" s="34"/>
      <c r="W33" s="37" t="n">
        <f aca="false">ROUND(BD94, 2)</f>
        <v>0</v>
      </c>
      <c r="X33" s="37"/>
      <c r="Y33" s="37"/>
      <c r="Z33" s="37"/>
      <c r="AA33" s="37"/>
      <c r="AB33" s="37"/>
      <c r="AC33" s="37"/>
      <c r="AD33" s="37"/>
      <c r="AE33" s="37"/>
      <c r="AF33" s="34"/>
      <c r="AG33" s="34"/>
      <c r="AH33" s="34"/>
      <c r="AI33" s="34"/>
      <c r="AJ33" s="34"/>
      <c r="AK33" s="37" t="n">
        <v>0</v>
      </c>
      <c r="AL33" s="37"/>
      <c r="AM33" s="37"/>
      <c r="AN33" s="37"/>
      <c r="AO33" s="37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16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</row>
    <row r="34" s="32" customFormat="true" ht="6.95" hidden="false" customHeight="true" outlineLevel="0" collapsed="false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16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</row>
    <row r="35" s="32" customFormat="true" ht="25.9" hidden="false" customHeight="true" outlineLevel="0" collapsed="false">
      <c r="A35" s="26"/>
      <c r="B35" s="27"/>
      <c r="C35" s="39"/>
      <c r="D35" s="40" t="s">
        <v>52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53</v>
      </c>
      <c r="U35" s="41"/>
      <c r="V35" s="41"/>
      <c r="W35" s="41"/>
      <c r="X35" s="43" t="s">
        <v>54</v>
      </c>
      <c r="Y35" s="43"/>
      <c r="Z35" s="43"/>
      <c r="AA35" s="43"/>
      <c r="AB35" s="43"/>
      <c r="AC35" s="41"/>
      <c r="AD35" s="41"/>
      <c r="AE35" s="41"/>
      <c r="AF35" s="41"/>
      <c r="AG35" s="41"/>
      <c r="AH35" s="41"/>
      <c r="AI35" s="41"/>
      <c r="AJ35" s="41"/>
      <c r="AK35" s="44" t="n">
        <f aca="false">SUM(AK26:AK33)</f>
        <v>0</v>
      </c>
      <c r="AL35" s="44"/>
      <c r="AM35" s="44"/>
      <c r="AN35" s="44"/>
      <c r="AO35" s="44"/>
      <c r="AP35" s="39"/>
      <c r="AQ35" s="39"/>
      <c r="AR35" s="27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26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</row>
    <row r="36" s="32" customFormat="true" ht="6.95" hidden="false" customHeight="true" outlineLevel="0" collapsed="false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26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</row>
    <row r="37" s="32" customFormat="true" ht="14.4" hidden="false" customHeight="true" outlineLevel="0" collapsed="false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26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</row>
    <row r="38" customFormat="false" ht="14.4" hidden="false" customHeight="true" outlineLevel="0" collapsed="false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10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customFormat="false" ht="14.4" hidden="false" customHeight="true" outlineLevel="0" collapsed="false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10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</row>
    <row r="40" customFormat="false" ht="14.4" hidden="false" customHeight="true" outlineLevel="0" collapsed="false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10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10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10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10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10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10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10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10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10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</row>
    <row r="49" s="32" customFormat="true" ht="14.4" hidden="false" customHeight="true" outlineLevel="0" collapsed="false">
      <c r="A49" s="31"/>
      <c r="B49" s="45"/>
      <c r="C49" s="31"/>
      <c r="D49" s="46" t="s">
        <v>55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56</v>
      </c>
      <c r="AI49" s="47"/>
      <c r="AJ49" s="47"/>
      <c r="AK49" s="47"/>
      <c r="AL49" s="47"/>
      <c r="AM49" s="47"/>
      <c r="AN49" s="47"/>
      <c r="AO49" s="47"/>
      <c r="AP49" s="31"/>
      <c r="AQ49" s="31"/>
      <c r="AR49" s="45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</row>
    <row r="50" customFormat="false" ht="12.8" hidden="false" customHeight="false" outlineLevel="0" collapsed="false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10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3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10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10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10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10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10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10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10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10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10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3"/>
    </row>
    <row r="60" s="32" customFormat="true" ht="12.8" hidden="false" customHeight="false" outlineLevel="0" collapsed="false">
      <c r="A60" s="26"/>
      <c r="B60" s="27"/>
      <c r="C60" s="26"/>
      <c r="D60" s="48" t="s">
        <v>57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8" t="s">
        <v>58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8" t="s">
        <v>57</v>
      </c>
      <c r="AI60" s="29"/>
      <c r="AJ60" s="29"/>
      <c r="AK60" s="29"/>
      <c r="AL60" s="29"/>
      <c r="AM60" s="48" t="s">
        <v>58</v>
      </c>
      <c r="AN60" s="29"/>
      <c r="AO60" s="29"/>
      <c r="AP60" s="26"/>
      <c r="AQ60" s="26"/>
      <c r="AR60" s="27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26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</row>
    <row r="61" customFormat="false" ht="12.8" hidden="false" customHeight="false" outlineLevel="0" collapsed="false">
      <c r="A61" s="2"/>
      <c r="B61" s="1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10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3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10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10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3"/>
    </row>
    <row r="64" s="32" customFormat="true" ht="12.8" hidden="false" customHeight="false" outlineLevel="0" collapsed="false">
      <c r="A64" s="26"/>
      <c r="B64" s="27"/>
      <c r="C64" s="26"/>
      <c r="D64" s="46" t="s">
        <v>59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60</v>
      </c>
      <c r="AI64" s="49"/>
      <c r="AJ64" s="49"/>
      <c r="AK64" s="49"/>
      <c r="AL64" s="49"/>
      <c r="AM64" s="49"/>
      <c r="AN64" s="49"/>
      <c r="AO64" s="49"/>
      <c r="AP64" s="26"/>
      <c r="AQ64" s="26"/>
      <c r="AR64" s="27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26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</row>
    <row r="65" customFormat="false" ht="12.8" hidden="false" customHeight="false" outlineLevel="0" collapsed="false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10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3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10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10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10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10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10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10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10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10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10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3"/>
    </row>
    <row r="75" s="32" customFormat="true" ht="12.8" hidden="false" customHeight="false" outlineLevel="0" collapsed="false">
      <c r="A75" s="26"/>
      <c r="B75" s="27"/>
      <c r="C75" s="26"/>
      <c r="D75" s="48" t="s">
        <v>57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8" t="s">
        <v>58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8" t="s">
        <v>57</v>
      </c>
      <c r="AI75" s="29"/>
      <c r="AJ75" s="29"/>
      <c r="AK75" s="29"/>
      <c r="AL75" s="29"/>
      <c r="AM75" s="48" t="s">
        <v>58</v>
      </c>
      <c r="AN75" s="29"/>
      <c r="AO75" s="29"/>
      <c r="AP75" s="26"/>
      <c r="AQ75" s="26"/>
      <c r="AR75" s="27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26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</row>
    <row r="76" s="32" customFormat="true" ht="12.8" hidden="false" customHeight="false" outlineLevel="0" collapsed="false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26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</row>
    <row r="77" s="32" customFormat="true" ht="6.95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27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26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27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26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</row>
    <row r="82" s="32" customFormat="true" ht="24.95" hidden="false" customHeight="true" outlineLevel="0" collapsed="false">
      <c r="A82" s="26"/>
      <c r="B82" s="27"/>
      <c r="C82" s="11" t="s">
        <v>61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26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26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</row>
    <row r="84" s="56" customFormat="true" ht="12" hidden="false" customHeight="true" outlineLevel="0" collapsed="false">
      <c r="A84" s="54"/>
      <c r="B84" s="55"/>
      <c r="C84" s="19" t="s">
        <v>15</v>
      </c>
      <c r="D84" s="54"/>
      <c r="E84" s="54"/>
      <c r="F84" s="54"/>
      <c r="G84" s="54"/>
      <c r="H84" s="54"/>
      <c r="I84" s="54"/>
      <c r="J84" s="54"/>
      <c r="K84" s="54"/>
      <c r="L84" s="54" t="n">
        <f aca="false">K5</f>
        <v>0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</row>
    <row r="85" s="61" customFormat="true" ht="36.95" hidden="false" customHeight="true" outlineLevel="0" collapsed="false">
      <c r="A85" s="57"/>
      <c r="B85" s="58"/>
      <c r="C85" s="59" t="s">
        <v>17</v>
      </c>
      <c r="D85" s="57"/>
      <c r="E85" s="57"/>
      <c r="F85" s="57"/>
      <c r="G85" s="57"/>
      <c r="H85" s="57"/>
      <c r="I85" s="57"/>
      <c r="J85" s="57"/>
      <c r="K85" s="57"/>
      <c r="L85" s="60" t="str">
        <f aca="false">K6</f>
        <v>SUPŠ Karlovy Vary specifikace změn</v>
      </c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57"/>
      <c r="AQ85" s="57"/>
      <c r="AR85" s="58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</row>
    <row r="86" s="32" customFormat="true" ht="6.95" hidden="false" customHeight="true" outlineLevel="0" collapsed="false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26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</row>
    <row r="87" s="32" customFormat="true" ht="12" hidden="false" customHeight="true" outlineLevel="0" collapsed="false">
      <c r="A87" s="26"/>
      <c r="B87" s="27"/>
      <c r="C87" s="19" t="s">
        <v>21</v>
      </c>
      <c r="D87" s="26"/>
      <c r="E87" s="26"/>
      <c r="F87" s="26"/>
      <c r="G87" s="26"/>
      <c r="H87" s="26"/>
      <c r="I87" s="26"/>
      <c r="J87" s="26"/>
      <c r="K87" s="26"/>
      <c r="L87" s="62" t="str">
        <f aca="false">IF(K8="","",K8)</f>
        <v>Nám. 17. listopadu 710/12, Karlovy Vary – Rybáře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19" t="s">
        <v>23</v>
      </c>
      <c r="AJ87" s="26"/>
      <c r="AK87" s="26"/>
      <c r="AL87" s="26"/>
      <c r="AM87" s="63" t="n">
        <f aca="false">IF(AN8= "","",AN8)</f>
        <v>45742</v>
      </c>
      <c r="AN87" s="63"/>
      <c r="AO87" s="26"/>
      <c r="AP87" s="26"/>
      <c r="AQ87" s="26"/>
      <c r="AR87" s="27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26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26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</row>
    <row r="89" s="32" customFormat="true" ht="15.15" hidden="false" customHeight="true" outlineLevel="0" collapsed="false">
      <c r="A89" s="26"/>
      <c r="B89" s="27"/>
      <c r="C89" s="19" t="s">
        <v>24</v>
      </c>
      <c r="D89" s="26"/>
      <c r="E89" s="26"/>
      <c r="F89" s="26"/>
      <c r="G89" s="26"/>
      <c r="H89" s="26"/>
      <c r="I89" s="26"/>
      <c r="J89" s="26"/>
      <c r="K89" s="26"/>
      <c r="L89" s="54" t="str">
        <f aca="false">IF(E11= "","",E11)</f>
        <v>Karlovarský kraj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19" t="s">
        <v>32</v>
      </c>
      <c r="AJ89" s="26"/>
      <c r="AK89" s="26"/>
      <c r="AL89" s="26"/>
      <c r="AM89" s="64" t="str">
        <f aca="false">IF(E17="","",E17)</f>
        <v>Energy Benefit Centre a.s.</v>
      </c>
      <c r="AN89" s="64"/>
      <c r="AO89" s="64"/>
      <c r="AP89" s="64"/>
      <c r="AQ89" s="26"/>
      <c r="AR89" s="27"/>
      <c r="AS89" s="65" t="s">
        <v>62</v>
      </c>
      <c r="AT89" s="6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26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</row>
    <row r="90" s="32" customFormat="true" ht="15.15" hidden="false" customHeight="true" outlineLevel="0" collapsed="false">
      <c r="A90" s="26"/>
      <c r="B90" s="27"/>
      <c r="C90" s="19" t="s">
        <v>30</v>
      </c>
      <c r="D90" s="26"/>
      <c r="E90" s="26"/>
      <c r="F90" s="26"/>
      <c r="G90" s="26"/>
      <c r="H90" s="26"/>
      <c r="I90" s="26"/>
      <c r="J90" s="26"/>
      <c r="K90" s="26"/>
      <c r="L90" s="54" t="str">
        <f aca="false">IF(E14= "Vyplň údaj","",E14)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19" t="s">
        <v>37</v>
      </c>
      <c r="AJ90" s="26"/>
      <c r="AK90" s="26"/>
      <c r="AL90" s="26"/>
      <c r="AM90" s="64" t="str">
        <f aca="false">IF(E20="","",E20)</f>
        <v>rubim s.r.o.</v>
      </c>
      <c r="AN90" s="64"/>
      <c r="AO90" s="64"/>
      <c r="AP90" s="64"/>
      <c r="AQ90" s="26"/>
      <c r="AR90" s="27"/>
      <c r="AS90" s="65"/>
      <c r="AT90" s="65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26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</row>
    <row r="91" s="32" customFormat="true" ht="10.8" hidden="false" customHeight="true" outlineLevel="0" collapsed="false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65"/>
      <c r="AT91" s="65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26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</row>
    <row r="92" s="32" customFormat="true" ht="29.3" hidden="false" customHeight="true" outlineLevel="0" collapsed="false">
      <c r="A92" s="26"/>
      <c r="B92" s="27"/>
      <c r="C92" s="70" t="s">
        <v>63</v>
      </c>
      <c r="D92" s="70"/>
      <c r="E92" s="70"/>
      <c r="F92" s="70"/>
      <c r="G92" s="70"/>
      <c r="H92" s="71"/>
      <c r="I92" s="72" t="s">
        <v>64</v>
      </c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3" t="s">
        <v>65</v>
      </c>
      <c r="AH92" s="73"/>
      <c r="AI92" s="73"/>
      <c r="AJ92" s="73"/>
      <c r="AK92" s="73"/>
      <c r="AL92" s="73"/>
      <c r="AM92" s="73"/>
      <c r="AN92" s="74" t="s">
        <v>66</v>
      </c>
      <c r="AO92" s="74"/>
      <c r="AP92" s="74"/>
      <c r="AQ92" s="75" t="s">
        <v>67</v>
      </c>
      <c r="AR92" s="27"/>
      <c r="AS92" s="76" t="s">
        <v>68</v>
      </c>
      <c r="AT92" s="77" t="s">
        <v>69</v>
      </c>
      <c r="AU92" s="77" t="s">
        <v>70</v>
      </c>
      <c r="AV92" s="77" t="s">
        <v>71</v>
      </c>
      <c r="AW92" s="77" t="s">
        <v>72</v>
      </c>
      <c r="AX92" s="77" t="s">
        <v>73</v>
      </c>
      <c r="AY92" s="77" t="s">
        <v>74</v>
      </c>
      <c r="AZ92" s="77" t="s">
        <v>75</v>
      </c>
      <c r="BA92" s="77" t="s">
        <v>76</v>
      </c>
      <c r="BB92" s="77" t="s">
        <v>77</v>
      </c>
      <c r="BC92" s="77" t="s">
        <v>78</v>
      </c>
      <c r="BD92" s="78" t="s">
        <v>79</v>
      </c>
      <c r="BE92" s="26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</row>
    <row r="93" s="32" customFormat="true" ht="10.8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26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</row>
    <row r="94" s="95" customFormat="true" ht="32.4" hidden="false" customHeight="true" outlineLevel="0" collapsed="false">
      <c r="A94" s="82"/>
      <c r="B94" s="83"/>
      <c r="C94" s="84" t="s">
        <v>80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6" t="n">
        <f aca="false">ROUND(SUM(AG95:AG116),2)</f>
        <v>0</v>
      </c>
      <c r="AH94" s="86"/>
      <c r="AI94" s="86"/>
      <c r="AJ94" s="86"/>
      <c r="AK94" s="86"/>
      <c r="AL94" s="86"/>
      <c r="AM94" s="86"/>
      <c r="AN94" s="87" t="n">
        <f aca="false">SUM(AG94,AT94)</f>
        <v>0</v>
      </c>
      <c r="AO94" s="87"/>
      <c r="AP94" s="87"/>
      <c r="AQ94" s="88"/>
      <c r="AR94" s="83"/>
      <c r="AS94" s="89" t="n">
        <f aca="false">ROUND(SUM(AS95:AS116),2)</f>
        <v>0</v>
      </c>
      <c r="AT94" s="90" t="n">
        <f aca="false">ROUND(SUM(AV94:AW94),2)</f>
        <v>0</v>
      </c>
      <c r="AU94" s="91" t="n">
        <f aca="false">ROUND(SUM(AU95:AU116),5)</f>
        <v>0</v>
      </c>
      <c r="AV94" s="90" t="n">
        <f aca="false">ROUND(AZ94*L29,2)</f>
        <v>0</v>
      </c>
      <c r="AW94" s="90" t="n">
        <f aca="false">ROUND(BA94*L30,2)</f>
        <v>0</v>
      </c>
      <c r="AX94" s="90" t="n">
        <f aca="false">ROUND(BB94*L29,2)</f>
        <v>0</v>
      </c>
      <c r="AY94" s="90" t="n">
        <f aca="false">ROUND(BC94*L30,2)</f>
        <v>0</v>
      </c>
      <c r="AZ94" s="90" t="n">
        <f aca="false">ROUND(SUM(AZ95:AZ116),2)</f>
        <v>0</v>
      </c>
      <c r="BA94" s="90" t="n">
        <f aca="false">ROUND(SUM(BA95:BA116),2)</f>
        <v>0</v>
      </c>
      <c r="BB94" s="90" t="n">
        <f aca="false">ROUND(SUM(BB95:BB116),2)</f>
        <v>0</v>
      </c>
      <c r="BC94" s="90" t="n">
        <f aca="false">ROUND(SUM(BC95:BC116),2)</f>
        <v>0</v>
      </c>
      <c r="BD94" s="92" t="n">
        <f aca="false">ROUND(SUM(BD95:BD116),2)</f>
        <v>0</v>
      </c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93" t="s">
        <v>81</v>
      </c>
      <c r="BT94" s="93" t="s">
        <v>82</v>
      </c>
      <c r="BU94" s="94" t="s">
        <v>83</v>
      </c>
      <c r="BV94" s="93" t="s">
        <v>84</v>
      </c>
      <c r="BW94" s="93" t="s">
        <v>6</v>
      </c>
      <c r="BX94" s="93" t="s">
        <v>85</v>
      </c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93"/>
      <c r="CM94" s="82"/>
      <c r="CN94" s="82"/>
    </row>
    <row r="95" s="109" customFormat="true" ht="24.75" hidden="false" customHeight="true" outlineLevel="0" collapsed="false">
      <c r="A95" s="96" t="s">
        <v>86</v>
      </c>
      <c r="B95" s="97"/>
      <c r="C95" s="98"/>
      <c r="D95" s="99" t="s">
        <v>87</v>
      </c>
      <c r="E95" s="99"/>
      <c r="F95" s="99"/>
      <c r="G95" s="99"/>
      <c r="H95" s="99"/>
      <c r="I95" s="100"/>
      <c r="J95" s="99" t="s">
        <v>88</v>
      </c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101" t="n">
        <f aca="false">'SPZ01 - 005.02 Drobná arc...'!J30</f>
        <v>0</v>
      </c>
      <c r="AH95" s="101"/>
      <c r="AI95" s="101"/>
      <c r="AJ95" s="101"/>
      <c r="AK95" s="101"/>
      <c r="AL95" s="101"/>
      <c r="AM95" s="101"/>
      <c r="AN95" s="101" t="n">
        <f aca="false">SUM(AG95,AT95)</f>
        <v>0</v>
      </c>
      <c r="AO95" s="101"/>
      <c r="AP95" s="101"/>
      <c r="AQ95" s="102" t="s">
        <v>89</v>
      </c>
      <c r="AR95" s="97"/>
      <c r="AS95" s="103" t="n">
        <v>0</v>
      </c>
      <c r="AT95" s="104" t="n">
        <f aca="false">ROUND(SUM(AV95:AW95),2)</f>
        <v>0</v>
      </c>
      <c r="AU95" s="105" t="n">
        <f aca="false">'SPZ01 - 005.02 Drobná arc...'!P123</f>
        <v>0</v>
      </c>
      <c r="AV95" s="104" t="n">
        <f aca="false">'SPZ01 - 005.02 Drobná arc...'!J33</f>
        <v>0</v>
      </c>
      <c r="AW95" s="104" t="n">
        <f aca="false">'SPZ01 - 005.02 Drobná arc...'!J34</f>
        <v>0</v>
      </c>
      <c r="AX95" s="104" t="n">
        <f aca="false">'SPZ01 - 005.02 Drobná arc...'!J35</f>
        <v>0</v>
      </c>
      <c r="AY95" s="104" t="n">
        <f aca="false">'SPZ01 - 005.02 Drobná arc...'!J36</f>
        <v>0</v>
      </c>
      <c r="AZ95" s="104" t="n">
        <f aca="false">'SPZ01 - 005.02 Drobná arc...'!F33</f>
        <v>0</v>
      </c>
      <c r="BA95" s="104" t="n">
        <f aca="false">'SPZ01 - 005.02 Drobná arc...'!F34</f>
        <v>0</v>
      </c>
      <c r="BB95" s="104" t="n">
        <f aca="false">'SPZ01 - 005.02 Drobná arc...'!F35</f>
        <v>0</v>
      </c>
      <c r="BC95" s="104" t="n">
        <f aca="false">'SPZ01 - 005.02 Drobná arc...'!F36</f>
        <v>0</v>
      </c>
      <c r="BD95" s="106" t="n">
        <f aca="false">'SPZ01 - 005.02 Drobná arc...'!F37</f>
        <v>0</v>
      </c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8" t="s">
        <v>90</v>
      </c>
      <c r="BU95" s="107"/>
      <c r="BV95" s="108" t="s">
        <v>84</v>
      </c>
      <c r="BW95" s="108" t="s">
        <v>91</v>
      </c>
      <c r="BX95" s="108" t="s">
        <v>6</v>
      </c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8"/>
      <c r="CM95" s="108" t="s">
        <v>92</v>
      </c>
      <c r="CN95" s="107"/>
    </row>
    <row r="96" s="109" customFormat="true" ht="24.75" hidden="false" customHeight="true" outlineLevel="0" collapsed="false">
      <c r="A96" s="96" t="s">
        <v>86</v>
      </c>
      <c r="B96" s="97"/>
      <c r="C96" s="98"/>
      <c r="D96" s="99" t="s">
        <v>93</v>
      </c>
      <c r="E96" s="99"/>
      <c r="F96" s="99"/>
      <c r="G96" s="99"/>
      <c r="H96" s="99"/>
      <c r="I96" s="100"/>
      <c r="J96" s="99" t="s">
        <v>94</v>
      </c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101" t="n">
        <f aca="false">'SPZ02 - 006.02 Mobiliář S...'!J30</f>
        <v>0</v>
      </c>
      <c r="AH96" s="101"/>
      <c r="AI96" s="101"/>
      <c r="AJ96" s="101"/>
      <c r="AK96" s="101"/>
      <c r="AL96" s="101"/>
      <c r="AM96" s="101"/>
      <c r="AN96" s="101" t="n">
        <f aca="false">SUM(AG96,AT96)</f>
        <v>0</v>
      </c>
      <c r="AO96" s="101"/>
      <c r="AP96" s="101"/>
      <c r="AQ96" s="102" t="s">
        <v>89</v>
      </c>
      <c r="AR96" s="97"/>
      <c r="AS96" s="103" t="n">
        <v>0</v>
      </c>
      <c r="AT96" s="104" t="n">
        <f aca="false">ROUND(SUM(AV96:AW96),2)</f>
        <v>0</v>
      </c>
      <c r="AU96" s="105" t="n">
        <f aca="false">'SPZ02 - 006.02 Mobiliář S...'!P117</f>
        <v>0</v>
      </c>
      <c r="AV96" s="104" t="n">
        <f aca="false">'SPZ02 - 006.02 Mobiliář S...'!J33</f>
        <v>0</v>
      </c>
      <c r="AW96" s="104" t="n">
        <f aca="false">'SPZ02 - 006.02 Mobiliář S...'!J34</f>
        <v>0</v>
      </c>
      <c r="AX96" s="104" t="n">
        <f aca="false">'SPZ02 - 006.02 Mobiliář S...'!J35</f>
        <v>0</v>
      </c>
      <c r="AY96" s="104" t="n">
        <f aca="false">'SPZ02 - 006.02 Mobiliář S...'!J36</f>
        <v>0</v>
      </c>
      <c r="AZ96" s="104" t="n">
        <f aca="false">'SPZ02 - 006.02 Mobiliář S...'!F33</f>
        <v>0</v>
      </c>
      <c r="BA96" s="104" t="n">
        <f aca="false">'SPZ02 - 006.02 Mobiliář S...'!F34</f>
        <v>0</v>
      </c>
      <c r="BB96" s="104" t="n">
        <f aca="false">'SPZ02 - 006.02 Mobiliář S...'!F35</f>
        <v>0</v>
      </c>
      <c r="BC96" s="104" t="n">
        <f aca="false">'SPZ02 - 006.02 Mobiliář S...'!F36</f>
        <v>0</v>
      </c>
      <c r="BD96" s="106" t="n">
        <f aca="false">'SPZ02 - 006.02 Mobiliář S...'!F37</f>
        <v>0</v>
      </c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8" t="s">
        <v>90</v>
      </c>
      <c r="BU96" s="107"/>
      <c r="BV96" s="108" t="s">
        <v>84</v>
      </c>
      <c r="BW96" s="108" t="s">
        <v>95</v>
      </c>
      <c r="BX96" s="108" t="s">
        <v>6</v>
      </c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8"/>
      <c r="CM96" s="108" t="s">
        <v>92</v>
      </c>
      <c r="CN96" s="107"/>
    </row>
    <row r="97" s="109" customFormat="true" ht="24.75" hidden="false" customHeight="true" outlineLevel="0" collapsed="false">
      <c r="A97" s="96" t="s">
        <v>86</v>
      </c>
      <c r="B97" s="97"/>
      <c r="C97" s="98"/>
      <c r="D97" s="99" t="s">
        <v>96</v>
      </c>
      <c r="E97" s="99"/>
      <c r="F97" s="99"/>
      <c r="G97" s="99"/>
      <c r="H97" s="99"/>
      <c r="I97" s="100"/>
      <c r="J97" s="99" t="s">
        <v>97</v>
      </c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101" t="n">
        <f aca="false">'SPZ03 - 006.03 Mobiliář S...'!J30</f>
        <v>0</v>
      </c>
      <c r="AH97" s="101"/>
      <c r="AI97" s="101"/>
      <c r="AJ97" s="101"/>
      <c r="AK97" s="101"/>
      <c r="AL97" s="101"/>
      <c r="AM97" s="101"/>
      <c r="AN97" s="101" t="n">
        <f aca="false">SUM(AG97,AT97)</f>
        <v>0</v>
      </c>
      <c r="AO97" s="101"/>
      <c r="AP97" s="101"/>
      <c r="AQ97" s="102" t="s">
        <v>89</v>
      </c>
      <c r="AR97" s="97"/>
      <c r="AS97" s="103" t="n">
        <v>0</v>
      </c>
      <c r="AT97" s="104" t="n">
        <f aca="false">ROUND(SUM(AV97:AW97),2)</f>
        <v>0</v>
      </c>
      <c r="AU97" s="105" t="n">
        <f aca="false">'SPZ03 - 006.03 Mobiliář S...'!P117</f>
        <v>0</v>
      </c>
      <c r="AV97" s="104" t="n">
        <f aca="false">'SPZ03 - 006.03 Mobiliář S...'!J33</f>
        <v>0</v>
      </c>
      <c r="AW97" s="104" t="n">
        <f aca="false">'SPZ03 - 006.03 Mobiliář S...'!J34</f>
        <v>0</v>
      </c>
      <c r="AX97" s="104" t="n">
        <f aca="false">'SPZ03 - 006.03 Mobiliář S...'!J35</f>
        <v>0</v>
      </c>
      <c r="AY97" s="104" t="n">
        <f aca="false">'SPZ03 - 006.03 Mobiliář S...'!J36</f>
        <v>0</v>
      </c>
      <c r="AZ97" s="104" t="n">
        <f aca="false">'SPZ03 - 006.03 Mobiliář S...'!F33</f>
        <v>0</v>
      </c>
      <c r="BA97" s="104" t="n">
        <f aca="false">'SPZ03 - 006.03 Mobiliář S...'!F34</f>
        <v>0</v>
      </c>
      <c r="BB97" s="104" t="n">
        <f aca="false">'SPZ03 - 006.03 Mobiliář S...'!F35</f>
        <v>0</v>
      </c>
      <c r="BC97" s="104" t="n">
        <f aca="false">'SPZ03 - 006.03 Mobiliář S...'!F36</f>
        <v>0</v>
      </c>
      <c r="BD97" s="106" t="n">
        <f aca="false">'SPZ03 - 006.03 Mobiliář S...'!F37</f>
        <v>0</v>
      </c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8" t="s">
        <v>90</v>
      </c>
      <c r="BU97" s="107"/>
      <c r="BV97" s="108" t="s">
        <v>84</v>
      </c>
      <c r="BW97" s="108" t="s">
        <v>98</v>
      </c>
      <c r="BX97" s="108" t="s">
        <v>6</v>
      </c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8"/>
      <c r="CM97" s="108" t="s">
        <v>92</v>
      </c>
      <c r="CN97" s="107"/>
    </row>
    <row r="98" s="109" customFormat="true" ht="24.75" hidden="false" customHeight="true" outlineLevel="0" collapsed="false">
      <c r="A98" s="96" t="s">
        <v>86</v>
      </c>
      <c r="B98" s="97"/>
      <c r="C98" s="98"/>
      <c r="D98" s="99" t="s">
        <v>99</v>
      </c>
      <c r="E98" s="99"/>
      <c r="F98" s="99"/>
      <c r="G98" s="99"/>
      <c r="H98" s="99"/>
      <c r="I98" s="100"/>
      <c r="J98" s="99" t="s">
        <v>100</v>
      </c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101" t="n">
        <f aca="false">'SPZ04 - 002.01.04.01 Okna...'!J30</f>
        <v>0</v>
      </c>
      <c r="AH98" s="101"/>
      <c r="AI98" s="101"/>
      <c r="AJ98" s="101"/>
      <c r="AK98" s="101"/>
      <c r="AL98" s="101"/>
      <c r="AM98" s="101"/>
      <c r="AN98" s="101" t="n">
        <f aca="false">SUM(AG98,AT98)</f>
        <v>0</v>
      </c>
      <c r="AO98" s="101"/>
      <c r="AP98" s="101"/>
      <c r="AQ98" s="102" t="s">
        <v>89</v>
      </c>
      <c r="AR98" s="97"/>
      <c r="AS98" s="103" t="n">
        <v>0</v>
      </c>
      <c r="AT98" s="104" t="n">
        <f aca="false">ROUND(SUM(AV98:AW98),2)</f>
        <v>0</v>
      </c>
      <c r="AU98" s="105" t="n">
        <f aca="false">'SPZ04 - 002.01.04.01 Okna...'!P117</f>
        <v>0</v>
      </c>
      <c r="AV98" s="104" t="n">
        <f aca="false">'SPZ04 - 002.01.04.01 Okna...'!J33</f>
        <v>0</v>
      </c>
      <c r="AW98" s="104" t="n">
        <f aca="false">'SPZ04 - 002.01.04.01 Okna...'!J34</f>
        <v>0</v>
      </c>
      <c r="AX98" s="104" t="n">
        <f aca="false">'SPZ04 - 002.01.04.01 Okna...'!J35</f>
        <v>0</v>
      </c>
      <c r="AY98" s="104" t="n">
        <f aca="false">'SPZ04 - 002.01.04.01 Okna...'!J36</f>
        <v>0</v>
      </c>
      <c r="AZ98" s="104" t="n">
        <f aca="false">'SPZ04 - 002.01.04.01 Okna...'!F33</f>
        <v>0</v>
      </c>
      <c r="BA98" s="104" t="n">
        <f aca="false">'SPZ04 - 002.01.04.01 Okna...'!F34</f>
        <v>0</v>
      </c>
      <c r="BB98" s="104" t="n">
        <f aca="false">'SPZ04 - 002.01.04.01 Okna...'!F35</f>
        <v>0</v>
      </c>
      <c r="BC98" s="104" t="n">
        <f aca="false">'SPZ04 - 002.01.04.01 Okna...'!F36</f>
        <v>0</v>
      </c>
      <c r="BD98" s="106" t="n">
        <f aca="false">'SPZ04 - 002.01.04.01 Okna...'!F37</f>
        <v>0</v>
      </c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8" t="s">
        <v>90</v>
      </c>
      <c r="BU98" s="107"/>
      <c r="BV98" s="108" t="s">
        <v>84</v>
      </c>
      <c r="BW98" s="108" t="s">
        <v>101</v>
      </c>
      <c r="BX98" s="108" t="s">
        <v>6</v>
      </c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8"/>
      <c r="CM98" s="108" t="s">
        <v>92</v>
      </c>
      <c r="CN98" s="107"/>
    </row>
    <row r="99" s="109" customFormat="true" ht="24.75" hidden="false" customHeight="true" outlineLevel="0" collapsed="false">
      <c r="A99" s="96" t="s">
        <v>86</v>
      </c>
      <c r="B99" s="97"/>
      <c r="C99" s="98"/>
      <c r="D99" s="99" t="s">
        <v>102</v>
      </c>
      <c r="E99" s="99"/>
      <c r="F99" s="99"/>
      <c r="G99" s="99"/>
      <c r="H99" s="99"/>
      <c r="I99" s="100"/>
      <c r="J99" s="99" t="s">
        <v>103</v>
      </c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101" t="n">
        <f aca="false">'SPZ05 - 002.01.04.03 Dveř...'!J30</f>
        <v>0</v>
      </c>
      <c r="AH99" s="101"/>
      <c r="AI99" s="101"/>
      <c r="AJ99" s="101"/>
      <c r="AK99" s="101"/>
      <c r="AL99" s="101"/>
      <c r="AM99" s="101"/>
      <c r="AN99" s="101" t="n">
        <f aca="false">SUM(AG99,AT99)</f>
        <v>0</v>
      </c>
      <c r="AO99" s="101"/>
      <c r="AP99" s="101"/>
      <c r="AQ99" s="102" t="s">
        <v>89</v>
      </c>
      <c r="AR99" s="97"/>
      <c r="AS99" s="103" t="n">
        <v>0</v>
      </c>
      <c r="AT99" s="104" t="n">
        <f aca="false">ROUND(SUM(AV99:AW99),2)</f>
        <v>0</v>
      </c>
      <c r="AU99" s="105" t="n">
        <f aca="false">'SPZ05 - 002.01.04.03 Dveř...'!P117</f>
        <v>0</v>
      </c>
      <c r="AV99" s="104" t="n">
        <f aca="false">'SPZ05 - 002.01.04.03 Dveř...'!J33</f>
        <v>0</v>
      </c>
      <c r="AW99" s="104" t="n">
        <f aca="false">'SPZ05 - 002.01.04.03 Dveř...'!J34</f>
        <v>0</v>
      </c>
      <c r="AX99" s="104" t="n">
        <f aca="false">'SPZ05 - 002.01.04.03 Dveř...'!J35</f>
        <v>0</v>
      </c>
      <c r="AY99" s="104" t="n">
        <f aca="false">'SPZ05 - 002.01.04.03 Dveř...'!J36</f>
        <v>0</v>
      </c>
      <c r="AZ99" s="104" t="n">
        <f aca="false">'SPZ05 - 002.01.04.03 Dveř...'!F33</f>
        <v>0</v>
      </c>
      <c r="BA99" s="104" t="n">
        <f aca="false">'SPZ05 - 002.01.04.03 Dveř...'!F34</f>
        <v>0</v>
      </c>
      <c r="BB99" s="104" t="n">
        <f aca="false">'SPZ05 - 002.01.04.03 Dveř...'!F35</f>
        <v>0</v>
      </c>
      <c r="BC99" s="104" t="n">
        <f aca="false">'SPZ05 - 002.01.04.03 Dveř...'!F36</f>
        <v>0</v>
      </c>
      <c r="BD99" s="106" t="n">
        <f aca="false">'SPZ05 - 002.01.04.03 Dveř...'!F37</f>
        <v>0</v>
      </c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8" t="s">
        <v>90</v>
      </c>
      <c r="BU99" s="107"/>
      <c r="BV99" s="108" t="s">
        <v>84</v>
      </c>
      <c r="BW99" s="108" t="s">
        <v>104</v>
      </c>
      <c r="BX99" s="108" t="s">
        <v>6</v>
      </c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8"/>
      <c r="CM99" s="108" t="s">
        <v>92</v>
      </c>
      <c r="CN99" s="107"/>
    </row>
    <row r="100" s="109" customFormat="true" ht="24.75" hidden="false" customHeight="true" outlineLevel="0" collapsed="false">
      <c r="A100" s="96" t="s">
        <v>86</v>
      </c>
      <c r="B100" s="97"/>
      <c r="C100" s="98"/>
      <c r="D100" s="99" t="s">
        <v>105</v>
      </c>
      <c r="E100" s="99"/>
      <c r="F100" s="99"/>
      <c r="G100" s="99"/>
      <c r="H100" s="99"/>
      <c r="I100" s="100"/>
      <c r="J100" s="99" t="s">
        <v>106</v>
      </c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101" t="n">
        <f aca="false">'SPZ06 - 002.02.06.01 Dveř...'!J30</f>
        <v>0</v>
      </c>
      <c r="AH100" s="101"/>
      <c r="AI100" s="101"/>
      <c r="AJ100" s="101"/>
      <c r="AK100" s="101"/>
      <c r="AL100" s="101"/>
      <c r="AM100" s="101"/>
      <c r="AN100" s="101" t="n">
        <f aca="false">SUM(AG100,AT100)</f>
        <v>0</v>
      </c>
      <c r="AO100" s="101"/>
      <c r="AP100" s="101"/>
      <c r="AQ100" s="102" t="s">
        <v>89</v>
      </c>
      <c r="AR100" s="97"/>
      <c r="AS100" s="103" t="n">
        <v>0</v>
      </c>
      <c r="AT100" s="104" t="n">
        <f aca="false">ROUND(SUM(AV100:AW100),2)</f>
        <v>0</v>
      </c>
      <c r="AU100" s="105" t="n">
        <f aca="false">'SPZ06 - 002.02.06.01 Dveř...'!P117</f>
        <v>0</v>
      </c>
      <c r="AV100" s="104" t="n">
        <f aca="false">'SPZ06 - 002.02.06.01 Dveř...'!J33</f>
        <v>0</v>
      </c>
      <c r="AW100" s="104" t="n">
        <f aca="false">'SPZ06 - 002.02.06.01 Dveř...'!J34</f>
        <v>0</v>
      </c>
      <c r="AX100" s="104" t="n">
        <f aca="false">'SPZ06 - 002.02.06.01 Dveř...'!J35</f>
        <v>0</v>
      </c>
      <c r="AY100" s="104" t="n">
        <f aca="false">'SPZ06 - 002.02.06.01 Dveř...'!J36</f>
        <v>0</v>
      </c>
      <c r="AZ100" s="104" t="n">
        <f aca="false">'SPZ06 - 002.02.06.01 Dveř...'!F33</f>
        <v>0</v>
      </c>
      <c r="BA100" s="104" t="n">
        <f aca="false">'SPZ06 - 002.02.06.01 Dveř...'!F34</f>
        <v>0</v>
      </c>
      <c r="BB100" s="104" t="n">
        <f aca="false">'SPZ06 - 002.02.06.01 Dveř...'!F35</f>
        <v>0</v>
      </c>
      <c r="BC100" s="104" t="n">
        <f aca="false">'SPZ06 - 002.02.06.01 Dveř...'!F36</f>
        <v>0</v>
      </c>
      <c r="BD100" s="106" t="n">
        <f aca="false">'SPZ06 - 002.02.06.01 Dveř...'!F37</f>
        <v>0</v>
      </c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8" t="s">
        <v>90</v>
      </c>
      <c r="BU100" s="107"/>
      <c r="BV100" s="108" t="s">
        <v>84</v>
      </c>
      <c r="BW100" s="108" t="s">
        <v>107</v>
      </c>
      <c r="BX100" s="108" t="s">
        <v>6</v>
      </c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8"/>
      <c r="CM100" s="108" t="s">
        <v>92</v>
      </c>
      <c r="CN100" s="107"/>
    </row>
    <row r="101" s="109" customFormat="true" ht="37.5" hidden="false" customHeight="true" outlineLevel="0" collapsed="false">
      <c r="A101" s="96" t="s">
        <v>86</v>
      </c>
      <c r="B101" s="97"/>
      <c r="C101" s="98"/>
      <c r="D101" s="99" t="s">
        <v>108</v>
      </c>
      <c r="E101" s="99"/>
      <c r="F101" s="99"/>
      <c r="G101" s="99"/>
      <c r="H101" s="99"/>
      <c r="I101" s="100"/>
      <c r="J101" s="99" t="s">
        <v>109</v>
      </c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101" t="n">
        <f aca="false">'SPZ07 - 003.01.05 Dočasné...'!J30</f>
        <v>0</v>
      </c>
      <c r="AH101" s="101"/>
      <c r="AI101" s="101"/>
      <c r="AJ101" s="101"/>
      <c r="AK101" s="101"/>
      <c r="AL101" s="101"/>
      <c r="AM101" s="101"/>
      <c r="AN101" s="101" t="n">
        <f aca="false">SUM(AG101,AT101)</f>
        <v>0</v>
      </c>
      <c r="AO101" s="101"/>
      <c r="AP101" s="101"/>
      <c r="AQ101" s="102" t="s">
        <v>89</v>
      </c>
      <c r="AR101" s="97"/>
      <c r="AS101" s="103" t="n">
        <v>0</v>
      </c>
      <c r="AT101" s="104" t="n">
        <f aca="false">ROUND(SUM(AV101:AW101),2)</f>
        <v>0</v>
      </c>
      <c r="AU101" s="105" t="n">
        <f aca="false">'SPZ07 - 003.01.05 Dočasné...'!P119</f>
        <v>0</v>
      </c>
      <c r="AV101" s="104" t="n">
        <f aca="false">'SPZ07 - 003.01.05 Dočasné...'!J33</f>
        <v>0</v>
      </c>
      <c r="AW101" s="104" t="n">
        <f aca="false">'SPZ07 - 003.01.05 Dočasné...'!J34</f>
        <v>0</v>
      </c>
      <c r="AX101" s="104" t="n">
        <f aca="false">'SPZ07 - 003.01.05 Dočasné...'!J35</f>
        <v>0</v>
      </c>
      <c r="AY101" s="104" t="n">
        <f aca="false">'SPZ07 - 003.01.05 Dočasné...'!J36</f>
        <v>0</v>
      </c>
      <c r="AZ101" s="104" t="n">
        <f aca="false">'SPZ07 - 003.01.05 Dočasné...'!F33</f>
        <v>0</v>
      </c>
      <c r="BA101" s="104" t="n">
        <f aca="false">'SPZ07 - 003.01.05 Dočasné...'!F34</f>
        <v>0</v>
      </c>
      <c r="BB101" s="104" t="n">
        <f aca="false">'SPZ07 - 003.01.05 Dočasné...'!F35</f>
        <v>0</v>
      </c>
      <c r="BC101" s="104" t="n">
        <f aca="false">'SPZ07 - 003.01.05 Dočasné...'!F36</f>
        <v>0</v>
      </c>
      <c r="BD101" s="106" t="n">
        <f aca="false">'SPZ07 - 003.01.05 Dočasné...'!F37</f>
        <v>0</v>
      </c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8" t="s">
        <v>90</v>
      </c>
      <c r="BU101" s="107"/>
      <c r="BV101" s="108" t="s">
        <v>84</v>
      </c>
      <c r="BW101" s="108" t="s">
        <v>110</v>
      </c>
      <c r="BX101" s="108" t="s">
        <v>6</v>
      </c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8"/>
      <c r="CM101" s="108" t="s">
        <v>92</v>
      </c>
      <c r="CN101" s="107"/>
    </row>
    <row r="102" s="109" customFormat="true" ht="24.75" hidden="false" customHeight="true" outlineLevel="0" collapsed="false">
      <c r="A102" s="96" t="s">
        <v>86</v>
      </c>
      <c r="B102" s="97"/>
      <c r="C102" s="98"/>
      <c r="D102" s="99" t="s">
        <v>111</v>
      </c>
      <c r="E102" s="99"/>
      <c r="F102" s="99"/>
      <c r="G102" s="99"/>
      <c r="H102" s="99"/>
      <c r="I102" s="100"/>
      <c r="J102" s="99" t="s">
        <v>112</v>
      </c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101" t="n">
        <f aca="false">'SPZ08 - 002.01.05.03 Záme...'!J30</f>
        <v>0</v>
      </c>
      <c r="AH102" s="101"/>
      <c r="AI102" s="101"/>
      <c r="AJ102" s="101"/>
      <c r="AK102" s="101"/>
      <c r="AL102" s="101"/>
      <c r="AM102" s="101"/>
      <c r="AN102" s="101" t="n">
        <f aca="false">SUM(AG102,AT102)</f>
        <v>0</v>
      </c>
      <c r="AO102" s="101"/>
      <c r="AP102" s="101"/>
      <c r="AQ102" s="102" t="s">
        <v>89</v>
      </c>
      <c r="AR102" s="97"/>
      <c r="AS102" s="103" t="n">
        <v>0</v>
      </c>
      <c r="AT102" s="104" t="n">
        <f aca="false">ROUND(SUM(AV102:AW102),2)</f>
        <v>0</v>
      </c>
      <c r="AU102" s="105" t="n">
        <f aca="false">'SPZ08 - 002.01.05.03 Záme...'!P119</f>
        <v>0</v>
      </c>
      <c r="AV102" s="104" t="n">
        <f aca="false">'SPZ08 - 002.01.05.03 Záme...'!J33</f>
        <v>0</v>
      </c>
      <c r="AW102" s="104" t="n">
        <f aca="false">'SPZ08 - 002.01.05.03 Záme...'!J34</f>
        <v>0</v>
      </c>
      <c r="AX102" s="104" t="n">
        <f aca="false">'SPZ08 - 002.01.05.03 Záme...'!J35</f>
        <v>0</v>
      </c>
      <c r="AY102" s="104" t="n">
        <f aca="false">'SPZ08 - 002.01.05.03 Záme...'!J36</f>
        <v>0</v>
      </c>
      <c r="AZ102" s="104" t="n">
        <f aca="false">'SPZ08 - 002.01.05.03 Záme...'!F33</f>
        <v>0</v>
      </c>
      <c r="BA102" s="104" t="n">
        <f aca="false">'SPZ08 - 002.01.05.03 Záme...'!F34</f>
        <v>0</v>
      </c>
      <c r="BB102" s="104" t="n">
        <f aca="false">'SPZ08 - 002.01.05.03 Záme...'!F35</f>
        <v>0</v>
      </c>
      <c r="BC102" s="104" t="n">
        <f aca="false">'SPZ08 - 002.01.05.03 Záme...'!F36</f>
        <v>0</v>
      </c>
      <c r="BD102" s="106" t="n">
        <f aca="false">'SPZ08 - 002.01.05.03 Záme...'!F37</f>
        <v>0</v>
      </c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8" t="s">
        <v>90</v>
      </c>
      <c r="BU102" s="107"/>
      <c r="BV102" s="108" t="s">
        <v>84</v>
      </c>
      <c r="BW102" s="108" t="s">
        <v>113</v>
      </c>
      <c r="BX102" s="108" t="s">
        <v>6</v>
      </c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8"/>
      <c r="CM102" s="108" t="s">
        <v>92</v>
      </c>
      <c r="CN102" s="107"/>
    </row>
    <row r="103" s="109" customFormat="true" ht="24.75" hidden="false" customHeight="true" outlineLevel="0" collapsed="false">
      <c r="A103" s="96" t="s">
        <v>86</v>
      </c>
      <c r="B103" s="97"/>
      <c r="C103" s="98"/>
      <c r="D103" s="99" t="s">
        <v>114</v>
      </c>
      <c r="E103" s="99"/>
      <c r="F103" s="99"/>
      <c r="G103" s="99"/>
      <c r="H103" s="99"/>
      <c r="I103" s="100"/>
      <c r="J103" s="99" t="s">
        <v>115</v>
      </c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101" t="n">
        <f aca="false">'SPZ09 - 003.01.08.03 Záme...'!J30</f>
        <v>0</v>
      </c>
      <c r="AH103" s="101"/>
      <c r="AI103" s="101"/>
      <c r="AJ103" s="101"/>
      <c r="AK103" s="101"/>
      <c r="AL103" s="101"/>
      <c r="AM103" s="101"/>
      <c r="AN103" s="101" t="n">
        <f aca="false">SUM(AG103,AT103)</f>
        <v>0</v>
      </c>
      <c r="AO103" s="101"/>
      <c r="AP103" s="101"/>
      <c r="AQ103" s="102" t="s">
        <v>89</v>
      </c>
      <c r="AR103" s="97"/>
      <c r="AS103" s="103" t="n">
        <v>0</v>
      </c>
      <c r="AT103" s="104" t="n">
        <f aca="false">ROUND(SUM(AV103:AW103),2)</f>
        <v>0</v>
      </c>
      <c r="AU103" s="105" t="n">
        <f aca="false">'SPZ09 - 003.01.08.03 Záme...'!P117</f>
        <v>0</v>
      </c>
      <c r="AV103" s="104" t="n">
        <f aca="false">'SPZ09 - 003.01.08.03 Záme...'!J33</f>
        <v>0</v>
      </c>
      <c r="AW103" s="104" t="n">
        <f aca="false">'SPZ09 - 003.01.08.03 Záme...'!J34</f>
        <v>0</v>
      </c>
      <c r="AX103" s="104" t="n">
        <f aca="false">'SPZ09 - 003.01.08.03 Záme...'!J35</f>
        <v>0</v>
      </c>
      <c r="AY103" s="104" t="n">
        <f aca="false">'SPZ09 - 003.01.08.03 Záme...'!J36</f>
        <v>0</v>
      </c>
      <c r="AZ103" s="104" t="n">
        <f aca="false">'SPZ09 - 003.01.08.03 Záme...'!F33</f>
        <v>0</v>
      </c>
      <c r="BA103" s="104" t="n">
        <f aca="false">'SPZ09 - 003.01.08.03 Záme...'!F34</f>
        <v>0</v>
      </c>
      <c r="BB103" s="104" t="n">
        <f aca="false">'SPZ09 - 003.01.08.03 Záme...'!F35</f>
        <v>0</v>
      </c>
      <c r="BC103" s="104" t="n">
        <f aca="false">'SPZ09 - 003.01.08.03 Záme...'!F36</f>
        <v>0</v>
      </c>
      <c r="BD103" s="106" t="n">
        <f aca="false">'SPZ09 - 003.01.08.03 Záme...'!F37</f>
        <v>0</v>
      </c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8" t="s">
        <v>90</v>
      </c>
      <c r="BU103" s="107"/>
      <c r="BV103" s="108" t="s">
        <v>84</v>
      </c>
      <c r="BW103" s="108" t="s">
        <v>116</v>
      </c>
      <c r="BX103" s="108" t="s">
        <v>6</v>
      </c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8"/>
      <c r="CM103" s="108" t="s">
        <v>92</v>
      </c>
      <c r="CN103" s="107"/>
    </row>
    <row r="104" s="109" customFormat="true" ht="24.75" hidden="false" customHeight="true" outlineLevel="0" collapsed="false">
      <c r="A104" s="96" t="s">
        <v>86</v>
      </c>
      <c r="B104" s="97"/>
      <c r="C104" s="98"/>
      <c r="D104" s="99" t="s">
        <v>117</v>
      </c>
      <c r="E104" s="99"/>
      <c r="F104" s="99"/>
      <c r="G104" s="99"/>
      <c r="H104" s="99"/>
      <c r="I104" s="100"/>
      <c r="J104" s="99" t="s">
        <v>118</v>
      </c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101" t="n">
        <f aca="false">'SPZ10 - 003.02.01 Bourané...'!J30</f>
        <v>0</v>
      </c>
      <c r="AH104" s="101"/>
      <c r="AI104" s="101"/>
      <c r="AJ104" s="101"/>
      <c r="AK104" s="101"/>
      <c r="AL104" s="101"/>
      <c r="AM104" s="101"/>
      <c r="AN104" s="101" t="n">
        <f aca="false">SUM(AG104,AT104)</f>
        <v>0</v>
      </c>
      <c r="AO104" s="101"/>
      <c r="AP104" s="101"/>
      <c r="AQ104" s="102" t="s">
        <v>89</v>
      </c>
      <c r="AR104" s="97"/>
      <c r="AS104" s="103" t="n">
        <v>0</v>
      </c>
      <c r="AT104" s="104" t="n">
        <f aca="false">ROUND(SUM(AV104:AW104),2)</f>
        <v>0</v>
      </c>
      <c r="AU104" s="105" t="n">
        <f aca="false">'SPZ10 - 003.02.01 Bourané...'!P120</f>
        <v>0</v>
      </c>
      <c r="AV104" s="104" t="n">
        <f aca="false">'SPZ10 - 003.02.01 Bourané...'!J33</f>
        <v>0</v>
      </c>
      <c r="AW104" s="104" t="n">
        <f aca="false">'SPZ10 - 003.02.01 Bourané...'!J34</f>
        <v>0</v>
      </c>
      <c r="AX104" s="104" t="n">
        <f aca="false">'SPZ10 - 003.02.01 Bourané...'!J35</f>
        <v>0</v>
      </c>
      <c r="AY104" s="104" t="n">
        <f aca="false">'SPZ10 - 003.02.01 Bourané...'!J36</f>
        <v>0</v>
      </c>
      <c r="AZ104" s="104" t="n">
        <f aca="false">'SPZ10 - 003.02.01 Bourané...'!F33</f>
        <v>0</v>
      </c>
      <c r="BA104" s="104" t="n">
        <f aca="false">'SPZ10 - 003.02.01 Bourané...'!F34</f>
        <v>0</v>
      </c>
      <c r="BB104" s="104" t="n">
        <f aca="false">'SPZ10 - 003.02.01 Bourané...'!F35</f>
        <v>0</v>
      </c>
      <c r="BC104" s="104" t="n">
        <f aca="false">'SPZ10 - 003.02.01 Bourané...'!F36</f>
        <v>0</v>
      </c>
      <c r="BD104" s="106" t="n">
        <f aca="false">'SPZ10 - 003.02.01 Bourané...'!F37</f>
        <v>0</v>
      </c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8" t="s">
        <v>90</v>
      </c>
      <c r="BU104" s="107"/>
      <c r="BV104" s="108" t="s">
        <v>84</v>
      </c>
      <c r="BW104" s="108" t="s">
        <v>119</v>
      </c>
      <c r="BX104" s="108" t="s">
        <v>6</v>
      </c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8"/>
      <c r="CM104" s="108" t="s">
        <v>92</v>
      </c>
      <c r="CN104" s="107"/>
    </row>
    <row r="105" s="109" customFormat="true" ht="24.75" hidden="false" customHeight="true" outlineLevel="0" collapsed="false">
      <c r="A105" s="96" t="s">
        <v>86</v>
      </c>
      <c r="B105" s="97"/>
      <c r="C105" s="98"/>
      <c r="D105" s="99" t="s">
        <v>120</v>
      </c>
      <c r="E105" s="99"/>
      <c r="F105" s="99"/>
      <c r="G105" s="99"/>
      <c r="H105" s="99"/>
      <c r="I105" s="100"/>
      <c r="J105" s="99" t="s">
        <v>121</v>
      </c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101" t="n">
        <f aca="false">'SPZ11 - 003.01.08.01 Osta...'!J30</f>
        <v>0</v>
      </c>
      <c r="AH105" s="101"/>
      <c r="AI105" s="101"/>
      <c r="AJ105" s="101"/>
      <c r="AK105" s="101"/>
      <c r="AL105" s="101"/>
      <c r="AM105" s="101"/>
      <c r="AN105" s="101" t="n">
        <f aca="false">SUM(AG105,AT105)</f>
        <v>0</v>
      </c>
      <c r="AO105" s="101"/>
      <c r="AP105" s="101"/>
      <c r="AQ105" s="102" t="s">
        <v>89</v>
      </c>
      <c r="AR105" s="97"/>
      <c r="AS105" s="103" t="n">
        <v>0</v>
      </c>
      <c r="AT105" s="104" t="n">
        <f aca="false">ROUND(SUM(AV105:AW105),2)</f>
        <v>0</v>
      </c>
      <c r="AU105" s="105" t="n">
        <f aca="false">'SPZ11 - 003.01.08.01 Osta...'!P121</f>
        <v>0</v>
      </c>
      <c r="AV105" s="104" t="n">
        <f aca="false">'SPZ11 - 003.01.08.01 Osta...'!J33</f>
        <v>0</v>
      </c>
      <c r="AW105" s="104" t="n">
        <f aca="false">'SPZ11 - 003.01.08.01 Osta...'!J34</f>
        <v>0</v>
      </c>
      <c r="AX105" s="104" t="n">
        <f aca="false">'SPZ11 - 003.01.08.01 Osta...'!J35</f>
        <v>0</v>
      </c>
      <c r="AY105" s="104" t="n">
        <f aca="false">'SPZ11 - 003.01.08.01 Osta...'!J36</f>
        <v>0</v>
      </c>
      <c r="AZ105" s="104" t="n">
        <f aca="false">'SPZ11 - 003.01.08.01 Osta...'!F33</f>
        <v>0</v>
      </c>
      <c r="BA105" s="104" t="n">
        <f aca="false">'SPZ11 - 003.01.08.01 Osta...'!F34</f>
        <v>0</v>
      </c>
      <c r="BB105" s="104" t="n">
        <f aca="false">'SPZ11 - 003.01.08.01 Osta...'!F35</f>
        <v>0</v>
      </c>
      <c r="BC105" s="104" t="n">
        <f aca="false">'SPZ11 - 003.01.08.01 Osta...'!F36</f>
        <v>0</v>
      </c>
      <c r="BD105" s="106" t="n">
        <f aca="false">'SPZ11 - 003.01.08.01 Osta...'!F37</f>
        <v>0</v>
      </c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8" t="s">
        <v>90</v>
      </c>
      <c r="BU105" s="107"/>
      <c r="BV105" s="108" t="s">
        <v>84</v>
      </c>
      <c r="BW105" s="108" t="s">
        <v>122</v>
      </c>
      <c r="BX105" s="108" t="s">
        <v>6</v>
      </c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8"/>
      <c r="CM105" s="108" t="s">
        <v>92</v>
      </c>
      <c r="CN105" s="107"/>
    </row>
    <row r="106" s="109" customFormat="true" ht="24.75" hidden="false" customHeight="true" outlineLevel="0" collapsed="false">
      <c r="A106" s="96" t="s">
        <v>86</v>
      </c>
      <c r="B106" s="97"/>
      <c r="C106" s="98"/>
      <c r="D106" s="99" t="s">
        <v>123</v>
      </c>
      <c r="E106" s="99"/>
      <c r="F106" s="99"/>
      <c r="G106" s="99"/>
      <c r="H106" s="99"/>
      <c r="I106" s="100"/>
      <c r="J106" s="99" t="s">
        <v>124</v>
      </c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101" t="n">
        <f aca="false">'SPZ12 - 003.02.06.03 Záme...'!J30</f>
        <v>0</v>
      </c>
      <c r="AH106" s="101"/>
      <c r="AI106" s="101"/>
      <c r="AJ106" s="101"/>
      <c r="AK106" s="101"/>
      <c r="AL106" s="101"/>
      <c r="AM106" s="101"/>
      <c r="AN106" s="101" t="n">
        <f aca="false">SUM(AG106,AT106)</f>
        <v>0</v>
      </c>
      <c r="AO106" s="101"/>
      <c r="AP106" s="101"/>
      <c r="AQ106" s="102" t="s">
        <v>89</v>
      </c>
      <c r="AR106" s="97"/>
      <c r="AS106" s="103" t="n">
        <v>0</v>
      </c>
      <c r="AT106" s="104" t="n">
        <f aca="false">ROUND(SUM(AV106:AW106),2)</f>
        <v>0</v>
      </c>
      <c r="AU106" s="105" t="n">
        <f aca="false">'SPZ12 - 003.02.06.03 Záme...'!P117</f>
        <v>0</v>
      </c>
      <c r="AV106" s="104" t="n">
        <f aca="false">'SPZ12 - 003.02.06.03 Záme...'!J33</f>
        <v>0</v>
      </c>
      <c r="AW106" s="104" t="n">
        <f aca="false">'SPZ12 - 003.02.06.03 Záme...'!J34</f>
        <v>0</v>
      </c>
      <c r="AX106" s="104" t="n">
        <f aca="false">'SPZ12 - 003.02.06.03 Záme...'!J35</f>
        <v>0</v>
      </c>
      <c r="AY106" s="104" t="n">
        <f aca="false">'SPZ12 - 003.02.06.03 Záme...'!J36</f>
        <v>0</v>
      </c>
      <c r="AZ106" s="104" t="n">
        <f aca="false">'SPZ12 - 003.02.06.03 Záme...'!F33</f>
        <v>0</v>
      </c>
      <c r="BA106" s="104" t="n">
        <f aca="false">'SPZ12 - 003.02.06.03 Záme...'!F34</f>
        <v>0</v>
      </c>
      <c r="BB106" s="104" t="n">
        <f aca="false">'SPZ12 - 003.02.06.03 Záme...'!F35</f>
        <v>0</v>
      </c>
      <c r="BC106" s="104" t="n">
        <f aca="false">'SPZ12 - 003.02.06.03 Záme...'!F36</f>
        <v>0</v>
      </c>
      <c r="BD106" s="106" t="n">
        <f aca="false">'SPZ12 - 003.02.06.03 Záme...'!F37</f>
        <v>0</v>
      </c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8" t="s">
        <v>90</v>
      </c>
      <c r="BU106" s="107"/>
      <c r="BV106" s="108" t="s">
        <v>84</v>
      </c>
      <c r="BW106" s="108" t="s">
        <v>125</v>
      </c>
      <c r="BX106" s="108" t="s">
        <v>6</v>
      </c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8"/>
      <c r="CM106" s="108" t="s">
        <v>92</v>
      </c>
      <c r="CN106" s="107"/>
    </row>
    <row r="107" s="109" customFormat="true" ht="24.75" hidden="false" customHeight="true" outlineLevel="0" collapsed="false">
      <c r="A107" s="96" t="s">
        <v>86</v>
      </c>
      <c r="B107" s="97"/>
      <c r="C107" s="98"/>
      <c r="D107" s="99" t="s">
        <v>126</v>
      </c>
      <c r="E107" s="99"/>
      <c r="F107" s="99"/>
      <c r="G107" s="99"/>
      <c r="H107" s="99"/>
      <c r="I107" s="100"/>
      <c r="J107" s="99" t="s">
        <v>127</v>
      </c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101" t="n">
        <f aca="false">'SPZ13 - 003.02.00 Speciál...'!J30</f>
        <v>0</v>
      </c>
      <c r="AH107" s="101"/>
      <c r="AI107" s="101"/>
      <c r="AJ107" s="101"/>
      <c r="AK107" s="101"/>
      <c r="AL107" s="101"/>
      <c r="AM107" s="101"/>
      <c r="AN107" s="101" t="n">
        <f aca="false">SUM(AG107,AT107)</f>
        <v>0</v>
      </c>
      <c r="AO107" s="101"/>
      <c r="AP107" s="101"/>
      <c r="AQ107" s="102" t="s">
        <v>89</v>
      </c>
      <c r="AR107" s="97"/>
      <c r="AS107" s="103" t="n">
        <v>0</v>
      </c>
      <c r="AT107" s="104" t="n">
        <f aca="false">ROUND(SUM(AV107:AW107),2)</f>
        <v>0</v>
      </c>
      <c r="AU107" s="105" t="n">
        <f aca="false">'SPZ13 - 003.02.00 Speciál...'!P119</f>
        <v>0</v>
      </c>
      <c r="AV107" s="104" t="n">
        <f aca="false">'SPZ13 - 003.02.00 Speciál...'!J33</f>
        <v>0</v>
      </c>
      <c r="AW107" s="104" t="n">
        <f aca="false">'SPZ13 - 003.02.00 Speciál...'!J34</f>
        <v>0</v>
      </c>
      <c r="AX107" s="104" t="n">
        <f aca="false">'SPZ13 - 003.02.00 Speciál...'!J35</f>
        <v>0</v>
      </c>
      <c r="AY107" s="104" t="n">
        <f aca="false">'SPZ13 - 003.02.00 Speciál...'!J36</f>
        <v>0</v>
      </c>
      <c r="AZ107" s="104" t="n">
        <f aca="false">'SPZ13 - 003.02.00 Speciál...'!F33</f>
        <v>0</v>
      </c>
      <c r="BA107" s="104" t="n">
        <f aca="false">'SPZ13 - 003.02.00 Speciál...'!F34</f>
        <v>0</v>
      </c>
      <c r="BB107" s="104" t="n">
        <f aca="false">'SPZ13 - 003.02.00 Speciál...'!F35</f>
        <v>0</v>
      </c>
      <c r="BC107" s="104" t="n">
        <f aca="false">'SPZ13 - 003.02.00 Speciál...'!F36</f>
        <v>0</v>
      </c>
      <c r="BD107" s="106" t="n">
        <f aca="false">'SPZ13 - 003.02.00 Speciál...'!F37</f>
        <v>0</v>
      </c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8" t="s">
        <v>90</v>
      </c>
      <c r="BU107" s="107"/>
      <c r="BV107" s="108" t="s">
        <v>84</v>
      </c>
      <c r="BW107" s="108" t="s">
        <v>128</v>
      </c>
      <c r="BX107" s="108" t="s">
        <v>6</v>
      </c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8"/>
      <c r="CM107" s="108" t="s">
        <v>92</v>
      </c>
      <c r="CN107" s="107"/>
    </row>
    <row r="108" s="109" customFormat="true" ht="24.75" hidden="false" customHeight="true" outlineLevel="0" collapsed="false">
      <c r="A108" s="96" t="s">
        <v>86</v>
      </c>
      <c r="B108" s="97"/>
      <c r="C108" s="98"/>
      <c r="D108" s="99" t="s">
        <v>129</v>
      </c>
      <c r="E108" s="99"/>
      <c r="F108" s="99"/>
      <c r="G108" s="99"/>
      <c r="H108" s="99"/>
      <c r="I108" s="100"/>
      <c r="J108" s="99" t="s">
        <v>130</v>
      </c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101" t="n">
        <f aca="false">'SPZ14 - 003.02.03 ARS bez...'!J30</f>
        <v>0</v>
      </c>
      <c r="AH108" s="101"/>
      <c r="AI108" s="101"/>
      <c r="AJ108" s="101"/>
      <c r="AK108" s="101"/>
      <c r="AL108" s="101"/>
      <c r="AM108" s="101"/>
      <c r="AN108" s="101" t="n">
        <f aca="false">SUM(AG108,AT108)</f>
        <v>0</v>
      </c>
      <c r="AO108" s="101"/>
      <c r="AP108" s="101"/>
      <c r="AQ108" s="102" t="s">
        <v>89</v>
      </c>
      <c r="AR108" s="97"/>
      <c r="AS108" s="103" t="n">
        <v>0</v>
      </c>
      <c r="AT108" s="104" t="n">
        <f aca="false">ROUND(SUM(AV108:AW108),2)</f>
        <v>0</v>
      </c>
      <c r="AU108" s="105" t="n">
        <f aca="false">'SPZ14 - 003.02.03 ARS bez...'!P128</f>
        <v>0</v>
      </c>
      <c r="AV108" s="104" t="n">
        <f aca="false">'SPZ14 - 003.02.03 ARS bez...'!J33</f>
        <v>0</v>
      </c>
      <c r="AW108" s="104" t="n">
        <f aca="false">'SPZ14 - 003.02.03 ARS bez...'!J34</f>
        <v>0</v>
      </c>
      <c r="AX108" s="104" t="n">
        <f aca="false">'SPZ14 - 003.02.03 ARS bez...'!J35</f>
        <v>0</v>
      </c>
      <c r="AY108" s="104" t="n">
        <f aca="false">'SPZ14 - 003.02.03 ARS bez...'!J36</f>
        <v>0</v>
      </c>
      <c r="AZ108" s="104" t="n">
        <f aca="false">'SPZ14 - 003.02.03 ARS bez...'!F33</f>
        <v>0</v>
      </c>
      <c r="BA108" s="104" t="n">
        <f aca="false">'SPZ14 - 003.02.03 ARS bez...'!F34</f>
        <v>0</v>
      </c>
      <c r="BB108" s="104" t="n">
        <f aca="false">'SPZ14 - 003.02.03 ARS bez...'!F35</f>
        <v>0</v>
      </c>
      <c r="BC108" s="104" t="n">
        <f aca="false">'SPZ14 - 003.02.03 ARS bez...'!F36</f>
        <v>0</v>
      </c>
      <c r="BD108" s="106" t="n">
        <f aca="false">'SPZ14 - 003.02.03 ARS bez...'!F37</f>
        <v>0</v>
      </c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8" t="s">
        <v>90</v>
      </c>
      <c r="BU108" s="107"/>
      <c r="BV108" s="108" t="s">
        <v>84</v>
      </c>
      <c r="BW108" s="108" t="s">
        <v>131</v>
      </c>
      <c r="BX108" s="108" t="s">
        <v>6</v>
      </c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8"/>
      <c r="CM108" s="108" t="s">
        <v>92</v>
      </c>
      <c r="CN108" s="107"/>
    </row>
    <row r="109" s="109" customFormat="true" ht="16.5" hidden="false" customHeight="true" outlineLevel="0" collapsed="false">
      <c r="A109" s="96" t="s">
        <v>86</v>
      </c>
      <c r="B109" s="97"/>
      <c r="C109" s="98"/>
      <c r="D109" s="99" t="s">
        <v>132</v>
      </c>
      <c r="E109" s="99"/>
      <c r="F109" s="99"/>
      <c r="G109" s="99"/>
      <c r="H109" s="99"/>
      <c r="I109" s="100"/>
      <c r="J109" s="99" t="s">
        <v>133</v>
      </c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101" t="n">
        <f aca="false">'SPZ15 - 007 VRN'!J30</f>
        <v>0</v>
      </c>
      <c r="AH109" s="101"/>
      <c r="AI109" s="101"/>
      <c r="AJ109" s="101"/>
      <c r="AK109" s="101"/>
      <c r="AL109" s="101"/>
      <c r="AM109" s="101"/>
      <c r="AN109" s="101" t="n">
        <f aca="false">SUM(AG109,AT109)</f>
        <v>0</v>
      </c>
      <c r="AO109" s="101"/>
      <c r="AP109" s="101"/>
      <c r="AQ109" s="102" t="s">
        <v>89</v>
      </c>
      <c r="AR109" s="97"/>
      <c r="AS109" s="103" t="n">
        <v>0</v>
      </c>
      <c r="AT109" s="104" t="n">
        <f aca="false">ROUND(SUM(AV109:AW109),2)</f>
        <v>0</v>
      </c>
      <c r="AU109" s="105" t="n">
        <f aca="false">'SPZ15 - 007 VRN'!P118</f>
        <v>0</v>
      </c>
      <c r="AV109" s="104" t="n">
        <f aca="false">'SPZ15 - 007 VRN'!J33</f>
        <v>0</v>
      </c>
      <c r="AW109" s="104" t="n">
        <f aca="false">'SPZ15 - 007 VRN'!J34</f>
        <v>0</v>
      </c>
      <c r="AX109" s="104" t="n">
        <f aca="false">'SPZ15 - 007 VRN'!J35</f>
        <v>0</v>
      </c>
      <c r="AY109" s="104" t="n">
        <f aca="false">'SPZ15 - 007 VRN'!J36</f>
        <v>0</v>
      </c>
      <c r="AZ109" s="104" t="n">
        <f aca="false">'SPZ15 - 007 VRN'!F33</f>
        <v>0</v>
      </c>
      <c r="BA109" s="104" t="n">
        <f aca="false">'SPZ15 - 007 VRN'!F34</f>
        <v>0</v>
      </c>
      <c r="BB109" s="104" t="n">
        <f aca="false">'SPZ15 - 007 VRN'!F35</f>
        <v>0</v>
      </c>
      <c r="BC109" s="104" t="n">
        <f aca="false">'SPZ15 - 007 VRN'!F36</f>
        <v>0</v>
      </c>
      <c r="BD109" s="106" t="n">
        <f aca="false">'SPZ15 - 007 VRN'!F37</f>
        <v>0</v>
      </c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8" t="s">
        <v>90</v>
      </c>
      <c r="BU109" s="107"/>
      <c r="BV109" s="108" t="s">
        <v>84</v>
      </c>
      <c r="BW109" s="108" t="s">
        <v>134</v>
      </c>
      <c r="BX109" s="108" t="s">
        <v>6</v>
      </c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8"/>
      <c r="CM109" s="108" t="s">
        <v>92</v>
      </c>
      <c r="CN109" s="107"/>
    </row>
    <row r="110" s="109" customFormat="true" ht="24.75" hidden="false" customHeight="true" outlineLevel="0" collapsed="false">
      <c r="A110" s="96" t="s">
        <v>86</v>
      </c>
      <c r="B110" s="97"/>
      <c r="C110" s="98"/>
      <c r="D110" s="99" t="s">
        <v>135</v>
      </c>
      <c r="E110" s="99"/>
      <c r="F110" s="99"/>
      <c r="G110" s="99"/>
      <c r="H110" s="99"/>
      <c r="I110" s="100"/>
      <c r="J110" s="99" t="s">
        <v>136</v>
      </c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101" t="n">
        <f aca="false">'SPZ16 - FVE.102.1 Fotovol...'!J30</f>
        <v>0</v>
      </c>
      <c r="AH110" s="101"/>
      <c r="AI110" s="101"/>
      <c r="AJ110" s="101"/>
      <c r="AK110" s="101"/>
      <c r="AL110" s="101"/>
      <c r="AM110" s="101"/>
      <c r="AN110" s="101" t="n">
        <f aca="false">SUM(AG110,AT110)</f>
        <v>0</v>
      </c>
      <c r="AO110" s="101"/>
      <c r="AP110" s="101"/>
      <c r="AQ110" s="102" t="s">
        <v>89</v>
      </c>
      <c r="AR110" s="97"/>
      <c r="AS110" s="103" t="n">
        <v>0</v>
      </c>
      <c r="AT110" s="104" t="n">
        <f aca="false">ROUND(SUM(AV110:AW110),2)</f>
        <v>0</v>
      </c>
      <c r="AU110" s="105" t="n">
        <f aca="false">'SPZ16 - FVE.102.1 Fotovol...'!P118</f>
        <v>0</v>
      </c>
      <c r="AV110" s="104" t="n">
        <f aca="false">'SPZ16 - FVE.102.1 Fotovol...'!J33</f>
        <v>0</v>
      </c>
      <c r="AW110" s="104" t="n">
        <f aca="false">'SPZ16 - FVE.102.1 Fotovol...'!J34</f>
        <v>0</v>
      </c>
      <c r="AX110" s="104" t="n">
        <f aca="false">'SPZ16 - FVE.102.1 Fotovol...'!J35</f>
        <v>0</v>
      </c>
      <c r="AY110" s="104" t="n">
        <f aca="false">'SPZ16 - FVE.102.1 Fotovol...'!J36</f>
        <v>0</v>
      </c>
      <c r="AZ110" s="104" t="n">
        <f aca="false">'SPZ16 - FVE.102.1 Fotovol...'!F33</f>
        <v>0</v>
      </c>
      <c r="BA110" s="104" t="n">
        <f aca="false">'SPZ16 - FVE.102.1 Fotovol...'!F34</f>
        <v>0</v>
      </c>
      <c r="BB110" s="104" t="n">
        <f aca="false">'SPZ16 - FVE.102.1 Fotovol...'!F35</f>
        <v>0</v>
      </c>
      <c r="BC110" s="104" t="n">
        <f aca="false">'SPZ16 - FVE.102.1 Fotovol...'!F36</f>
        <v>0</v>
      </c>
      <c r="BD110" s="106" t="n">
        <f aca="false">'SPZ16 - FVE.102.1 Fotovol...'!F37</f>
        <v>0</v>
      </c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8" t="s">
        <v>90</v>
      </c>
      <c r="BU110" s="107"/>
      <c r="BV110" s="108" t="s">
        <v>84</v>
      </c>
      <c r="BW110" s="108" t="s">
        <v>137</v>
      </c>
      <c r="BX110" s="108" t="s">
        <v>6</v>
      </c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8"/>
      <c r="CM110" s="108" t="s">
        <v>92</v>
      </c>
      <c r="CN110" s="107"/>
    </row>
    <row r="111" s="109" customFormat="true" ht="24.75" hidden="false" customHeight="true" outlineLevel="0" collapsed="false">
      <c r="A111" s="96" t="s">
        <v>86</v>
      </c>
      <c r="B111" s="97"/>
      <c r="C111" s="98"/>
      <c r="D111" s="99" t="s">
        <v>138</v>
      </c>
      <c r="E111" s="99"/>
      <c r="F111" s="99"/>
      <c r="G111" s="99"/>
      <c r="H111" s="99"/>
      <c r="I111" s="100"/>
      <c r="J111" s="99" t="s">
        <v>139</v>
      </c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101" t="n">
        <f aca="false">'SPZ17 - PHZ.102.2 Polosta...'!J30</f>
        <v>0</v>
      </c>
      <c r="AH111" s="101"/>
      <c r="AI111" s="101"/>
      <c r="AJ111" s="101"/>
      <c r="AK111" s="101"/>
      <c r="AL111" s="101"/>
      <c r="AM111" s="101"/>
      <c r="AN111" s="101" t="n">
        <f aca="false">SUM(AG111,AT111)</f>
        <v>0</v>
      </c>
      <c r="AO111" s="101"/>
      <c r="AP111" s="101"/>
      <c r="AQ111" s="102" t="s">
        <v>89</v>
      </c>
      <c r="AR111" s="97"/>
      <c r="AS111" s="103" t="n">
        <v>0</v>
      </c>
      <c r="AT111" s="104" t="n">
        <f aca="false">ROUND(SUM(AV111:AW111),2)</f>
        <v>0</v>
      </c>
      <c r="AU111" s="105" t="n">
        <f aca="false">'SPZ17 - PHZ.102.2 Polosta...'!P118</f>
        <v>0</v>
      </c>
      <c r="AV111" s="104" t="n">
        <f aca="false">'SPZ17 - PHZ.102.2 Polosta...'!J33</f>
        <v>0</v>
      </c>
      <c r="AW111" s="104" t="n">
        <f aca="false">'SPZ17 - PHZ.102.2 Polosta...'!J34</f>
        <v>0</v>
      </c>
      <c r="AX111" s="104" t="n">
        <f aca="false">'SPZ17 - PHZ.102.2 Polosta...'!J35</f>
        <v>0</v>
      </c>
      <c r="AY111" s="104" t="n">
        <f aca="false">'SPZ17 - PHZ.102.2 Polosta...'!J36</f>
        <v>0</v>
      </c>
      <c r="AZ111" s="104" t="n">
        <f aca="false">'SPZ17 - PHZ.102.2 Polosta...'!F33</f>
        <v>0</v>
      </c>
      <c r="BA111" s="104" t="n">
        <f aca="false">'SPZ17 - PHZ.102.2 Polosta...'!F34</f>
        <v>0</v>
      </c>
      <c r="BB111" s="104" t="n">
        <f aca="false">'SPZ17 - PHZ.102.2 Polosta...'!F35</f>
        <v>0</v>
      </c>
      <c r="BC111" s="104" t="n">
        <f aca="false">'SPZ17 - PHZ.102.2 Polosta...'!F36</f>
        <v>0</v>
      </c>
      <c r="BD111" s="106" t="n">
        <f aca="false">'SPZ17 - PHZ.102.2 Polosta...'!F37</f>
        <v>0</v>
      </c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8" t="s">
        <v>90</v>
      </c>
      <c r="BU111" s="107"/>
      <c r="BV111" s="108" t="s">
        <v>84</v>
      </c>
      <c r="BW111" s="108" t="s">
        <v>140</v>
      </c>
      <c r="BX111" s="108" t="s">
        <v>6</v>
      </c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8"/>
      <c r="CM111" s="108" t="s">
        <v>92</v>
      </c>
      <c r="CN111" s="107"/>
    </row>
    <row r="112" s="109" customFormat="true" ht="24.75" hidden="false" customHeight="true" outlineLevel="0" collapsed="false">
      <c r="A112" s="96" t="s">
        <v>86</v>
      </c>
      <c r="B112" s="97"/>
      <c r="C112" s="98"/>
      <c r="D112" s="99" t="s">
        <v>141</v>
      </c>
      <c r="E112" s="99"/>
      <c r="F112" s="99"/>
      <c r="G112" s="99"/>
      <c r="H112" s="99"/>
      <c r="I112" s="100"/>
      <c r="J112" s="99" t="s">
        <v>142</v>
      </c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101" t="n">
        <f aca="false">'SPZ18 - 002.01.02 ARS bez...'!J30</f>
        <v>0</v>
      </c>
      <c r="AH112" s="101"/>
      <c r="AI112" s="101"/>
      <c r="AJ112" s="101"/>
      <c r="AK112" s="101"/>
      <c r="AL112" s="101"/>
      <c r="AM112" s="101"/>
      <c r="AN112" s="101" t="n">
        <f aca="false">SUM(AG112,AT112)</f>
        <v>0</v>
      </c>
      <c r="AO112" s="101"/>
      <c r="AP112" s="101"/>
      <c r="AQ112" s="102" t="s">
        <v>89</v>
      </c>
      <c r="AR112" s="97"/>
      <c r="AS112" s="103" t="n">
        <v>0</v>
      </c>
      <c r="AT112" s="104" t="n">
        <f aca="false">ROUND(SUM(AV112:AW112),2)</f>
        <v>0</v>
      </c>
      <c r="AU112" s="105" t="n">
        <f aca="false">'SPZ18 - 002.01.02 ARS bez...'!P122</f>
        <v>0</v>
      </c>
      <c r="AV112" s="104" t="n">
        <f aca="false">'SPZ18 - 002.01.02 ARS bez...'!J33</f>
        <v>0</v>
      </c>
      <c r="AW112" s="104" t="n">
        <f aca="false">'SPZ18 - 002.01.02 ARS bez...'!J34</f>
        <v>0</v>
      </c>
      <c r="AX112" s="104" t="n">
        <f aca="false">'SPZ18 - 002.01.02 ARS bez...'!J35</f>
        <v>0</v>
      </c>
      <c r="AY112" s="104" t="n">
        <f aca="false">'SPZ18 - 002.01.02 ARS bez...'!J36</f>
        <v>0</v>
      </c>
      <c r="AZ112" s="104" t="n">
        <f aca="false">'SPZ18 - 002.01.02 ARS bez...'!F33</f>
        <v>0</v>
      </c>
      <c r="BA112" s="104" t="n">
        <f aca="false">'SPZ18 - 002.01.02 ARS bez...'!F34</f>
        <v>0</v>
      </c>
      <c r="BB112" s="104" t="n">
        <f aca="false">'SPZ18 - 002.01.02 ARS bez...'!F35</f>
        <v>0</v>
      </c>
      <c r="BC112" s="104" t="n">
        <f aca="false">'SPZ18 - 002.01.02 ARS bez...'!F36</f>
        <v>0</v>
      </c>
      <c r="BD112" s="106" t="n">
        <f aca="false">'SPZ18 - 002.01.02 ARS bez...'!F37</f>
        <v>0</v>
      </c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8" t="s">
        <v>90</v>
      </c>
      <c r="BU112" s="107"/>
      <c r="BV112" s="108" t="s">
        <v>84</v>
      </c>
      <c r="BW112" s="108" t="s">
        <v>143</v>
      </c>
      <c r="BX112" s="108" t="s">
        <v>6</v>
      </c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8"/>
      <c r="CM112" s="108" t="s">
        <v>92</v>
      </c>
      <c r="CN112" s="107"/>
    </row>
    <row r="113" s="109" customFormat="true" ht="24.75" hidden="false" customHeight="true" outlineLevel="0" collapsed="false">
      <c r="A113" s="96" t="s">
        <v>86</v>
      </c>
      <c r="B113" s="97"/>
      <c r="C113" s="98"/>
      <c r="D113" s="99" t="s">
        <v>144</v>
      </c>
      <c r="E113" s="99"/>
      <c r="F113" s="99"/>
      <c r="G113" s="99"/>
      <c r="H113" s="99"/>
      <c r="I113" s="100"/>
      <c r="J113" s="99" t="s">
        <v>145</v>
      </c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101" t="n">
        <f aca="false">'SPZ19 - 002.01.03 Statika...'!J30</f>
        <v>0</v>
      </c>
      <c r="AH113" s="101"/>
      <c r="AI113" s="101"/>
      <c r="AJ113" s="101"/>
      <c r="AK113" s="101"/>
      <c r="AL113" s="101"/>
      <c r="AM113" s="101"/>
      <c r="AN113" s="101" t="n">
        <f aca="false">SUM(AG113,AT113)</f>
        <v>0</v>
      </c>
      <c r="AO113" s="101"/>
      <c r="AP113" s="101"/>
      <c r="AQ113" s="102" t="s">
        <v>89</v>
      </c>
      <c r="AR113" s="97"/>
      <c r="AS113" s="103" t="n">
        <v>0</v>
      </c>
      <c r="AT113" s="104" t="n">
        <f aca="false">ROUND(SUM(AV113:AW113),2)</f>
        <v>0</v>
      </c>
      <c r="AU113" s="105" t="n">
        <f aca="false">'SPZ19 - 002.01.03 Statika...'!P119</f>
        <v>0</v>
      </c>
      <c r="AV113" s="104" t="n">
        <f aca="false">'SPZ19 - 002.01.03 Statika...'!J33</f>
        <v>0</v>
      </c>
      <c r="AW113" s="104" t="n">
        <f aca="false">'SPZ19 - 002.01.03 Statika...'!J34</f>
        <v>0</v>
      </c>
      <c r="AX113" s="104" t="n">
        <f aca="false">'SPZ19 - 002.01.03 Statika...'!J35</f>
        <v>0</v>
      </c>
      <c r="AY113" s="104" t="n">
        <f aca="false">'SPZ19 - 002.01.03 Statika...'!J36</f>
        <v>0</v>
      </c>
      <c r="AZ113" s="104" t="n">
        <f aca="false">'SPZ19 - 002.01.03 Statika...'!F33</f>
        <v>0</v>
      </c>
      <c r="BA113" s="104" t="n">
        <f aca="false">'SPZ19 - 002.01.03 Statika...'!F34</f>
        <v>0</v>
      </c>
      <c r="BB113" s="104" t="n">
        <f aca="false">'SPZ19 - 002.01.03 Statika...'!F35</f>
        <v>0</v>
      </c>
      <c r="BC113" s="104" t="n">
        <f aca="false">'SPZ19 - 002.01.03 Statika...'!F36</f>
        <v>0</v>
      </c>
      <c r="BD113" s="106" t="n">
        <f aca="false">'SPZ19 - 002.01.03 Statika...'!F37</f>
        <v>0</v>
      </c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8" t="s">
        <v>90</v>
      </c>
      <c r="BU113" s="107"/>
      <c r="BV113" s="108" t="s">
        <v>84</v>
      </c>
      <c r="BW113" s="108" t="s">
        <v>146</v>
      </c>
      <c r="BX113" s="108" t="s">
        <v>6</v>
      </c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8"/>
      <c r="CM113" s="108" t="s">
        <v>92</v>
      </c>
      <c r="CN113" s="107"/>
    </row>
    <row r="114" s="109" customFormat="true" ht="24.75" hidden="false" customHeight="true" outlineLevel="0" collapsed="false">
      <c r="A114" s="96" t="s">
        <v>86</v>
      </c>
      <c r="B114" s="97"/>
      <c r="C114" s="98"/>
      <c r="D114" s="99" t="s">
        <v>147</v>
      </c>
      <c r="E114" s="99"/>
      <c r="F114" s="99"/>
      <c r="G114" s="99"/>
      <c r="H114" s="99"/>
      <c r="I114" s="100"/>
      <c r="J114" s="99" t="s">
        <v>148</v>
      </c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101" t="n">
        <f aca="false">'SPZ20 - 003.01.19 Požární...'!J30</f>
        <v>0</v>
      </c>
      <c r="AH114" s="101"/>
      <c r="AI114" s="101"/>
      <c r="AJ114" s="101"/>
      <c r="AK114" s="101"/>
      <c r="AL114" s="101"/>
      <c r="AM114" s="101"/>
      <c r="AN114" s="101" t="n">
        <f aca="false">SUM(AG114,AT114)</f>
        <v>0</v>
      </c>
      <c r="AO114" s="101"/>
      <c r="AP114" s="101"/>
      <c r="AQ114" s="102" t="s">
        <v>89</v>
      </c>
      <c r="AR114" s="97"/>
      <c r="AS114" s="103" t="n">
        <v>0</v>
      </c>
      <c r="AT114" s="104" t="n">
        <f aca="false">ROUND(SUM(AV114:AW114),2)</f>
        <v>0</v>
      </c>
      <c r="AU114" s="105" t="n">
        <f aca="false">'SPZ20 - 003.01.19 Požární...'!P118</f>
        <v>0</v>
      </c>
      <c r="AV114" s="104" t="n">
        <f aca="false">'SPZ20 - 003.01.19 Požární...'!J33</f>
        <v>0</v>
      </c>
      <c r="AW114" s="104" t="n">
        <f aca="false">'SPZ20 - 003.01.19 Požární...'!J34</f>
        <v>0</v>
      </c>
      <c r="AX114" s="104" t="n">
        <f aca="false">'SPZ20 - 003.01.19 Požární...'!J35</f>
        <v>0</v>
      </c>
      <c r="AY114" s="104" t="n">
        <f aca="false">'SPZ20 - 003.01.19 Požární...'!J36</f>
        <v>0</v>
      </c>
      <c r="AZ114" s="104" t="n">
        <f aca="false">'SPZ20 - 003.01.19 Požární...'!F33</f>
        <v>0</v>
      </c>
      <c r="BA114" s="104" t="n">
        <f aca="false">'SPZ20 - 003.01.19 Požární...'!F34</f>
        <v>0</v>
      </c>
      <c r="BB114" s="104" t="n">
        <f aca="false">'SPZ20 - 003.01.19 Požární...'!F35</f>
        <v>0</v>
      </c>
      <c r="BC114" s="104" t="n">
        <f aca="false">'SPZ20 - 003.01.19 Požární...'!F36</f>
        <v>0</v>
      </c>
      <c r="BD114" s="106" t="n">
        <f aca="false">'SPZ20 - 003.01.19 Požární...'!F37</f>
        <v>0</v>
      </c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8" t="s">
        <v>90</v>
      </c>
      <c r="BU114" s="107"/>
      <c r="BV114" s="108" t="s">
        <v>84</v>
      </c>
      <c r="BW114" s="108" t="s">
        <v>149</v>
      </c>
      <c r="BX114" s="108" t="s">
        <v>6</v>
      </c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8"/>
      <c r="CM114" s="108" t="s">
        <v>92</v>
      </c>
      <c r="CN114" s="107"/>
    </row>
    <row r="115" s="109" customFormat="true" ht="24.75" hidden="false" customHeight="true" outlineLevel="0" collapsed="false">
      <c r="A115" s="96" t="s">
        <v>86</v>
      </c>
      <c r="B115" s="97"/>
      <c r="C115" s="98"/>
      <c r="D115" s="99" t="s">
        <v>150</v>
      </c>
      <c r="E115" s="99"/>
      <c r="F115" s="99"/>
      <c r="G115" s="99"/>
      <c r="H115" s="99"/>
      <c r="I115" s="100"/>
      <c r="J115" s="99" t="s">
        <v>151</v>
      </c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101" t="n">
        <f aca="false">'SPZ21 - 003.02.16 Požární...'!J30</f>
        <v>0</v>
      </c>
      <c r="AH115" s="101"/>
      <c r="AI115" s="101"/>
      <c r="AJ115" s="101"/>
      <c r="AK115" s="101"/>
      <c r="AL115" s="101"/>
      <c r="AM115" s="101"/>
      <c r="AN115" s="101" t="n">
        <f aca="false">SUM(AG115,AT115)</f>
        <v>0</v>
      </c>
      <c r="AO115" s="101"/>
      <c r="AP115" s="101"/>
      <c r="AQ115" s="102" t="s">
        <v>89</v>
      </c>
      <c r="AR115" s="97"/>
      <c r="AS115" s="103" t="n">
        <v>0</v>
      </c>
      <c r="AT115" s="104" t="n">
        <f aca="false">ROUND(SUM(AV115:AW115),2)</f>
        <v>0</v>
      </c>
      <c r="AU115" s="105" t="n">
        <f aca="false">'SPZ21 - 003.02.16 Požární...'!P118</f>
        <v>0</v>
      </c>
      <c r="AV115" s="104" t="n">
        <f aca="false">'SPZ21 - 003.02.16 Požární...'!J33</f>
        <v>0</v>
      </c>
      <c r="AW115" s="104" t="n">
        <f aca="false">'SPZ21 - 003.02.16 Požární...'!J34</f>
        <v>0</v>
      </c>
      <c r="AX115" s="104" t="n">
        <f aca="false">'SPZ21 - 003.02.16 Požární...'!J35</f>
        <v>0</v>
      </c>
      <c r="AY115" s="104" t="n">
        <f aca="false">'SPZ21 - 003.02.16 Požární...'!J36</f>
        <v>0</v>
      </c>
      <c r="AZ115" s="104" t="n">
        <f aca="false">'SPZ21 - 003.02.16 Požární...'!F33</f>
        <v>0</v>
      </c>
      <c r="BA115" s="104" t="n">
        <f aca="false">'SPZ21 - 003.02.16 Požární...'!F34</f>
        <v>0</v>
      </c>
      <c r="BB115" s="104" t="n">
        <f aca="false">'SPZ21 - 003.02.16 Požární...'!F35</f>
        <v>0</v>
      </c>
      <c r="BC115" s="104" t="n">
        <f aca="false">'SPZ21 - 003.02.16 Požární...'!F36</f>
        <v>0</v>
      </c>
      <c r="BD115" s="106" t="n">
        <f aca="false">'SPZ21 - 003.02.16 Požární...'!F37</f>
        <v>0</v>
      </c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8" t="s">
        <v>90</v>
      </c>
      <c r="BU115" s="107"/>
      <c r="BV115" s="108" t="s">
        <v>84</v>
      </c>
      <c r="BW115" s="108" t="s">
        <v>152</v>
      </c>
      <c r="BX115" s="108" t="s">
        <v>6</v>
      </c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8"/>
      <c r="CM115" s="108" t="s">
        <v>92</v>
      </c>
      <c r="CN115" s="107"/>
    </row>
    <row r="116" s="109" customFormat="true" ht="24.75" hidden="false" customHeight="true" outlineLevel="0" collapsed="false">
      <c r="A116" s="96" t="s">
        <v>86</v>
      </c>
      <c r="B116" s="97"/>
      <c r="C116" s="98"/>
      <c r="D116" s="99" t="s">
        <v>153</v>
      </c>
      <c r="E116" s="99"/>
      <c r="F116" s="99"/>
      <c r="G116" s="99"/>
      <c r="H116" s="99"/>
      <c r="I116" s="100"/>
      <c r="J116" s="99" t="s">
        <v>154</v>
      </c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101" t="n">
        <f aca="false">'SPZ22 - 002.01.09 Požární...'!J30</f>
        <v>0</v>
      </c>
      <c r="AH116" s="101"/>
      <c r="AI116" s="101"/>
      <c r="AJ116" s="101"/>
      <c r="AK116" s="101"/>
      <c r="AL116" s="101"/>
      <c r="AM116" s="101"/>
      <c r="AN116" s="101" t="n">
        <f aca="false">SUM(AG116,AT116)</f>
        <v>0</v>
      </c>
      <c r="AO116" s="101"/>
      <c r="AP116" s="101"/>
      <c r="AQ116" s="102" t="s">
        <v>89</v>
      </c>
      <c r="AR116" s="97"/>
      <c r="AS116" s="110" t="n">
        <v>0</v>
      </c>
      <c r="AT116" s="111" t="n">
        <f aca="false">ROUND(SUM(AV116:AW116),2)</f>
        <v>0</v>
      </c>
      <c r="AU116" s="112" t="n">
        <f aca="false">'SPZ22 - 002.01.09 Požární...'!P116</f>
        <v>0</v>
      </c>
      <c r="AV116" s="111" t="n">
        <f aca="false">'SPZ22 - 002.01.09 Požární...'!J33</f>
        <v>0</v>
      </c>
      <c r="AW116" s="111" t="n">
        <f aca="false">'SPZ22 - 002.01.09 Požární...'!J34</f>
        <v>0</v>
      </c>
      <c r="AX116" s="111" t="n">
        <f aca="false">'SPZ22 - 002.01.09 Požární...'!J35</f>
        <v>0</v>
      </c>
      <c r="AY116" s="111" t="n">
        <f aca="false">'SPZ22 - 002.01.09 Požární...'!J36</f>
        <v>0</v>
      </c>
      <c r="AZ116" s="111" t="n">
        <f aca="false">'SPZ22 - 002.01.09 Požární...'!F33</f>
        <v>0</v>
      </c>
      <c r="BA116" s="111" t="n">
        <f aca="false">'SPZ22 - 002.01.09 Požární...'!F34</f>
        <v>0</v>
      </c>
      <c r="BB116" s="111" t="n">
        <f aca="false">'SPZ22 - 002.01.09 Požární...'!F35</f>
        <v>0</v>
      </c>
      <c r="BC116" s="111" t="n">
        <f aca="false">'SPZ22 - 002.01.09 Požární...'!F36</f>
        <v>0</v>
      </c>
      <c r="BD116" s="113" t="n">
        <f aca="false">'SPZ22 - 002.01.09 Požární...'!F37</f>
        <v>0</v>
      </c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8" t="s">
        <v>90</v>
      </c>
      <c r="BU116" s="107"/>
      <c r="BV116" s="108" t="s">
        <v>84</v>
      </c>
      <c r="BW116" s="108" t="s">
        <v>155</v>
      </c>
      <c r="BX116" s="108" t="s">
        <v>6</v>
      </c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8"/>
      <c r="CM116" s="108" t="s">
        <v>92</v>
      </c>
      <c r="CN116" s="107"/>
    </row>
    <row r="117" s="32" customFormat="true" ht="30" hidden="false" customHeight="true" outlineLevel="0" collapsed="false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7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</row>
    <row r="118" s="32" customFormat="true" ht="6.95" hidden="false" customHeight="true" outlineLevel="0" collapsed="false">
      <c r="A118" s="26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27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</row>
    <row r="119" customFormat="false" ht="12.8" hidden="false" customHeight="fals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3"/>
    </row>
  </sheetData>
  <sheetProtection sheet="true" password="cc78" objects="true" scenarios="true"/>
  <mergeCells count="126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100:H100"/>
    <mergeCell ref="J100:AF100"/>
    <mergeCell ref="AG100:AM100"/>
    <mergeCell ref="AN100:AP100"/>
    <mergeCell ref="D101:H101"/>
    <mergeCell ref="J101:AF101"/>
    <mergeCell ref="AG101:AM101"/>
    <mergeCell ref="AN101:AP101"/>
    <mergeCell ref="D102:H102"/>
    <mergeCell ref="J102:AF102"/>
    <mergeCell ref="AG102:AM102"/>
    <mergeCell ref="AN102:AP102"/>
    <mergeCell ref="D103:H103"/>
    <mergeCell ref="J103:AF103"/>
    <mergeCell ref="AG103:AM103"/>
    <mergeCell ref="AN103:AP103"/>
    <mergeCell ref="D104:H104"/>
    <mergeCell ref="J104:AF104"/>
    <mergeCell ref="AG104:AM104"/>
    <mergeCell ref="AN104:AP104"/>
    <mergeCell ref="D105:H105"/>
    <mergeCell ref="J105:AF105"/>
    <mergeCell ref="AG105:AM105"/>
    <mergeCell ref="AN105:AP105"/>
    <mergeCell ref="D106:H106"/>
    <mergeCell ref="J106:AF106"/>
    <mergeCell ref="AG106:AM106"/>
    <mergeCell ref="AN106:AP106"/>
    <mergeCell ref="D107:H107"/>
    <mergeCell ref="J107:AF107"/>
    <mergeCell ref="AG107:AM107"/>
    <mergeCell ref="AN107:AP107"/>
    <mergeCell ref="D108:H108"/>
    <mergeCell ref="J108:AF108"/>
    <mergeCell ref="AG108:AM108"/>
    <mergeCell ref="AN108:AP108"/>
    <mergeCell ref="D109:H109"/>
    <mergeCell ref="J109:AF109"/>
    <mergeCell ref="AG109:AM109"/>
    <mergeCell ref="AN109:AP109"/>
    <mergeCell ref="D110:H110"/>
    <mergeCell ref="J110:AF110"/>
    <mergeCell ref="AG110:AM110"/>
    <mergeCell ref="AN110:AP110"/>
    <mergeCell ref="D111:H111"/>
    <mergeCell ref="J111:AF111"/>
    <mergeCell ref="AG111:AM111"/>
    <mergeCell ref="AN111:AP111"/>
    <mergeCell ref="D112:H112"/>
    <mergeCell ref="J112:AF112"/>
    <mergeCell ref="AG112:AM112"/>
    <mergeCell ref="AN112:AP112"/>
    <mergeCell ref="D113:H113"/>
    <mergeCell ref="J113:AF113"/>
    <mergeCell ref="AG113:AM113"/>
    <mergeCell ref="AN113:AP113"/>
    <mergeCell ref="D114:H114"/>
    <mergeCell ref="J114:AF114"/>
    <mergeCell ref="AG114:AM114"/>
    <mergeCell ref="AN114:AP114"/>
    <mergeCell ref="D115:H115"/>
    <mergeCell ref="J115:AF115"/>
    <mergeCell ref="AG115:AM115"/>
    <mergeCell ref="AN115:AP115"/>
    <mergeCell ref="D116:H116"/>
    <mergeCell ref="J116:AF116"/>
    <mergeCell ref="AG116:AM116"/>
    <mergeCell ref="AN116:AP116"/>
  </mergeCells>
  <hyperlinks>
    <hyperlink ref="A95" location="'SPZ01 - 005.02 Drobná arc...'!C2" display="/"/>
    <hyperlink ref="A96" location="'SPZ02 - 006.02 Mobiliář S...'!C2" display="/"/>
    <hyperlink ref="A97" location="'SPZ03 - 006.03 Mobiliář S...'!C2" display="/"/>
    <hyperlink ref="A98" location="'SPZ04 - 002.01.04.01 Okna...'!C2" display="/"/>
    <hyperlink ref="A99" location="'SPZ05 - 002.01.04.03 Dveř...'!C2" display="/"/>
    <hyperlink ref="A100" location="'SPZ06 - 002.02.06.01 Dveř...'!C2" display="/"/>
    <hyperlink ref="A101" location="'SPZ07 - 003.01.05 Dočasné...'!C2" display="/"/>
    <hyperlink ref="A102" location="'SPZ08 - 002.01.05.03 Záme...'!C2" display="/"/>
    <hyperlink ref="A103" location="'SPZ09 - 003.01.08.03 Záme...'!C2" display="/"/>
    <hyperlink ref="A104" location="'SPZ10 - 003.02.01 Bourané...'!C2" display="/"/>
    <hyperlink ref="A105" location="'SPZ11 - 003.01.08.01 Osta...'!C2" display="/"/>
    <hyperlink ref="A106" location="'SPZ12 - 003.02.06.03 Záme...'!C2" display="/"/>
    <hyperlink ref="A107" location="'SPZ13 - 003.02.00 Speciál...'!C2" display="/"/>
    <hyperlink ref="A108" location="'SPZ14 - 003.02.03 ARS bez...'!C2" display="/"/>
    <hyperlink ref="A109" location="'SPZ15 - 007 VRN'!C2" display="/"/>
    <hyperlink ref="A110" location="'SPZ16 - FVE.102.1 Fotovol...'!C2" display="/"/>
    <hyperlink ref="A111" location="'SPZ17 - PHZ.102.2 Polosta...'!C2" display="/"/>
    <hyperlink ref="A112" location="'SPZ18 - 002.01.02 ARS bez...'!C2" display="/"/>
    <hyperlink ref="A113" location="'SPZ19 - 002.01.03 Statika...'!C2" display="/"/>
    <hyperlink ref="A114" location="'SPZ20 - 003.01.19 Požární...'!C2" display="/"/>
    <hyperlink ref="A115" location="'SPZ21 - 003.02.16 Požární...'!C2" display="/"/>
    <hyperlink ref="A116" location="'SPZ22 - 002.01.09 Požární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239"/>
  <sheetViews>
    <sheetView showFormulas="false" showGridLines="false" showRowColHeaders="true" showZeros="true" rightToLeft="false" tabSelected="true" showOutlineSymbols="true" defaultGridColor="true" view="normal" topLeftCell="A113" colorId="64" zoomScale="100" zoomScaleNormal="100" zoomScalePageLayoutView="100" workbookViewId="0">
      <selection pane="topLeft" activeCell="I126" activeCellId="0" sqref="I126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91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158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ROUND(J123,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ROUND((SUM(BE123:BE237)),  2)</f>
        <v>0</v>
      </c>
      <c r="G33" s="26"/>
      <c r="H33" s="26"/>
      <c r="I33" s="130" t="n">
        <v>0.21</v>
      </c>
      <c r="J33" s="129" t="n">
        <f aca="false">ROUND(((SUM(BE123:BE237))*I33),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ROUND((SUM(BF123:BF237)),  2)</f>
        <v>0</v>
      </c>
      <c r="G34" s="26"/>
      <c r="H34" s="26"/>
      <c r="I34" s="130" t="n">
        <v>0.12</v>
      </c>
      <c r="J34" s="129" t="n">
        <f aca="false">ROUND(((SUM(BF123:BF237))*I34),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ROUND((SUM(BG123:BG237)),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ROUND((SUM(BH123:BH237)),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ROUND((SUM(BI123:BI237)),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SPZ01 - 005.02 Drobná architektura etapa II.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J123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164</v>
      </c>
      <c r="E97" s="146"/>
      <c r="F97" s="146"/>
      <c r="G97" s="146"/>
      <c r="H97" s="146"/>
      <c r="I97" s="146"/>
      <c r="J97" s="147" t="n">
        <f aca="false">J124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165</v>
      </c>
      <c r="E98" s="152"/>
      <c r="F98" s="152"/>
      <c r="G98" s="152"/>
      <c r="H98" s="152"/>
      <c r="I98" s="152"/>
      <c r="J98" s="153" t="n">
        <f aca="false">J125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154" customFormat="true" ht="19.95" hidden="false" customHeight="true" outlineLevel="0" collapsed="false">
      <c r="A99" s="149"/>
      <c r="B99" s="150"/>
      <c r="C99" s="149"/>
      <c r="D99" s="151" t="s">
        <v>166</v>
      </c>
      <c r="E99" s="152"/>
      <c r="F99" s="152"/>
      <c r="G99" s="152"/>
      <c r="H99" s="152"/>
      <c r="I99" s="152"/>
      <c r="J99" s="153" t="n">
        <f aca="false">J142</f>
        <v>0</v>
      </c>
      <c r="K99" s="149"/>
      <c r="L99" s="150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</row>
    <row r="100" s="154" customFormat="true" ht="19.95" hidden="false" customHeight="true" outlineLevel="0" collapsed="false">
      <c r="A100" s="149"/>
      <c r="B100" s="150"/>
      <c r="C100" s="149"/>
      <c r="D100" s="151" t="s">
        <v>167</v>
      </c>
      <c r="E100" s="152"/>
      <c r="F100" s="152"/>
      <c r="G100" s="152"/>
      <c r="H100" s="152"/>
      <c r="I100" s="152"/>
      <c r="J100" s="153" t="n">
        <f aca="false">J197</f>
        <v>0</v>
      </c>
      <c r="K100" s="149"/>
      <c r="L100" s="150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</row>
    <row r="101" s="154" customFormat="true" ht="19.95" hidden="false" customHeight="true" outlineLevel="0" collapsed="false">
      <c r="A101" s="149"/>
      <c r="B101" s="150"/>
      <c r="C101" s="149"/>
      <c r="D101" s="151" t="s">
        <v>168</v>
      </c>
      <c r="E101" s="152"/>
      <c r="F101" s="152"/>
      <c r="G101" s="152"/>
      <c r="H101" s="152"/>
      <c r="I101" s="152"/>
      <c r="J101" s="153" t="n">
        <f aca="false">J229</f>
        <v>0</v>
      </c>
      <c r="K101" s="149"/>
      <c r="L101" s="150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</row>
    <row r="102" s="148" customFormat="true" ht="24.95" hidden="false" customHeight="true" outlineLevel="0" collapsed="false">
      <c r="A102" s="143"/>
      <c r="B102" s="144"/>
      <c r="C102" s="143"/>
      <c r="D102" s="145" t="s">
        <v>169</v>
      </c>
      <c r="E102" s="146"/>
      <c r="F102" s="146"/>
      <c r="G102" s="146"/>
      <c r="H102" s="146"/>
      <c r="I102" s="146"/>
      <c r="J102" s="147" t="n">
        <f aca="false">J232</f>
        <v>0</v>
      </c>
      <c r="K102" s="143"/>
      <c r="L102" s="144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</row>
    <row r="103" s="154" customFormat="true" ht="19.95" hidden="false" customHeight="true" outlineLevel="0" collapsed="false">
      <c r="A103" s="149"/>
      <c r="B103" s="150"/>
      <c r="C103" s="149"/>
      <c r="D103" s="151" t="s">
        <v>170</v>
      </c>
      <c r="E103" s="152"/>
      <c r="F103" s="152"/>
      <c r="G103" s="152"/>
      <c r="H103" s="152"/>
      <c r="I103" s="152"/>
      <c r="J103" s="153" t="n">
        <f aca="false">J233</f>
        <v>0</v>
      </c>
      <c r="K103" s="149"/>
      <c r="L103" s="150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</row>
    <row r="104" s="32" customFormat="true" ht="21.85" hidden="false" customHeight="true" outlineLevel="0" collapsed="false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6.95" hidden="false" customHeight="true" outlineLevel="0" collapsed="false">
      <c r="A105" s="26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customFormat="false" ht="12.8" hidden="false" customHeight="fals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3"/>
    </row>
    <row r="107" customFormat="false" ht="12.8" hidden="false" customHeight="fals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3"/>
    </row>
    <row r="108" customFormat="false" ht="12.8" hidden="false" customHeight="fals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3"/>
    </row>
    <row r="109" s="32" customFormat="true" ht="6.95" hidden="false" customHeight="true" outlineLevel="0" collapsed="false">
      <c r="A109" s="26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24.95" hidden="false" customHeight="true" outlineLevel="0" collapsed="false">
      <c r="A110" s="26"/>
      <c r="B110" s="27"/>
      <c r="C110" s="11" t="s">
        <v>171</v>
      </c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6.95" hidden="false" customHeight="true" outlineLevel="0" collapsed="false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12" hidden="false" customHeight="true" outlineLevel="0" collapsed="false">
      <c r="A112" s="26"/>
      <c r="B112" s="27"/>
      <c r="C112" s="19" t="s">
        <v>17</v>
      </c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16.5" hidden="false" customHeight="true" outlineLevel="0" collapsed="false">
      <c r="A113" s="26"/>
      <c r="B113" s="27"/>
      <c r="C113" s="26"/>
      <c r="D113" s="26"/>
      <c r="E113" s="115" t="str">
        <f aca="false">E7</f>
        <v>SUPŠ Karlovy Vary specifikace změn</v>
      </c>
      <c r="F113" s="115"/>
      <c r="G113" s="115"/>
      <c r="H113" s="115"/>
      <c r="I113" s="26"/>
      <c r="J113" s="26"/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2" hidden="false" customHeight="true" outlineLevel="0" collapsed="false">
      <c r="A114" s="26"/>
      <c r="B114" s="27"/>
      <c r="C114" s="19" t="s">
        <v>157</v>
      </c>
      <c r="D114" s="26"/>
      <c r="E114" s="26"/>
      <c r="F114" s="26"/>
      <c r="G114" s="26"/>
      <c r="H114" s="26"/>
      <c r="I114" s="26"/>
      <c r="J114" s="26"/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6.5" hidden="false" customHeight="true" outlineLevel="0" collapsed="false">
      <c r="A115" s="26"/>
      <c r="B115" s="27"/>
      <c r="C115" s="26"/>
      <c r="D115" s="26"/>
      <c r="E115" s="116" t="str">
        <f aca="false">E9</f>
        <v>SPZ01 - 005.02 Drobná architektura etapa II. specifikace změn</v>
      </c>
      <c r="F115" s="116"/>
      <c r="G115" s="116"/>
      <c r="H115" s="11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6.95" hidden="false" customHeight="true" outlineLevel="0" collapsed="false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32" customFormat="true" ht="12" hidden="false" customHeight="true" outlineLevel="0" collapsed="false">
      <c r="A117" s="26"/>
      <c r="B117" s="27"/>
      <c r="C117" s="19" t="s">
        <v>21</v>
      </c>
      <c r="D117" s="26"/>
      <c r="E117" s="26"/>
      <c r="F117" s="20" t="str">
        <f aca="false">F12</f>
        <v>Nám. 17. listopadu 710/12, Karlovy Vary – Rybáře</v>
      </c>
      <c r="G117" s="26"/>
      <c r="H117" s="26"/>
      <c r="I117" s="19" t="s">
        <v>23</v>
      </c>
      <c r="J117" s="117" t="n">
        <f aca="false">IF(J12="","",J12)</f>
        <v>45742</v>
      </c>
      <c r="K117" s="26"/>
      <c r="L117" s="45"/>
      <c r="M117" s="31"/>
      <c r="N117" s="31"/>
      <c r="O117" s="31"/>
      <c r="P117" s="31"/>
      <c r="Q117" s="31"/>
      <c r="R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</row>
    <row r="118" s="32" customFormat="true" ht="6.95" hidden="false" customHeight="true" outlineLevel="0" collapsed="false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45"/>
      <c r="M118" s="31"/>
      <c r="N118" s="31"/>
      <c r="O118" s="31"/>
      <c r="P118" s="31"/>
      <c r="Q118" s="31"/>
      <c r="R118" s="31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</row>
    <row r="119" s="32" customFormat="true" ht="25.65" hidden="false" customHeight="true" outlineLevel="0" collapsed="false">
      <c r="A119" s="26"/>
      <c r="B119" s="27"/>
      <c r="C119" s="19" t="s">
        <v>24</v>
      </c>
      <c r="D119" s="26"/>
      <c r="E119" s="26"/>
      <c r="F119" s="20" t="str">
        <f aca="false">E15</f>
        <v>Karlovarský kraj</v>
      </c>
      <c r="G119" s="26"/>
      <c r="H119" s="26"/>
      <c r="I119" s="19" t="s">
        <v>32</v>
      </c>
      <c r="J119" s="139" t="str">
        <f aca="false">E21</f>
        <v>Energy Benefit Centre a.s.</v>
      </c>
      <c r="K119" s="26"/>
      <c r="L119" s="45"/>
      <c r="M119" s="31"/>
      <c r="N119" s="31"/>
      <c r="O119" s="31"/>
      <c r="P119" s="31"/>
      <c r="Q119" s="31"/>
      <c r="R119" s="31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</row>
    <row r="120" s="32" customFormat="true" ht="15.15" hidden="false" customHeight="true" outlineLevel="0" collapsed="false">
      <c r="A120" s="26"/>
      <c r="B120" s="27"/>
      <c r="C120" s="19" t="s">
        <v>30</v>
      </c>
      <c r="D120" s="26"/>
      <c r="E120" s="26"/>
      <c r="F120" s="20" t="str">
        <f aca="false">IF(E18="","",E18)</f>
        <v>Vyplň údaj</v>
      </c>
      <c r="G120" s="26"/>
      <c r="H120" s="26"/>
      <c r="I120" s="19" t="s">
        <v>37</v>
      </c>
      <c r="J120" s="139" t="str">
        <f aca="false">E24</f>
        <v>rubim s.r.o.</v>
      </c>
      <c r="K120" s="26"/>
      <c r="L120" s="45"/>
      <c r="M120" s="31"/>
      <c r="N120" s="31"/>
      <c r="O120" s="31"/>
      <c r="P120" s="31"/>
      <c r="Q120" s="31"/>
      <c r="R120" s="31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32" customFormat="true" ht="10.3" hidden="false" customHeight="true" outlineLevel="0" collapsed="false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45"/>
      <c r="M121" s="31"/>
      <c r="N121" s="31"/>
      <c r="O121" s="31"/>
      <c r="P121" s="31"/>
      <c r="Q121" s="31"/>
      <c r="R121" s="3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</row>
    <row r="122" s="162" customFormat="true" ht="29.3" hidden="false" customHeight="true" outlineLevel="0" collapsed="false">
      <c r="A122" s="155"/>
      <c r="B122" s="156"/>
      <c r="C122" s="157" t="s">
        <v>172</v>
      </c>
      <c r="D122" s="158" t="s">
        <v>67</v>
      </c>
      <c r="E122" s="158" t="s">
        <v>63</v>
      </c>
      <c r="F122" s="158" t="s">
        <v>64</v>
      </c>
      <c r="G122" s="158" t="s">
        <v>173</v>
      </c>
      <c r="H122" s="158" t="s">
        <v>174</v>
      </c>
      <c r="I122" s="158" t="s">
        <v>175</v>
      </c>
      <c r="J122" s="158" t="s">
        <v>161</v>
      </c>
      <c r="K122" s="159" t="s">
        <v>176</v>
      </c>
      <c r="L122" s="160"/>
      <c r="M122" s="76"/>
      <c r="N122" s="77" t="s">
        <v>46</v>
      </c>
      <c r="O122" s="77" t="s">
        <v>177</v>
      </c>
      <c r="P122" s="77" t="s">
        <v>178</v>
      </c>
      <c r="Q122" s="77" t="s">
        <v>179</v>
      </c>
      <c r="R122" s="77" t="s">
        <v>180</v>
      </c>
      <c r="S122" s="77" t="s">
        <v>181</v>
      </c>
      <c r="T122" s="78" t="s">
        <v>182</v>
      </c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</row>
    <row r="123" s="32" customFormat="true" ht="15" hidden="false" customHeight="false" outlineLevel="0" collapsed="false">
      <c r="A123" s="26"/>
      <c r="B123" s="27"/>
      <c r="C123" s="84" t="s">
        <v>183</v>
      </c>
      <c r="D123" s="26"/>
      <c r="E123" s="26"/>
      <c r="F123" s="26"/>
      <c r="G123" s="26"/>
      <c r="H123" s="26"/>
      <c r="I123" s="163"/>
      <c r="J123" s="164" t="n">
        <f aca="false">BK123</f>
        <v>0</v>
      </c>
      <c r="K123" s="26"/>
      <c r="L123" s="27"/>
      <c r="M123" s="79"/>
      <c r="N123" s="66"/>
      <c r="O123" s="80"/>
      <c r="P123" s="165" t="n">
        <f aca="false">P124+P232</f>
        <v>0</v>
      </c>
      <c r="Q123" s="80"/>
      <c r="R123" s="165" t="n">
        <f aca="false">R124+R232</f>
        <v>-0.21931</v>
      </c>
      <c r="S123" s="80"/>
      <c r="T123" s="166" t="n">
        <f aca="false">T124+T232</f>
        <v>62.28825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7" t="s">
        <v>81</v>
      </c>
      <c r="AU123" s="7" t="s">
        <v>163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167" t="n">
        <f aca="false">BK124+BK232</f>
        <v>0</v>
      </c>
      <c r="BL123" s="31"/>
      <c r="BM123" s="31"/>
      <c r="BN123" s="31"/>
    </row>
    <row r="124" s="180" customFormat="true" ht="15" hidden="false" customHeight="false" outlineLevel="0" collapsed="false">
      <c r="A124" s="168"/>
      <c r="B124" s="169"/>
      <c r="C124" s="168"/>
      <c r="D124" s="170" t="s">
        <v>81</v>
      </c>
      <c r="E124" s="171" t="s">
        <v>184</v>
      </c>
      <c r="F124" s="171" t="s">
        <v>185</v>
      </c>
      <c r="G124" s="168"/>
      <c r="H124" s="168"/>
      <c r="I124" s="172"/>
      <c r="J124" s="173" t="n">
        <f aca="false">BK124</f>
        <v>0</v>
      </c>
      <c r="K124" s="168"/>
      <c r="L124" s="169"/>
      <c r="M124" s="174"/>
      <c r="N124" s="175"/>
      <c r="O124" s="175"/>
      <c r="P124" s="176" t="n">
        <f aca="false">P125+P142+P197+P229</f>
        <v>0</v>
      </c>
      <c r="Q124" s="175"/>
      <c r="R124" s="176" t="n">
        <f aca="false">R125+R142+R197+R229</f>
        <v>-0.21931</v>
      </c>
      <c r="S124" s="175"/>
      <c r="T124" s="177" t="n">
        <f aca="false">T125+T142+T197+T229</f>
        <v>62.28825</v>
      </c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70" t="s">
        <v>90</v>
      </c>
      <c r="AS124" s="168"/>
      <c r="AT124" s="178" t="s">
        <v>81</v>
      </c>
      <c r="AU124" s="178" t="s">
        <v>82</v>
      </c>
      <c r="AV124" s="168"/>
      <c r="AW124" s="168"/>
      <c r="AX124" s="168"/>
      <c r="AY124" s="170" t="s">
        <v>186</v>
      </c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79" t="n">
        <f aca="false">BK125+BK142+BK197+BK229</f>
        <v>0</v>
      </c>
      <c r="BL124" s="168"/>
      <c r="BM124" s="168"/>
      <c r="BN124" s="168"/>
    </row>
    <row r="125" s="180" customFormat="true" ht="12.8" hidden="false" customHeight="false" outlineLevel="0" collapsed="false">
      <c r="A125" s="168"/>
      <c r="B125" s="169"/>
      <c r="C125" s="168"/>
      <c r="D125" s="170" t="s">
        <v>81</v>
      </c>
      <c r="E125" s="181" t="s">
        <v>90</v>
      </c>
      <c r="F125" s="181" t="s">
        <v>187</v>
      </c>
      <c r="G125" s="168"/>
      <c r="H125" s="168"/>
      <c r="I125" s="172"/>
      <c r="J125" s="182" t="n">
        <f aca="false">BK125</f>
        <v>0</v>
      </c>
      <c r="K125" s="168"/>
      <c r="L125" s="169"/>
      <c r="M125" s="174"/>
      <c r="N125" s="175"/>
      <c r="O125" s="175"/>
      <c r="P125" s="176" t="n">
        <f aca="false">SUM(P126:P141)</f>
        <v>0</v>
      </c>
      <c r="Q125" s="175"/>
      <c r="R125" s="176" t="n">
        <f aca="false">SUM(R126:R141)</f>
        <v>0</v>
      </c>
      <c r="S125" s="175"/>
      <c r="T125" s="177" t="n">
        <f aca="false">SUM(T126:T141)</f>
        <v>0</v>
      </c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70" t="s">
        <v>90</v>
      </c>
      <c r="AS125" s="168"/>
      <c r="AT125" s="178" t="s">
        <v>81</v>
      </c>
      <c r="AU125" s="178" t="s">
        <v>90</v>
      </c>
      <c r="AV125" s="168"/>
      <c r="AW125" s="168"/>
      <c r="AX125" s="168"/>
      <c r="AY125" s="170" t="s">
        <v>186</v>
      </c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79" t="n">
        <f aca="false">SUM(BK126:BK141)</f>
        <v>0</v>
      </c>
      <c r="BL125" s="168"/>
      <c r="BM125" s="168"/>
      <c r="BN125" s="168"/>
    </row>
    <row r="126" s="32" customFormat="true" ht="12.8" hidden="false" customHeight="false" outlineLevel="0" collapsed="false">
      <c r="A126" s="26"/>
      <c r="B126" s="27"/>
      <c r="C126" s="183" t="s">
        <v>90</v>
      </c>
      <c r="D126" s="1" t="s">
        <v>0</v>
      </c>
      <c r="E126" s="184" t="s">
        <v>188</v>
      </c>
      <c r="F126" s="185" t="s">
        <v>189</v>
      </c>
      <c r="G126" s="186" t="s">
        <v>190</v>
      </c>
      <c r="H126" s="187" t="n">
        <v>5.5</v>
      </c>
      <c r="I126" s="188"/>
      <c r="J126" s="189" t="n">
        <f aca="false">ROUND(I126*H126,2)</f>
        <v>0</v>
      </c>
      <c r="K126" s="185" t="s">
        <v>191</v>
      </c>
      <c r="L126" s="27"/>
      <c r="M126" s="190"/>
      <c r="N126" s="191" t="s">
        <v>47</v>
      </c>
      <c r="O126" s="68"/>
      <c r="P126" s="192" t="n">
        <f aca="false">O126*H126</f>
        <v>0</v>
      </c>
      <c r="Q126" s="192" t="n">
        <v>0</v>
      </c>
      <c r="R126" s="192" t="n">
        <f aca="false">Q126*H126</f>
        <v>0</v>
      </c>
      <c r="S126" s="192" t="n">
        <v>0</v>
      </c>
      <c r="T126" s="193" t="n">
        <f aca="false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194" t="s">
        <v>192</v>
      </c>
      <c r="AS126" s="31"/>
      <c r="AT126" s="194" t="s">
        <v>0</v>
      </c>
      <c r="AU126" s="194" t="s">
        <v>92</v>
      </c>
      <c r="AV126" s="31"/>
      <c r="AW126" s="31"/>
      <c r="AX126" s="31"/>
      <c r="AY126" s="7" t="s">
        <v>186</v>
      </c>
      <c r="AZ126" s="31"/>
      <c r="BA126" s="31"/>
      <c r="BB126" s="31"/>
      <c r="BC126" s="31"/>
      <c r="BD126" s="31"/>
      <c r="BE126" s="195" t="n">
        <f aca="false">IF(N126="základní",J126,0)</f>
        <v>0</v>
      </c>
      <c r="BF126" s="195" t="n">
        <f aca="false">IF(N126="snížená",J126,0)</f>
        <v>0</v>
      </c>
      <c r="BG126" s="195" t="n">
        <f aca="false">IF(N126="zákl. přenesená",J126,0)</f>
        <v>0</v>
      </c>
      <c r="BH126" s="195" t="n">
        <f aca="false">IF(N126="sníž. přenesená",J126,0)</f>
        <v>0</v>
      </c>
      <c r="BI126" s="195" t="n">
        <f aca="false">IF(N126="nulová",J126,0)</f>
        <v>0</v>
      </c>
      <c r="BJ126" s="7" t="s">
        <v>90</v>
      </c>
      <c r="BK126" s="195" t="n">
        <f aca="false">ROUND(I126*H126,2)</f>
        <v>0</v>
      </c>
      <c r="BL126" s="7" t="s">
        <v>192</v>
      </c>
      <c r="BM126" s="194" t="s">
        <v>193</v>
      </c>
      <c r="BN126" s="31"/>
    </row>
    <row r="127" s="32" customFormat="true" ht="12.8" hidden="false" customHeight="false" outlineLevel="0" collapsed="false">
      <c r="A127" s="26"/>
      <c r="B127" s="27"/>
      <c r="C127" s="26"/>
      <c r="D127" s="196" t="s">
        <v>194</v>
      </c>
      <c r="E127" s="26"/>
      <c r="F127" s="197" t="s">
        <v>195</v>
      </c>
      <c r="G127" s="26"/>
      <c r="H127" s="26"/>
      <c r="I127" s="163"/>
      <c r="J127" s="26"/>
      <c r="K127" s="26"/>
      <c r="L127" s="27"/>
      <c r="M127" s="198"/>
      <c r="N127" s="199"/>
      <c r="O127" s="68"/>
      <c r="P127" s="68"/>
      <c r="Q127" s="68"/>
      <c r="R127" s="68"/>
      <c r="S127" s="68"/>
      <c r="T127" s="69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7" t="s">
        <v>194</v>
      </c>
      <c r="AU127" s="7" t="s">
        <v>92</v>
      </c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</row>
    <row r="128" s="209" customFormat="true" ht="12.8" hidden="false" customHeight="false" outlineLevel="0" collapsed="false">
      <c r="A128" s="200"/>
      <c r="B128" s="201"/>
      <c r="C128" s="200"/>
      <c r="D128" s="196" t="s">
        <v>196</v>
      </c>
      <c r="E128" s="202"/>
      <c r="F128" s="203" t="s">
        <v>197</v>
      </c>
      <c r="G128" s="200"/>
      <c r="H128" s="204" t="n">
        <v>-28</v>
      </c>
      <c r="I128" s="205"/>
      <c r="J128" s="200"/>
      <c r="K128" s="200"/>
      <c r="L128" s="201"/>
      <c r="M128" s="206"/>
      <c r="N128" s="207"/>
      <c r="O128" s="207"/>
      <c r="P128" s="207"/>
      <c r="Q128" s="207"/>
      <c r="R128" s="207"/>
      <c r="S128" s="207"/>
      <c r="T128" s="208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2" t="s">
        <v>196</v>
      </c>
      <c r="AU128" s="202" t="s">
        <v>92</v>
      </c>
      <c r="AV128" s="200" t="s">
        <v>92</v>
      </c>
      <c r="AW128" s="200" t="s">
        <v>36</v>
      </c>
      <c r="AX128" s="200" t="s">
        <v>82</v>
      </c>
      <c r="AY128" s="202" t="s">
        <v>186</v>
      </c>
      <c r="AZ128" s="200"/>
      <c r="BA128" s="200"/>
      <c r="BB128" s="200"/>
      <c r="BC128" s="200"/>
      <c r="BD128" s="200"/>
      <c r="BE128" s="200"/>
      <c r="BF128" s="200"/>
      <c r="BG128" s="200"/>
      <c r="BH128" s="200"/>
      <c r="BI128" s="200"/>
      <c r="BJ128" s="200"/>
      <c r="BK128" s="200"/>
      <c r="BL128" s="200"/>
      <c r="BM128" s="200"/>
      <c r="BN128" s="200"/>
    </row>
    <row r="129" s="209" customFormat="true" ht="12.8" hidden="false" customHeight="false" outlineLevel="0" collapsed="false">
      <c r="A129" s="200"/>
      <c r="B129" s="201"/>
      <c r="C129" s="200"/>
      <c r="D129" s="196" t="s">
        <v>196</v>
      </c>
      <c r="E129" s="202"/>
      <c r="F129" s="203" t="s">
        <v>198</v>
      </c>
      <c r="G129" s="200"/>
      <c r="H129" s="204" t="n">
        <v>33.5</v>
      </c>
      <c r="I129" s="205"/>
      <c r="J129" s="200"/>
      <c r="K129" s="200"/>
      <c r="L129" s="201"/>
      <c r="M129" s="206"/>
      <c r="N129" s="207"/>
      <c r="O129" s="207"/>
      <c r="P129" s="207"/>
      <c r="Q129" s="207"/>
      <c r="R129" s="207"/>
      <c r="S129" s="207"/>
      <c r="T129" s="208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2" t="s">
        <v>196</v>
      </c>
      <c r="AU129" s="202" t="s">
        <v>92</v>
      </c>
      <c r="AV129" s="200" t="s">
        <v>92</v>
      </c>
      <c r="AW129" s="200" t="s">
        <v>36</v>
      </c>
      <c r="AX129" s="200" t="s">
        <v>82</v>
      </c>
      <c r="AY129" s="202" t="s">
        <v>186</v>
      </c>
      <c r="AZ129" s="200"/>
      <c r="BA129" s="200"/>
      <c r="BB129" s="200"/>
      <c r="BC129" s="200"/>
      <c r="BD129" s="200"/>
      <c r="BE129" s="200"/>
      <c r="BF129" s="200"/>
      <c r="BG129" s="200"/>
      <c r="BH129" s="200"/>
      <c r="BI129" s="200"/>
      <c r="BJ129" s="200"/>
      <c r="BK129" s="200"/>
      <c r="BL129" s="200"/>
      <c r="BM129" s="200"/>
      <c r="BN129" s="200"/>
    </row>
    <row r="130" s="219" customFormat="true" ht="12.8" hidden="false" customHeight="false" outlineLevel="0" collapsed="false">
      <c r="A130" s="210"/>
      <c r="B130" s="211"/>
      <c r="C130" s="210"/>
      <c r="D130" s="196" t="s">
        <v>196</v>
      </c>
      <c r="E130" s="212"/>
      <c r="F130" s="213" t="s">
        <v>199</v>
      </c>
      <c r="G130" s="210"/>
      <c r="H130" s="214" t="n">
        <v>5.5</v>
      </c>
      <c r="I130" s="215"/>
      <c r="J130" s="210"/>
      <c r="K130" s="210"/>
      <c r="L130" s="211"/>
      <c r="M130" s="216"/>
      <c r="N130" s="217"/>
      <c r="O130" s="217"/>
      <c r="P130" s="217"/>
      <c r="Q130" s="217"/>
      <c r="R130" s="217"/>
      <c r="S130" s="217"/>
      <c r="T130" s="218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2" t="s">
        <v>196</v>
      </c>
      <c r="AU130" s="212" t="s">
        <v>92</v>
      </c>
      <c r="AV130" s="210" t="s">
        <v>192</v>
      </c>
      <c r="AW130" s="210" t="s">
        <v>36</v>
      </c>
      <c r="AX130" s="210" t="s">
        <v>90</v>
      </c>
      <c r="AY130" s="212" t="s">
        <v>186</v>
      </c>
      <c r="AZ130" s="210"/>
      <c r="BA130" s="210"/>
      <c r="BB130" s="210"/>
      <c r="BC130" s="210"/>
      <c r="BD130" s="210"/>
      <c r="BE130" s="210"/>
      <c r="BF130" s="210"/>
      <c r="BG130" s="210"/>
      <c r="BH130" s="210"/>
      <c r="BI130" s="210"/>
      <c r="BJ130" s="210"/>
      <c r="BK130" s="210"/>
      <c r="BL130" s="210"/>
      <c r="BM130" s="210"/>
      <c r="BN130" s="210"/>
    </row>
    <row r="131" s="32" customFormat="true" ht="12.8" hidden="false" customHeight="false" outlineLevel="0" collapsed="false">
      <c r="A131" s="26"/>
      <c r="B131" s="27"/>
      <c r="C131" s="183" t="s">
        <v>92</v>
      </c>
      <c r="D131" s="1" t="s">
        <v>0</v>
      </c>
      <c r="E131" s="184" t="s">
        <v>200</v>
      </c>
      <c r="F131" s="185" t="s">
        <v>201</v>
      </c>
      <c r="G131" s="186" t="s">
        <v>202</v>
      </c>
      <c r="H131" s="187" t="n">
        <v>0.04</v>
      </c>
      <c r="I131" s="188"/>
      <c r="J131" s="189" t="n">
        <f aca="false">ROUND(I131*H131,2)</f>
        <v>0</v>
      </c>
      <c r="K131" s="185" t="s">
        <v>191</v>
      </c>
      <c r="L131" s="27"/>
      <c r="M131" s="190"/>
      <c r="N131" s="191" t="s">
        <v>47</v>
      </c>
      <c r="O131" s="68"/>
      <c r="P131" s="192" t="n">
        <f aca="false">O131*H131</f>
        <v>0</v>
      </c>
      <c r="Q131" s="192" t="n">
        <v>0</v>
      </c>
      <c r="R131" s="192" t="n">
        <f aca="false">Q131*H131</f>
        <v>0</v>
      </c>
      <c r="S131" s="192" t="n">
        <v>0</v>
      </c>
      <c r="T131" s="193" t="n">
        <f aca="false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194" t="s">
        <v>192</v>
      </c>
      <c r="AS131" s="31"/>
      <c r="AT131" s="194" t="s">
        <v>0</v>
      </c>
      <c r="AU131" s="194" t="s">
        <v>92</v>
      </c>
      <c r="AV131" s="31"/>
      <c r="AW131" s="31"/>
      <c r="AX131" s="31"/>
      <c r="AY131" s="7" t="s">
        <v>186</v>
      </c>
      <c r="AZ131" s="31"/>
      <c r="BA131" s="31"/>
      <c r="BB131" s="31"/>
      <c r="BC131" s="31"/>
      <c r="BD131" s="31"/>
      <c r="BE131" s="195" t="n">
        <f aca="false">IF(N131="základní",J131,0)</f>
        <v>0</v>
      </c>
      <c r="BF131" s="195" t="n">
        <f aca="false">IF(N131="snížená",J131,0)</f>
        <v>0</v>
      </c>
      <c r="BG131" s="195" t="n">
        <f aca="false">IF(N131="zákl. přenesená",J131,0)</f>
        <v>0</v>
      </c>
      <c r="BH131" s="195" t="n">
        <f aca="false">IF(N131="sníž. přenesená",J131,0)</f>
        <v>0</v>
      </c>
      <c r="BI131" s="195" t="n">
        <f aca="false">IF(N131="nulová",J131,0)</f>
        <v>0</v>
      </c>
      <c r="BJ131" s="7" t="s">
        <v>90</v>
      </c>
      <c r="BK131" s="195" t="n">
        <f aca="false">ROUND(I131*H131,2)</f>
        <v>0</v>
      </c>
      <c r="BL131" s="7" t="s">
        <v>192</v>
      </c>
      <c r="BM131" s="194" t="s">
        <v>203</v>
      </c>
      <c r="BN131" s="31"/>
    </row>
    <row r="132" s="32" customFormat="true" ht="16.4" hidden="false" customHeight="false" outlineLevel="0" collapsed="false">
      <c r="A132" s="26"/>
      <c r="B132" s="27"/>
      <c r="C132" s="26"/>
      <c r="D132" s="196" t="s">
        <v>194</v>
      </c>
      <c r="E132" s="26"/>
      <c r="F132" s="197" t="s">
        <v>204</v>
      </c>
      <c r="G132" s="26"/>
      <c r="H132" s="26"/>
      <c r="I132" s="163"/>
      <c r="J132" s="26"/>
      <c r="K132" s="26"/>
      <c r="L132" s="27"/>
      <c r="M132" s="198"/>
      <c r="N132" s="199"/>
      <c r="O132" s="68"/>
      <c r="P132" s="68"/>
      <c r="Q132" s="68"/>
      <c r="R132" s="68"/>
      <c r="S132" s="68"/>
      <c r="T132" s="69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7" t="s">
        <v>194</v>
      </c>
      <c r="AU132" s="7" t="s">
        <v>92</v>
      </c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</row>
    <row r="133" s="209" customFormat="true" ht="12.8" hidden="false" customHeight="false" outlineLevel="0" collapsed="false">
      <c r="A133" s="200"/>
      <c r="B133" s="201"/>
      <c r="C133" s="200"/>
      <c r="D133" s="196" t="s">
        <v>196</v>
      </c>
      <c r="E133" s="202"/>
      <c r="F133" s="203" t="s">
        <v>205</v>
      </c>
      <c r="G133" s="200"/>
      <c r="H133" s="204" t="n">
        <v>-0.22</v>
      </c>
      <c r="I133" s="205"/>
      <c r="J133" s="200"/>
      <c r="K133" s="200"/>
      <c r="L133" s="201"/>
      <c r="M133" s="206"/>
      <c r="N133" s="207"/>
      <c r="O133" s="207"/>
      <c r="P133" s="207"/>
      <c r="Q133" s="207"/>
      <c r="R133" s="207"/>
      <c r="S133" s="207"/>
      <c r="T133" s="208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2" t="s">
        <v>196</v>
      </c>
      <c r="AU133" s="202" t="s">
        <v>92</v>
      </c>
      <c r="AV133" s="200" t="s">
        <v>92</v>
      </c>
      <c r="AW133" s="200" t="s">
        <v>36</v>
      </c>
      <c r="AX133" s="200" t="s">
        <v>82</v>
      </c>
      <c r="AY133" s="202" t="s">
        <v>186</v>
      </c>
      <c r="AZ133" s="200"/>
      <c r="BA133" s="200"/>
      <c r="BB133" s="200"/>
      <c r="BC133" s="200"/>
      <c r="BD133" s="200"/>
      <c r="BE133" s="200"/>
      <c r="BF133" s="200"/>
      <c r="BG133" s="200"/>
      <c r="BH133" s="200"/>
      <c r="BI133" s="200"/>
      <c r="BJ133" s="200"/>
      <c r="BK133" s="200"/>
      <c r="BL133" s="200"/>
      <c r="BM133" s="200"/>
      <c r="BN133" s="200"/>
    </row>
    <row r="134" s="209" customFormat="true" ht="12.8" hidden="false" customHeight="false" outlineLevel="0" collapsed="false">
      <c r="A134" s="200"/>
      <c r="B134" s="201"/>
      <c r="C134" s="200"/>
      <c r="D134" s="196" t="s">
        <v>196</v>
      </c>
      <c r="E134" s="202"/>
      <c r="F134" s="203" t="s">
        <v>206</v>
      </c>
      <c r="G134" s="200"/>
      <c r="H134" s="204" t="n">
        <v>0.26</v>
      </c>
      <c r="I134" s="205"/>
      <c r="J134" s="200"/>
      <c r="K134" s="200"/>
      <c r="L134" s="201"/>
      <c r="M134" s="206"/>
      <c r="N134" s="207"/>
      <c r="O134" s="207"/>
      <c r="P134" s="207"/>
      <c r="Q134" s="207"/>
      <c r="R134" s="207"/>
      <c r="S134" s="207"/>
      <c r="T134" s="208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2" t="s">
        <v>196</v>
      </c>
      <c r="AU134" s="202" t="s">
        <v>92</v>
      </c>
      <c r="AV134" s="200" t="s">
        <v>92</v>
      </c>
      <c r="AW134" s="200" t="s">
        <v>36</v>
      </c>
      <c r="AX134" s="200" t="s">
        <v>82</v>
      </c>
      <c r="AY134" s="202" t="s">
        <v>186</v>
      </c>
      <c r="AZ134" s="200"/>
      <c r="BA134" s="200"/>
      <c r="BB134" s="200"/>
      <c r="BC134" s="200"/>
      <c r="BD134" s="200"/>
      <c r="BE134" s="200"/>
      <c r="BF134" s="200"/>
      <c r="BG134" s="200"/>
      <c r="BH134" s="200"/>
      <c r="BI134" s="200"/>
      <c r="BJ134" s="200"/>
      <c r="BK134" s="200"/>
      <c r="BL134" s="200"/>
      <c r="BM134" s="200"/>
      <c r="BN134" s="200"/>
    </row>
    <row r="135" s="219" customFormat="true" ht="12.8" hidden="false" customHeight="false" outlineLevel="0" collapsed="false">
      <c r="A135" s="210"/>
      <c r="B135" s="211"/>
      <c r="C135" s="210"/>
      <c r="D135" s="196" t="s">
        <v>196</v>
      </c>
      <c r="E135" s="212"/>
      <c r="F135" s="213" t="s">
        <v>199</v>
      </c>
      <c r="G135" s="210"/>
      <c r="H135" s="214" t="n">
        <v>0.04</v>
      </c>
      <c r="I135" s="215"/>
      <c r="J135" s="210"/>
      <c r="K135" s="210"/>
      <c r="L135" s="211"/>
      <c r="M135" s="216"/>
      <c r="N135" s="217"/>
      <c r="O135" s="217"/>
      <c r="P135" s="217"/>
      <c r="Q135" s="217"/>
      <c r="R135" s="217"/>
      <c r="S135" s="217"/>
      <c r="T135" s="218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2" t="s">
        <v>196</v>
      </c>
      <c r="AU135" s="212" t="s">
        <v>92</v>
      </c>
      <c r="AV135" s="210" t="s">
        <v>192</v>
      </c>
      <c r="AW135" s="210" t="s">
        <v>36</v>
      </c>
      <c r="AX135" s="210" t="s">
        <v>90</v>
      </c>
      <c r="AY135" s="212" t="s">
        <v>186</v>
      </c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0"/>
      <c r="BN135" s="210"/>
    </row>
    <row r="136" s="32" customFormat="true" ht="22.35" hidden="false" customHeight="false" outlineLevel="0" collapsed="false">
      <c r="A136" s="26"/>
      <c r="B136" s="27"/>
      <c r="C136" s="183" t="s">
        <v>207</v>
      </c>
      <c r="D136" s="1" t="s">
        <v>0</v>
      </c>
      <c r="E136" s="184" t="s">
        <v>208</v>
      </c>
      <c r="F136" s="185" t="s">
        <v>209</v>
      </c>
      <c r="G136" s="186" t="s">
        <v>202</v>
      </c>
      <c r="H136" s="187" t="n">
        <v>0.04</v>
      </c>
      <c r="I136" s="188"/>
      <c r="J136" s="189" t="n">
        <f aca="false">ROUND(I136*H136,2)</f>
        <v>0</v>
      </c>
      <c r="K136" s="185" t="s">
        <v>210</v>
      </c>
      <c r="L136" s="27"/>
      <c r="M136" s="190"/>
      <c r="N136" s="191" t="s">
        <v>47</v>
      </c>
      <c r="O136" s="68"/>
      <c r="P136" s="192" t="n">
        <f aca="false">O136*H136</f>
        <v>0</v>
      </c>
      <c r="Q136" s="192" t="n">
        <v>0</v>
      </c>
      <c r="R136" s="192" t="n">
        <f aca="false">Q136*H136</f>
        <v>0</v>
      </c>
      <c r="S136" s="192" t="n">
        <v>0</v>
      </c>
      <c r="T136" s="193" t="n">
        <f aca="false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194" t="s">
        <v>192</v>
      </c>
      <c r="AS136" s="31"/>
      <c r="AT136" s="194" t="s">
        <v>0</v>
      </c>
      <c r="AU136" s="194" t="s">
        <v>92</v>
      </c>
      <c r="AV136" s="31"/>
      <c r="AW136" s="31"/>
      <c r="AX136" s="31"/>
      <c r="AY136" s="7" t="s">
        <v>186</v>
      </c>
      <c r="AZ136" s="31"/>
      <c r="BA136" s="31"/>
      <c r="BB136" s="31"/>
      <c r="BC136" s="31"/>
      <c r="BD136" s="31"/>
      <c r="BE136" s="195" t="n">
        <f aca="false">IF(N136="základní",J136,0)</f>
        <v>0</v>
      </c>
      <c r="BF136" s="195" t="n">
        <f aca="false">IF(N136="snížená",J136,0)</f>
        <v>0</v>
      </c>
      <c r="BG136" s="195" t="n">
        <f aca="false">IF(N136="zákl. přenesená",J136,0)</f>
        <v>0</v>
      </c>
      <c r="BH136" s="195" t="n">
        <f aca="false">IF(N136="sníž. přenesená",J136,0)</f>
        <v>0</v>
      </c>
      <c r="BI136" s="195" t="n">
        <f aca="false">IF(N136="nulová",J136,0)</f>
        <v>0</v>
      </c>
      <c r="BJ136" s="7" t="s">
        <v>90</v>
      </c>
      <c r="BK136" s="195" t="n">
        <f aca="false">ROUND(I136*H136,2)</f>
        <v>0</v>
      </c>
      <c r="BL136" s="7" t="s">
        <v>192</v>
      </c>
      <c r="BM136" s="194" t="s">
        <v>211</v>
      </c>
      <c r="BN136" s="31"/>
    </row>
    <row r="137" s="32" customFormat="true" ht="23.85" hidden="false" customHeight="false" outlineLevel="0" collapsed="false">
      <c r="A137" s="26"/>
      <c r="B137" s="27"/>
      <c r="C137" s="26"/>
      <c r="D137" s="196" t="s">
        <v>194</v>
      </c>
      <c r="E137" s="26"/>
      <c r="F137" s="197" t="s">
        <v>212</v>
      </c>
      <c r="G137" s="26"/>
      <c r="H137" s="26"/>
      <c r="I137" s="163"/>
      <c r="J137" s="26"/>
      <c r="K137" s="26"/>
      <c r="L137" s="27"/>
      <c r="M137" s="198"/>
      <c r="N137" s="199"/>
      <c r="O137" s="68"/>
      <c r="P137" s="68"/>
      <c r="Q137" s="68"/>
      <c r="R137" s="68"/>
      <c r="S137" s="68"/>
      <c r="T137" s="69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7" t="s">
        <v>194</v>
      </c>
      <c r="AU137" s="7" t="s">
        <v>92</v>
      </c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</row>
    <row r="138" s="32" customFormat="true" ht="12.8" hidden="false" customHeight="false" outlineLevel="0" collapsed="false">
      <c r="A138" s="26"/>
      <c r="B138" s="27"/>
      <c r="C138" s="183" t="s">
        <v>192</v>
      </c>
      <c r="D138" s="1" t="s">
        <v>0</v>
      </c>
      <c r="E138" s="184" t="s">
        <v>213</v>
      </c>
      <c r="F138" s="185" t="s">
        <v>214</v>
      </c>
      <c r="G138" s="186" t="s">
        <v>215</v>
      </c>
      <c r="H138" s="187" t="n">
        <v>0.068</v>
      </c>
      <c r="I138" s="188"/>
      <c r="J138" s="189" t="n">
        <f aca="false">ROUND(I138*H138,2)</f>
        <v>0</v>
      </c>
      <c r="K138" s="185" t="s">
        <v>191</v>
      </c>
      <c r="L138" s="27"/>
      <c r="M138" s="190"/>
      <c r="N138" s="191" t="s">
        <v>47</v>
      </c>
      <c r="O138" s="68"/>
      <c r="P138" s="192" t="n">
        <f aca="false">O138*H138</f>
        <v>0</v>
      </c>
      <c r="Q138" s="192" t="n">
        <v>0</v>
      </c>
      <c r="R138" s="192" t="n">
        <f aca="false">Q138*H138</f>
        <v>0</v>
      </c>
      <c r="S138" s="192" t="n">
        <v>0</v>
      </c>
      <c r="T138" s="193" t="n">
        <f aca="false"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194" t="s">
        <v>192</v>
      </c>
      <c r="AS138" s="31"/>
      <c r="AT138" s="194" t="s">
        <v>0</v>
      </c>
      <c r="AU138" s="194" t="s">
        <v>92</v>
      </c>
      <c r="AV138" s="31"/>
      <c r="AW138" s="31"/>
      <c r="AX138" s="31"/>
      <c r="AY138" s="7" t="s">
        <v>186</v>
      </c>
      <c r="AZ138" s="31"/>
      <c r="BA138" s="31"/>
      <c r="BB138" s="31"/>
      <c r="BC138" s="31"/>
      <c r="BD138" s="31"/>
      <c r="BE138" s="195" t="n">
        <f aca="false">IF(N138="základní",J138,0)</f>
        <v>0</v>
      </c>
      <c r="BF138" s="195" t="n">
        <f aca="false">IF(N138="snížená",J138,0)</f>
        <v>0</v>
      </c>
      <c r="BG138" s="195" t="n">
        <f aca="false">IF(N138="zákl. přenesená",J138,0)</f>
        <v>0</v>
      </c>
      <c r="BH138" s="195" t="n">
        <f aca="false">IF(N138="sníž. přenesená",J138,0)</f>
        <v>0</v>
      </c>
      <c r="BI138" s="195" t="n">
        <f aca="false">IF(N138="nulová",J138,0)</f>
        <v>0</v>
      </c>
      <c r="BJ138" s="7" t="s">
        <v>90</v>
      </c>
      <c r="BK138" s="195" t="n">
        <f aca="false">ROUND(I138*H138,2)</f>
        <v>0</v>
      </c>
      <c r="BL138" s="7" t="s">
        <v>192</v>
      </c>
      <c r="BM138" s="194" t="s">
        <v>216</v>
      </c>
      <c r="BN138" s="31"/>
    </row>
    <row r="139" s="32" customFormat="true" ht="16.4" hidden="false" customHeight="false" outlineLevel="0" collapsed="false">
      <c r="A139" s="26"/>
      <c r="B139" s="27"/>
      <c r="C139" s="26"/>
      <c r="D139" s="196" t="s">
        <v>194</v>
      </c>
      <c r="E139" s="26"/>
      <c r="F139" s="197" t="s">
        <v>217</v>
      </c>
      <c r="G139" s="26"/>
      <c r="H139" s="26"/>
      <c r="I139" s="163"/>
      <c r="J139" s="26"/>
      <c r="K139" s="26"/>
      <c r="L139" s="27"/>
      <c r="M139" s="198"/>
      <c r="N139" s="199"/>
      <c r="O139" s="68"/>
      <c r="P139" s="68"/>
      <c r="Q139" s="68"/>
      <c r="R139" s="68"/>
      <c r="S139" s="68"/>
      <c r="T139" s="69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7" t="s">
        <v>194</v>
      </c>
      <c r="AU139" s="7" t="s">
        <v>92</v>
      </c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</row>
    <row r="140" s="209" customFormat="true" ht="12.8" hidden="false" customHeight="false" outlineLevel="0" collapsed="false">
      <c r="A140" s="200"/>
      <c r="B140" s="201"/>
      <c r="C140" s="200"/>
      <c r="D140" s="196" t="s">
        <v>196</v>
      </c>
      <c r="E140" s="202"/>
      <c r="F140" s="203" t="s">
        <v>218</v>
      </c>
      <c r="G140" s="200"/>
      <c r="H140" s="204" t="n">
        <v>0.068</v>
      </c>
      <c r="I140" s="205"/>
      <c r="J140" s="200"/>
      <c r="K140" s="200"/>
      <c r="L140" s="201"/>
      <c r="M140" s="206"/>
      <c r="N140" s="207"/>
      <c r="O140" s="207"/>
      <c r="P140" s="207"/>
      <c r="Q140" s="207"/>
      <c r="R140" s="207"/>
      <c r="S140" s="207"/>
      <c r="T140" s="208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2" t="s">
        <v>196</v>
      </c>
      <c r="AU140" s="202" t="s">
        <v>92</v>
      </c>
      <c r="AV140" s="200" t="s">
        <v>92</v>
      </c>
      <c r="AW140" s="200" t="s">
        <v>36</v>
      </c>
      <c r="AX140" s="200" t="s">
        <v>82</v>
      </c>
      <c r="AY140" s="202" t="s">
        <v>186</v>
      </c>
      <c r="AZ140" s="200"/>
      <c r="BA140" s="200"/>
      <c r="BB140" s="200"/>
      <c r="BC140" s="200"/>
      <c r="BD140" s="200"/>
      <c r="BE140" s="200"/>
      <c r="BF140" s="200"/>
      <c r="BG140" s="200"/>
      <c r="BH140" s="200"/>
      <c r="BI140" s="200"/>
      <c r="BJ140" s="200"/>
      <c r="BK140" s="200"/>
      <c r="BL140" s="200"/>
      <c r="BM140" s="200"/>
      <c r="BN140" s="200"/>
    </row>
    <row r="141" s="219" customFormat="true" ht="12.8" hidden="false" customHeight="false" outlineLevel="0" collapsed="false">
      <c r="A141" s="210"/>
      <c r="B141" s="211"/>
      <c r="C141" s="210"/>
      <c r="D141" s="196" t="s">
        <v>196</v>
      </c>
      <c r="E141" s="212"/>
      <c r="F141" s="213" t="s">
        <v>199</v>
      </c>
      <c r="G141" s="210"/>
      <c r="H141" s="214" t="n">
        <v>0.068</v>
      </c>
      <c r="I141" s="215"/>
      <c r="J141" s="210"/>
      <c r="K141" s="210"/>
      <c r="L141" s="211"/>
      <c r="M141" s="216"/>
      <c r="N141" s="217"/>
      <c r="O141" s="217"/>
      <c r="P141" s="217"/>
      <c r="Q141" s="217"/>
      <c r="R141" s="217"/>
      <c r="S141" s="217"/>
      <c r="T141" s="218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2" t="s">
        <v>196</v>
      </c>
      <c r="AU141" s="212" t="s">
        <v>92</v>
      </c>
      <c r="AV141" s="210" t="s">
        <v>192</v>
      </c>
      <c r="AW141" s="210" t="s">
        <v>36</v>
      </c>
      <c r="AX141" s="210" t="s">
        <v>90</v>
      </c>
      <c r="AY141" s="212" t="s">
        <v>186</v>
      </c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10"/>
      <c r="BM141" s="210"/>
      <c r="BN141" s="210"/>
    </row>
    <row r="142" s="180" customFormat="true" ht="12.8" hidden="false" customHeight="false" outlineLevel="0" collapsed="false">
      <c r="A142" s="168"/>
      <c r="B142" s="169"/>
      <c r="C142" s="168"/>
      <c r="D142" s="170" t="s">
        <v>81</v>
      </c>
      <c r="E142" s="181" t="s">
        <v>207</v>
      </c>
      <c r="F142" s="181" t="s">
        <v>219</v>
      </c>
      <c r="G142" s="168"/>
      <c r="H142" s="168"/>
      <c r="I142" s="172"/>
      <c r="J142" s="182" t="n">
        <f aca="false">BK142</f>
        <v>0</v>
      </c>
      <c r="K142" s="168"/>
      <c r="L142" s="169"/>
      <c r="M142" s="174"/>
      <c r="N142" s="175"/>
      <c r="O142" s="175"/>
      <c r="P142" s="176" t="n">
        <f aca="false">SUM(P143:P196)</f>
        <v>0</v>
      </c>
      <c r="Q142" s="175"/>
      <c r="R142" s="176" t="n">
        <f aca="false">SUM(R143:R196)</f>
        <v>-0.21931</v>
      </c>
      <c r="S142" s="175"/>
      <c r="T142" s="177" t="n">
        <f aca="false">SUM(T143:T196)</f>
        <v>0</v>
      </c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70" t="s">
        <v>90</v>
      </c>
      <c r="AS142" s="168"/>
      <c r="AT142" s="178" t="s">
        <v>81</v>
      </c>
      <c r="AU142" s="178" t="s">
        <v>90</v>
      </c>
      <c r="AV142" s="168"/>
      <c r="AW142" s="168"/>
      <c r="AX142" s="168"/>
      <c r="AY142" s="170" t="s">
        <v>186</v>
      </c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79" t="n">
        <f aca="false">SUM(BK143:BK196)</f>
        <v>0</v>
      </c>
      <c r="BL142" s="168"/>
      <c r="BM142" s="168"/>
      <c r="BN142" s="168"/>
    </row>
    <row r="143" s="32" customFormat="true" ht="12.8" hidden="false" customHeight="false" outlineLevel="0" collapsed="false">
      <c r="A143" s="26"/>
      <c r="B143" s="27"/>
      <c r="C143" s="183" t="s">
        <v>220</v>
      </c>
      <c r="D143" s="4" t="s">
        <v>0</v>
      </c>
      <c r="E143" s="184" t="s">
        <v>221</v>
      </c>
      <c r="F143" s="185" t="s">
        <v>222</v>
      </c>
      <c r="G143" s="186" t="s">
        <v>223</v>
      </c>
      <c r="H143" s="187" t="n">
        <v>-8</v>
      </c>
      <c r="I143" s="188"/>
      <c r="J143" s="189" t="n">
        <f aca="false">ROUND(I143*H143,2)</f>
        <v>-0</v>
      </c>
      <c r="K143" s="185" t="s">
        <v>191</v>
      </c>
      <c r="L143" s="27"/>
      <c r="M143" s="190"/>
      <c r="N143" s="191" t="s">
        <v>47</v>
      </c>
      <c r="O143" s="68"/>
      <c r="P143" s="192" t="n">
        <f aca="false">O143*H143</f>
        <v>-0</v>
      </c>
      <c r="Q143" s="192" t="n">
        <v>0.0012</v>
      </c>
      <c r="R143" s="192" t="n">
        <f aca="false">Q143*H143</f>
        <v>-0.0096</v>
      </c>
      <c r="S143" s="192" t="n">
        <v>0</v>
      </c>
      <c r="T143" s="193" t="n">
        <f aca="false">S143*H143</f>
        <v>-0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194" t="s">
        <v>192</v>
      </c>
      <c r="AS143" s="31"/>
      <c r="AT143" s="194" t="s">
        <v>0</v>
      </c>
      <c r="AU143" s="194" t="s">
        <v>92</v>
      </c>
      <c r="AV143" s="31"/>
      <c r="AW143" s="31"/>
      <c r="AX143" s="31"/>
      <c r="AY143" s="7" t="s">
        <v>186</v>
      </c>
      <c r="AZ143" s="31"/>
      <c r="BA143" s="31"/>
      <c r="BB143" s="31"/>
      <c r="BC143" s="31"/>
      <c r="BD143" s="31"/>
      <c r="BE143" s="195" t="n">
        <f aca="false">IF(N143="základní",J143,0)</f>
        <v>-0</v>
      </c>
      <c r="BF143" s="195" t="n">
        <f aca="false">IF(N143="snížená",J143,0)</f>
        <v>0</v>
      </c>
      <c r="BG143" s="195" t="n">
        <f aca="false">IF(N143="zákl. přenesená",J143,0)</f>
        <v>0</v>
      </c>
      <c r="BH143" s="195" t="n">
        <f aca="false">IF(N143="sníž. přenesená",J143,0)</f>
        <v>0</v>
      </c>
      <c r="BI143" s="195" t="n">
        <f aca="false">IF(N143="nulová",J143,0)</f>
        <v>0</v>
      </c>
      <c r="BJ143" s="7" t="s">
        <v>90</v>
      </c>
      <c r="BK143" s="195" t="n">
        <f aca="false">ROUND(I143*H143,2)</f>
        <v>-0</v>
      </c>
      <c r="BL143" s="7" t="s">
        <v>192</v>
      </c>
      <c r="BM143" s="194" t="s">
        <v>224</v>
      </c>
      <c r="BN143" s="31"/>
    </row>
    <row r="144" s="32" customFormat="true" ht="12.8" hidden="false" customHeight="false" outlineLevel="0" collapsed="false">
      <c r="A144" s="26"/>
      <c r="B144" s="27"/>
      <c r="C144" s="26"/>
      <c r="D144" s="196" t="s">
        <v>194</v>
      </c>
      <c r="E144" s="26"/>
      <c r="F144" s="197" t="s">
        <v>225</v>
      </c>
      <c r="G144" s="26"/>
      <c r="H144" s="26"/>
      <c r="I144" s="163"/>
      <c r="J144" s="26"/>
      <c r="K144" s="26"/>
      <c r="L144" s="27"/>
      <c r="M144" s="198"/>
      <c r="N144" s="199"/>
      <c r="O144" s="68"/>
      <c r="P144" s="68"/>
      <c r="Q144" s="68"/>
      <c r="R144" s="68"/>
      <c r="S144" s="68"/>
      <c r="T144" s="69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7" t="s">
        <v>194</v>
      </c>
      <c r="AU144" s="7" t="s">
        <v>92</v>
      </c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</row>
    <row r="145" s="209" customFormat="true" ht="12.8" hidden="false" customHeight="false" outlineLevel="0" collapsed="false">
      <c r="A145" s="200"/>
      <c r="B145" s="201"/>
      <c r="C145" s="200"/>
      <c r="D145" s="196" t="s">
        <v>196</v>
      </c>
      <c r="E145" s="202"/>
      <c r="F145" s="203" t="s">
        <v>226</v>
      </c>
      <c r="G145" s="200"/>
      <c r="H145" s="204" t="n">
        <v>-72</v>
      </c>
      <c r="I145" s="205"/>
      <c r="J145" s="200"/>
      <c r="K145" s="200"/>
      <c r="L145" s="201"/>
      <c r="M145" s="206"/>
      <c r="N145" s="207"/>
      <c r="O145" s="207"/>
      <c r="P145" s="207"/>
      <c r="Q145" s="207"/>
      <c r="R145" s="207"/>
      <c r="S145" s="207"/>
      <c r="T145" s="208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2" t="s">
        <v>196</v>
      </c>
      <c r="AU145" s="202" t="s">
        <v>92</v>
      </c>
      <c r="AV145" s="200" t="s">
        <v>92</v>
      </c>
      <c r="AW145" s="200" t="s">
        <v>36</v>
      </c>
      <c r="AX145" s="200" t="s">
        <v>82</v>
      </c>
      <c r="AY145" s="202" t="s">
        <v>186</v>
      </c>
      <c r="AZ145" s="200"/>
      <c r="BA145" s="200"/>
      <c r="BB145" s="200"/>
      <c r="BC145" s="200"/>
      <c r="BD145" s="200"/>
      <c r="BE145" s="200"/>
      <c r="BF145" s="200"/>
      <c r="BG145" s="200"/>
      <c r="BH145" s="200"/>
      <c r="BI145" s="200"/>
      <c r="BJ145" s="200"/>
      <c r="BK145" s="200"/>
      <c r="BL145" s="200"/>
      <c r="BM145" s="200"/>
      <c r="BN145" s="200"/>
    </row>
    <row r="146" s="209" customFormat="true" ht="12.8" hidden="false" customHeight="false" outlineLevel="0" collapsed="false">
      <c r="A146" s="200"/>
      <c r="B146" s="201"/>
      <c r="C146" s="200"/>
      <c r="D146" s="196" t="s">
        <v>196</v>
      </c>
      <c r="E146" s="202"/>
      <c r="F146" s="203" t="s">
        <v>227</v>
      </c>
      <c r="G146" s="200"/>
      <c r="H146" s="204" t="n">
        <v>64</v>
      </c>
      <c r="I146" s="205"/>
      <c r="J146" s="200"/>
      <c r="K146" s="200"/>
      <c r="L146" s="201"/>
      <c r="M146" s="206"/>
      <c r="N146" s="207"/>
      <c r="O146" s="207"/>
      <c r="P146" s="207"/>
      <c r="Q146" s="207"/>
      <c r="R146" s="207"/>
      <c r="S146" s="207"/>
      <c r="T146" s="208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2" t="s">
        <v>196</v>
      </c>
      <c r="AU146" s="202" t="s">
        <v>92</v>
      </c>
      <c r="AV146" s="200" t="s">
        <v>92</v>
      </c>
      <c r="AW146" s="200" t="s">
        <v>36</v>
      </c>
      <c r="AX146" s="200" t="s">
        <v>82</v>
      </c>
      <c r="AY146" s="202" t="s">
        <v>186</v>
      </c>
      <c r="AZ146" s="200"/>
      <c r="BA146" s="200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200"/>
      <c r="BM146" s="200"/>
      <c r="BN146" s="200"/>
    </row>
    <row r="147" s="219" customFormat="true" ht="12.8" hidden="false" customHeight="false" outlineLevel="0" collapsed="false">
      <c r="A147" s="210"/>
      <c r="B147" s="211"/>
      <c r="C147" s="210"/>
      <c r="D147" s="196" t="s">
        <v>196</v>
      </c>
      <c r="E147" s="212"/>
      <c r="F147" s="213" t="s">
        <v>199</v>
      </c>
      <c r="G147" s="210"/>
      <c r="H147" s="214" t="n">
        <v>-8</v>
      </c>
      <c r="I147" s="215"/>
      <c r="J147" s="210"/>
      <c r="K147" s="210"/>
      <c r="L147" s="211"/>
      <c r="M147" s="216"/>
      <c r="N147" s="217"/>
      <c r="O147" s="217"/>
      <c r="P147" s="217"/>
      <c r="Q147" s="217"/>
      <c r="R147" s="217"/>
      <c r="S147" s="217"/>
      <c r="T147" s="218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2" t="s">
        <v>196</v>
      </c>
      <c r="AU147" s="212" t="s">
        <v>92</v>
      </c>
      <c r="AV147" s="210" t="s">
        <v>192</v>
      </c>
      <c r="AW147" s="210" t="s">
        <v>36</v>
      </c>
      <c r="AX147" s="210" t="s">
        <v>90</v>
      </c>
      <c r="AY147" s="212" t="s">
        <v>186</v>
      </c>
      <c r="AZ147" s="210"/>
      <c r="BA147" s="210"/>
      <c r="BB147" s="210"/>
      <c r="BC147" s="210"/>
      <c r="BD147" s="210"/>
      <c r="BE147" s="210"/>
      <c r="BF147" s="210"/>
      <c r="BG147" s="210"/>
      <c r="BH147" s="210"/>
      <c r="BI147" s="210"/>
      <c r="BJ147" s="210"/>
      <c r="BK147" s="210"/>
      <c r="BL147" s="210"/>
      <c r="BM147" s="210"/>
      <c r="BN147" s="210"/>
    </row>
    <row r="148" s="32" customFormat="true" ht="12.8" hidden="false" customHeight="false" outlineLevel="0" collapsed="false">
      <c r="A148" s="26"/>
      <c r="B148" s="27"/>
      <c r="C148" s="220" t="s">
        <v>228</v>
      </c>
      <c r="D148" s="221" t="s">
        <v>229</v>
      </c>
      <c r="E148" s="222" t="s">
        <v>230</v>
      </c>
      <c r="F148" s="223" t="s">
        <v>231</v>
      </c>
      <c r="G148" s="224" t="s">
        <v>223</v>
      </c>
      <c r="H148" s="225" t="n">
        <v>-8</v>
      </c>
      <c r="I148" s="226"/>
      <c r="J148" s="227" t="n">
        <f aca="false">ROUND(I148*H148,2)</f>
        <v>-0</v>
      </c>
      <c r="K148" s="223" t="s">
        <v>191</v>
      </c>
      <c r="L148" s="228"/>
      <c r="M148" s="229"/>
      <c r="N148" s="230" t="s">
        <v>47</v>
      </c>
      <c r="O148" s="68"/>
      <c r="P148" s="192" t="n">
        <f aca="false">O148*H148</f>
        <v>-0</v>
      </c>
      <c r="Q148" s="192" t="n">
        <v>0.066</v>
      </c>
      <c r="R148" s="192" t="n">
        <f aca="false">Q148*H148</f>
        <v>-0.528</v>
      </c>
      <c r="S148" s="192" t="n">
        <v>0</v>
      </c>
      <c r="T148" s="193" t="n">
        <f aca="false">S148*H148</f>
        <v>-0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194" t="s">
        <v>232</v>
      </c>
      <c r="AS148" s="31"/>
      <c r="AT148" s="194" t="s">
        <v>229</v>
      </c>
      <c r="AU148" s="194" t="s">
        <v>92</v>
      </c>
      <c r="AV148" s="31"/>
      <c r="AW148" s="31"/>
      <c r="AX148" s="31"/>
      <c r="AY148" s="7" t="s">
        <v>186</v>
      </c>
      <c r="AZ148" s="31"/>
      <c r="BA148" s="31"/>
      <c r="BB148" s="31"/>
      <c r="BC148" s="31"/>
      <c r="BD148" s="31"/>
      <c r="BE148" s="195" t="n">
        <f aca="false">IF(N148="základní",J148,0)</f>
        <v>-0</v>
      </c>
      <c r="BF148" s="195" t="n">
        <f aca="false">IF(N148="snížená",J148,0)</f>
        <v>0</v>
      </c>
      <c r="BG148" s="195" t="n">
        <f aca="false">IF(N148="zákl. přenesená",J148,0)</f>
        <v>0</v>
      </c>
      <c r="BH148" s="195" t="n">
        <f aca="false">IF(N148="sníž. přenesená",J148,0)</f>
        <v>0</v>
      </c>
      <c r="BI148" s="195" t="n">
        <f aca="false">IF(N148="nulová",J148,0)</f>
        <v>0</v>
      </c>
      <c r="BJ148" s="7" t="s">
        <v>90</v>
      </c>
      <c r="BK148" s="195" t="n">
        <f aca="false">ROUND(I148*H148,2)</f>
        <v>-0</v>
      </c>
      <c r="BL148" s="7" t="s">
        <v>192</v>
      </c>
      <c r="BM148" s="194" t="s">
        <v>233</v>
      </c>
      <c r="BN148" s="31"/>
    </row>
    <row r="149" s="32" customFormat="true" ht="12.8" hidden="false" customHeight="false" outlineLevel="0" collapsed="false">
      <c r="A149" s="26"/>
      <c r="B149" s="27"/>
      <c r="C149" s="26"/>
      <c r="D149" s="196" t="s">
        <v>194</v>
      </c>
      <c r="E149" s="26"/>
      <c r="F149" s="197" t="s">
        <v>231</v>
      </c>
      <c r="G149" s="26"/>
      <c r="H149" s="26"/>
      <c r="I149" s="163"/>
      <c r="J149" s="26"/>
      <c r="K149" s="26"/>
      <c r="L149" s="27"/>
      <c r="M149" s="198"/>
      <c r="N149" s="199"/>
      <c r="O149" s="68"/>
      <c r="P149" s="68"/>
      <c r="Q149" s="68"/>
      <c r="R149" s="68"/>
      <c r="S149" s="68"/>
      <c r="T149" s="69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7" t="s">
        <v>194</v>
      </c>
      <c r="AU149" s="7" t="s">
        <v>92</v>
      </c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</row>
    <row r="150" s="32" customFormat="true" ht="12.8" hidden="false" customHeight="false" outlineLevel="0" collapsed="false">
      <c r="A150" s="26"/>
      <c r="B150" s="27"/>
      <c r="C150" s="183" t="s">
        <v>234</v>
      </c>
      <c r="D150" s="4" t="s">
        <v>0</v>
      </c>
      <c r="E150" s="184" t="s">
        <v>235</v>
      </c>
      <c r="F150" s="185" t="s">
        <v>236</v>
      </c>
      <c r="G150" s="186" t="s">
        <v>190</v>
      </c>
      <c r="H150" s="187" t="n">
        <v>-89</v>
      </c>
      <c r="I150" s="188"/>
      <c r="J150" s="189" t="n">
        <f aca="false">ROUND(I150*H150,2)</f>
        <v>-0</v>
      </c>
      <c r="K150" s="185" t="s">
        <v>191</v>
      </c>
      <c r="L150" s="27"/>
      <c r="M150" s="190"/>
      <c r="N150" s="191" t="s">
        <v>47</v>
      </c>
      <c r="O150" s="68"/>
      <c r="P150" s="192" t="n">
        <f aca="false">O150*H150</f>
        <v>-0</v>
      </c>
      <c r="Q150" s="192" t="n">
        <v>0</v>
      </c>
      <c r="R150" s="192" t="n">
        <f aca="false">Q150*H150</f>
        <v>-0</v>
      </c>
      <c r="S150" s="192" t="n">
        <v>0</v>
      </c>
      <c r="T150" s="193" t="n">
        <f aca="false">S150*H150</f>
        <v>-0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194" t="s">
        <v>192</v>
      </c>
      <c r="AS150" s="31"/>
      <c r="AT150" s="194" t="s">
        <v>0</v>
      </c>
      <c r="AU150" s="194" t="s">
        <v>92</v>
      </c>
      <c r="AV150" s="31"/>
      <c r="AW150" s="31"/>
      <c r="AX150" s="31"/>
      <c r="AY150" s="7" t="s">
        <v>186</v>
      </c>
      <c r="AZ150" s="31"/>
      <c r="BA150" s="31"/>
      <c r="BB150" s="31"/>
      <c r="BC150" s="31"/>
      <c r="BD150" s="31"/>
      <c r="BE150" s="195" t="n">
        <f aca="false">IF(N150="základní",J150,0)</f>
        <v>-0</v>
      </c>
      <c r="BF150" s="195" t="n">
        <f aca="false">IF(N150="snížená",J150,0)</f>
        <v>0</v>
      </c>
      <c r="BG150" s="195" t="n">
        <f aca="false">IF(N150="zákl. přenesená",J150,0)</f>
        <v>0</v>
      </c>
      <c r="BH150" s="195" t="n">
        <f aca="false">IF(N150="sníž. přenesená",J150,0)</f>
        <v>0</v>
      </c>
      <c r="BI150" s="195" t="n">
        <f aca="false">IF(N150="nulová",J150,0)</f>
        <v>0</v>
      </c>
      <c r="BJ150" s="7" t="s">
        <v>90</v>
      </c>
      <c r="BK150" s="195" t="n">
        <f aca="false">ROUND(I150*H150,2)</f>
        <v>-0</v>
      </c>
      <c r="BL150" s="7" t="s">
        <v>192</v>
      </c>
      <c r="BM150" s="194" t="s">
        <v>237</v>
      </c>
      <c r="BN150" s="31"/>
    </row>
    <row r="151" s="32" customFormat="true" ht="12.8" hidden="false" customHeight="false" outlineLevel="0" collapsed="false">
      <c r="A151" s="26"/>
      <c r="B151" s="27"/>
      <c r="C151" s="26"/>
      <c r="D151" s="196" t="s">
        <v>194</v>
      </c>
      <c r="E151" s="26"/>
      <c r="F151" s="197" t="s">
        <v>238</v>
      </c>
      <c r="G151" s="26"/>
      <c r="H151" s="26"/>
      <c r="I151" s="163"/>
      <c r="J151" s="26"/>
      <c r="K151" s="26"/>
      <c r="L151" s="27"/>
      <c r="M151" s="198"/>
      <c r="N151" s="199"/>
      <c r="O151" s="68"/>
      <c r="P151" s="68"/>
      <c r="Q151" s="68"/>
      <c r="R151" s="68"/>
      <c r="S151" s="68"/>
      <c r="T151" s="69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7" t="s">
        <v>194</v>
      </c>
      <c r="AU151" s="7" t="s">
        <v>92</v>
      </c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</row>
    <row r="152" s="209" customFormat="true" ht="12.8" hidden="false" customHeight="false" outlineLevel="0" collapsed="false">
      <c r="A152" s="200"/>
      <c r="B152" s="201"/>
      <c r="C152" s="200"/>
      <c r="D152" s="196" t="s">
        <v>196</v>
      </c>
      <c r="E152" s="202"/>
      <c r="F152" s="203" t="s">
        <v>239</v>
      </c>
      <c r="G152" s="200"/>
      <c r="H152" s="204" t="n">
        <v>-250</v>
      </c>
      <c r="I152" s="205"/>
      <c r="J152" s="200"/>
      <c r="K152" s="200"/>
      <c r="L152" s="201"/>
      <c r="M152" s="206"/>
      <c r="N152" s="207"/>
      <c r="O152" s="207"/>
      <c r="P152" s="207"/>
      <c r="Q152" s="207"/>
      <c r="R152" s="207"/>
      <c r="S152" s="207"/>
      <c r="T152" s="208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2" t="s">
        <v>196</v>
      </c>
      <c r="AU152" s="202" t="s">
        <v>92</v>
      </c>
      <c r="AV152" s="200" t="s">
        <v>92</v>
      </c>
      <c r="AW152" s="200" t="s">
        <v>36</v>
      </c>
      <c r="AX152" s="200" t="s">
        <v>82</v>
      </c>
      <c r="AY152" s="202" t="s">
        <v>186</v>
      </c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</row>
    <row r="153" s="209" customFormat="true" ht="12.8" hidden="false" customHeight="false" outlineLevel="0" collapsed="false">
      <c r="A153" s="200"/>
      <c r="B153" s="201"/>
      <c r="C153" s="200"/>
      <c r="D153" s="196" t="s">
        <v>196</v>
      </c>
      <c r="E153" s="202"/>
      <c r="F153" s="203" t="s">
        <v>240</v>
      </c>
      <c r="G153" s="200"/>
      <c r="H153" s="204" t="n">
        <v>161</v>
      </c>
      <c r="I153" s="205"/>
      <c r="J153" s="200"/>
      <c r="K153" s="200"/>
      <c r="L153" s="201"/>
      <c r="M153" s="206"/>
      <c r="N153" s="207"/>
      <c r="O153" s="207"/>
      <c r="P153" s="207"/>
      <c r="Q153" s="207"/>
      <c r="R153" s="207"/>
      <c r="S153" s="207"/>
      <c r="T153" s="208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2" t="s">
        <v>196</v>
      </c>
      <c r="AU153" s="202" t="s">
        <v>92</v>
      </c>
      <c r="AV153" s="200" t="s">
        <v>92</v>
      </c>
      <c r="AW153" s="200" t="s">
        <v>36</v>
      </c>
      <c r="AX153" s="200" t="s">
        <v>82</v>
      </c>
      <c r="AY153" s="202" t="s">
        <v>186</v>
      </c>
      <c r="AZ153" s="200"/>
      <c r="BA153" s="200"/>
      <c r="BB153" s="200"/>
      <c r="BC153" s="200"/>
      <c r="BD153" s="200"/>
      <c r="BE153" s="200"/>
      <c r="BF153" s="200"/>
      <c r="BG153" s="200"/>
      <c r="BH153" s="200"/>
      <c r="BI153" s="200"/>
      <c r="BJ153" s="200"/>
      <c r="BK153" s="200"/>
      <c r="BL153" s="200"/>
      <c r="BM153" s="200"/>
      <c r="BN153" s="200"/>
    </row>
    <row r="154" s="219" customFormat="true" ht="12.8" hidden="false" customHeight="false" outlineLevel="0" collapsed="false">
      <c r="A154" s="210"/>
      <c r="B154" s="211"/>
      <c r="C154" s="210"/>
      <c r="D154" s="196" t="s">
        <v>196</v>
      </c>
      <c r="E154" s="212"/>
      <c r="F154" s="213" t="s">
        <v>199</v>
      </c>
      <c r="G154" s="210"/>
      <c r="H154" s="214" t="n">
        <v>-89</v>
      </c>
      <c r="I154" s="215"/>
      <c r="J154" s="210"/>
      <c r="K154" s="210"/>
      <c r="L154" s="211"/>
      <c r="M154" s="216"/>
      <c r="N154" s="217"/>
      <c r="O154" s="217"/>
      <c r="P154" s="217"/>
      <c r="Q154" s="217"/>
      <c r="R154" s="217"/>
      <c r="S154" s="217"/>
      <c r="T154" s="218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2" t="s">
        <v>196</v>
      </c>
      <c r="AU154" s="212" t="s">
        <v>92</v>
      </c>
      <c r="AV154" s="210" t="s">
        <v>192</v>
      </c>
      <c r="AW154" s="210" t="s">
        <v>36</v>
      </c>
      <c r="AX154" s="210" t="s">
        <v>90</v>
      </c>
      <c r="AY154" s="212" t="s">
        <v>186</v>
      </c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0"/>
      <c r="BN154" s="210"/>
    </row>
    <row r="155" s="32" customFormat="true" ht="12.8" hidden="false" customHeight="false" outlineLevel="0" collapsed="false">
      <c r="A155" s="26"/>
      <c r="B155" s="27"/>
      <c r="C155" s="220" t="s">
        <v>232</v>
      </c>
      <c r="D155" s="221" t="s">
        <v>229</v>
      </c>
      <c r="E155" s="222" t="s">
        <v>241</v>
      </c>
      <c r="F155" s="223" t="s">
        <v>242</v>
      </c>
      <c r="G155" s="224" t="s">
        <v>190</v>
      </c>
      <c r="H155" s="225" t="n">
        <v>-89</v>
      </c>
      <c r="I155" s="226"/>
      <c r="J155" s="227" t="n">
        <f aca="false">ROUND(I155*H155,2)</f>
        <v>-0</v>
      </c>
      <c r="K155" s="223" t="s">
        <v>210</v>
      </c>
      <c r="L155" s="228"/>
      <c r="M155" s="229"/>
      <c r="N155" s="230" t="s">
        <v>47</v>
      </c>
      <c r="O155" s="68"/>
      <c r="P155" s="192" t="n">
        <f aca="false">O155*H155</f>
        <v>-0</v>
      </c>
      <c r="Q155" s="192" t="n">
        <v>0.0012</v>
      </c>
      <c r="R155" s="192" t="n">
        <f aca="false">Q155*H155</f>
        <v>-0.1068</v>
      </c>
      <c r="S155" s="192" t="n">
        <v>0</v>
      </c>
      <c r="T155" s="193" t="n">
        <f aca="false">S155*H155</f>
        <v>-0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194" t="s">
        <v>232</v>
      </c>
      <c r="AS155" s="31"/>
      <c r="AT155" s="194" t="s">
        <v>229</v>
      </c>
      <c r="AU155" s="194" t="s">
        <v>92</v>
      </c>
      <c r="AV155" s="31"/>
      <c r="AW155" s="31"/>
      <c r="AX155" s="31"/>
      <c r="AY155" s="7" t="s">
        <v>186</v>
      </c>
      <c r="AZ155" s="31"/>
      <c r="BA155" s="31"/>
      <c r="BB155" s="31"/>
      <c r="BC155" s="31"/>
      <c r="BD155" s="31"/>
      <c r="BE155" s="195" t="n">
        <f aca="false">IF(N155="základní",J155,0)</f>
        <v>-0</v>
      </c>
      <c r="BF155" s="195" t="n">
        <f aca="false">IF(N155="snížená",J155,0)</f>
        <v>0</v>
      </c>
      <c r="BG155" s="195" t="n">
        <f aca="false">IF(N155="zákl. přenesená",J155,0)</f>
        <v>0</v>
      </c>
      <c r="BH155" s="195" t="n">
        <f aca="false">IF(N155="sníž. přenesená",J155,0)</f>
        <v>0</v>
      </c>
      <c r="BI155" s="195" t="n">
        <f aca="false">IF(N155="nulová",J155,0)</f>
        <v>0</v>
      </c>
      <c r="BJ155" s="7" t="s">
        <v>90</v>
      </c>
      <c r="BK155" s="195" t="n">
        <f aca="false">ROUND(I155*H155,2)</f>
        <v>-0</v>
      </c>
      <c r="BL155" s="7" t="s">
        <v>192</v>
      </c>
      <c r="BM155" s="194" t="s">
        <v>243</v>
      </c>
      <c r="BN155" s="31"/>
    </row>
    <row r="156" s="32" customFormat="true" ht="12.8" hidden="false" customHeight="false" outlineLevel="0" collapsed="false">
      <c r="A156" s="26"/>
      <c r="B156" s="27"/>
      <c r="C156" s="26"/>
      <c r="D156" s="196" t="s">
        <v>194</v>
      </c>
      <c r="E156" s="26"/>
      <c r="F156" s="197" t="s">
        <v>242</v>
      </c>
      <c r="G156" s="26"/>
      <c r="H156" s="26"/>
      <c r="I156" s="163"/>
      <c r="J156" s="26"/>
      <c r="K156" s="26"/>
      <c r="L156" s="27"/>
      <c r="M156" s="198"/>
      <c r="N156" s="199"/>
      <c r="O156" s="68"/>
      <c r="P156" s="68"/>
      <c r="Q156" s="68"/>
      <c r="R156" s="68"/>
      <c r="S156" s="68"/>
      <c r="T156" s="69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7" t="s">
        <v>194</v>
      </c>
      <c r="AU156" s="7" t="s">
        <v>92</v>
      </c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</row>
    <row r="157" s="32" customFormat="true" ht="12.8" hidden="false" customHeight="false" outlineLevel="0" collapsed="false">
      <c r="A157" s="26"/>
      <c r="B157" s="27"/>
      <c r="C157" s="183" t="s">
        <v>244</v>
      </c>
      <c r="D157" s="1" t="s">
        <v>0</v>
      </c>
      <c r="E157" s="184" t="s">
        <v>245</v>
      </c>
      <c r="F157" s="185" t="s">
        <v>246</v>
      </c>
      <c r="G157" s="186" t="s">
        <v>190</v>
      </c>
      <c r="H157" s="187" t="n">
        <v>500</v>
      </c>
      <c r="I157" s="188"/>
      <c r="J157" s="189" t="n">
        <f aca="false">ROUND(I157*H157,2)</f>
        <v>0</v>
      </c>
      <c r="K157" s="185" t="s">
        <v>191</v>
      </c>
      <c r="L157" s="27"/>
      <c r="M157" s="190"/>
      <c r="N157" s="191" t="s">
        <v>47</v>
      </c>
      <c r="O157" s="68"/>
      <c r="P157" s="192" t="n">
        <f aca="false">O157*H157</f>
        <v>0</v>
      </c>
      <c r="Q157" s="192" t="n">
        <v>0</v>
      </c>
      <c r="R157" s="192" t="n">
        <f aca="false">Q157*H157</f>
        <v>0</v>
      </c>
      <c r="S157" s="192" t="n">
        <v>0</v>
      </c>
      <c r="T157" s="193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194" t="s">
        <v>192</v>
      </c>
      <c r="AS157" s="31"/>
      <c r="AT157" s="194" t="s">
        <v>0</v>
      </c>
      <c r="AU157" s="194" t="s">
        <v>92</v>
      </c>
      <c r="AV157" s="31"/>
      <c r="AW157" s="31"/>
      <c r="AX157" s="31"/>
      <c r="AY157" s="7" t="s">
        <v>186</v>
      </c>
      <c r="AZ157" s="31"/>
      <c r="BA157" s="31"/>
      <c r="BB157" s="31"/>
      <c r="BC157" s="31"/>
      <c r="BD157" s="31"/>
      <c r="BE157" s="195" t="n">
        <f aca="false">IF(N157="základní",J157,0)</f>
        <v>0</v>
      </c>
      <c r="BF157" s="195" t="n">
        <f aca="false">IF(N157="snížená",J157,0)</f>
        <v>0</v>
      </c>
      <c r="BG157" s="195" t="n">
        <f aca="false">IF(N157="zákl. přenesená",J157,0)</f>
        <v>0</v>
      </c>
      <c r="BH157" s="195" t="n">
        <f aca="false">IF(N157="sníž. přenesená",J157,0)</f>
        <v>0</v>
      </c>
      <c r="BI157" s="195" t="n">
        <f aca="false">IF(N157="nulová",J157,0)</f>
        <v>0</v>
      </c>
      <c r="BJ157" s="7" t="s">
        <v>90</v>
      </c>
      <c r="BK157" s="195" t="n">
        <f aca="false">ROUND(I157*H157,2)</f>
        <v>0</v>
      </c>
      <c r="BL157" s="7" t="s">
        <v>192</v>
      </c>
      <c r="BM157" s="194" t="s">
        <v>247</v>
      </c>
      <c r="BN157" s="31"/>
    </row>
    <row r="158" s="32" customFormat="true" ht="12.8" hidden="false" customHeight="false" outlineLevel="0" collapsed="false">
      <c r="A158" s="26"/>
      <c r="B158" s="27"/>
      <c r="C158" s="26"/>
      <c r="D158" s="196" t="s">
        <v>194</v>
      </c>
      <c r="E158" s="26"/>
      <c r="F158" s="197" t="s">
        <v>248</v>
      </c>
      <c r="G158" s="26"/>
      <c r="H158" s="26"/>
      <c r="I158" s="163"/>
      <c r="J158" s="26"/>
      <c r="K158" s="26"/>
      <c r="L158" s="27"/>
      <c r="M158" s="198"/>
      <c r="N158" s="199"/>
      <c r="O158" s="68"/>
      <c r="P158" s="68"/>
      <c r="Q158" s="68"/>
      <c r="R158" s="68"/>
      <c r="S158" s="68"/>
      <c r="T158" s="69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7" t="s">
        <v>194</v>
      </c>
      <c r="AU158" s="7" t="s">
        <v>92</v>
      </c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</row>
    <row r="159" s="32" customFormat="true" ht="12.8" hidden="false" customHeight="false" outlineLevel="0" collapsed="false">
      <c r="A159" s="26"/>
      <c r="B159" s="27"/>
      <c r="C159" s="220" t="s">
        <v>249</v>
      </c>
      <c r="D159" s="231" t="s">
        <v>229</v>
      </c>
      <c r="E159" s="222" t="s">
        <v>250</v>
      </c>
      <c r="F159" s="223" t="s">
        <v>251</v>
      </c>
      <c r="G159" s="224" t="s">
        <v>190</v>
      </c>
      <c r="H159" s="225" t="n">
        <v>500</v>
      </c>
      <c r="I159" s="226"/>
      <c r="J159" s="227" t="n">
        <f aca="false">ROUND(I159*H159,2)</f>
        <v>0</v>
      </c>
      <c r="K159" s="223" t="s">
        <v>191</v>
      </c>
      <c r="L159" s="228"/>
      <c r="M159" s="229"/>
      <c r="N159" s="230" t="s">
        <v>47</v>
      </c>
      <c r="O159" s="68"/>
      <c r="P159" s="192" t="n">
        <f aca="false">O159*H159</f>
        <v>0</v>
      </c>
      <c r="Q159" s="192" t="n">
        <v>4E-005</v>
      </c>
      <c r="R159" s="192" t="n">
        <f aca="false">Q159*H159</f>
        <v>0.02</v>
      </c>
      <c r="S159" s="192" t="n">
        <v>0</v>
      </c>
      <c r="T159" s="193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194" t="s">
        <v>232</v>
      </c>
      <c r="AS159" s="31"/>
      <c r="AT159" s="194" t="s">
        <v>229</v>
      </c>
      <c r="AU159" s="194" t="s">
        <v>92</v>
      </c>
      <c r="AV159" s="31"/>
      <c r="AW159" s="31"/>
      <c r="AX159" s="31"/>
      <c r="AY159" s="7" t="s">
        <v>186</v>
      </c>
      <c r="AZ159" s="31"/>
      <c r="BA159" s="31"/>
      <c r="BB159" s="31"/>
      <c r="BC159" s="31"/>
      <c r="BD159" s="31"/>
      <c r="BE159" s="195" t="n">
        <f aca="false">IF(N159="základní",J159,0)</f>
        <v>0</v>
      </c>
      <c r="BF159" s="195" t="n">
        <f aca="false">IF(N159="snížená",J159,0)</f>
        <v>0</v>
      </c>
      <c r="BG159" s="195" t="n">
        <f aca="false">IF(N159="zákl. přenesená",J159,0)</f>
        <v>0</v>
      </c>
      <c r="BH159" s="195" t="n">
        <f aca="false">IF(N159="sníž. přenesená",J159,0)</f>
        <v>0</v>
      </c>
      <c r="BI159" s="195" t="n">
        <f aca="false">IF(N159="nulová",J159,0)</f>
        <v>0</v>
      </c>
      <c r="BJ159" s="7" t="s">
        <v>90</v>
      </c>
      <c r="BK159" s="195" t="n">
        <f aca="false">ROUND(I159*H159,2)</f>
        <v>0</v>
      </c>
      <c r="BL159" s="7" t="s">
        <v>192</v>
      </c>
      <c r="BM159" s="194" t="s">
        <v>252</v>
      </c>
      <c r="BN159" s="31"/>
    </row>
    <row r="160" s="32" customFormat="true" ht="12.8" hidden="false" customHeight="false" outlineLevel="0" collapsed="false">
      <c r="A160" s="26"/>
      <c r="B160" s="27"/>
      <c r="C160" s="26"/>
      <c r="D160" s="196" t="s">
        <v>194</v>
      </c>
      <c r="E160" s="26"/>
      <c r="F160" s="197" t="s">
        <v>251</v>
      </c>
      <c r="G160" s="26"/>
      <c r="H160" s="26"/>
      <c r="I160" s="163"/>
      <c r="J160" s="26"/>
      <c r="K160" s="26"/>
      <c r="L160" s="27"/>
      <c r="M160" s="198"/>
      <c r="N160" s="199"/>
      <c r="O160" s="68"/>
      <c r="P160" s="68"/>
      <c r="Q160" s="68"/>
      <c r="R160" s="68"/>
      <c r="S160" s="68"/>
      <c r="T160" s="69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7" t="s">
        <v>194</v>
      </c>
      <c r="AU160" s="7" t="s">
        <v>92</v>
      </c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</row>
    <row r="161" s="32" customFormat="true" ht="12.8" hidden="false" customHeight="false" outlineLevel="0" collapsed="false">
      <c r="A161" s="26"/>
      <c r="B161" s="27"/>
      <c r="C161" s="220" t="s">
        <v>253</v>
      </c>
      <c r="D161" s="221" t="s">
        <v>229</v>
      </c>
      <c r="E161" s="222" t="s">
        <v>254</v>
      </c>
      <c r="F161" s="223" t="s">
        <v>255</v>
      </c>
      <c r="G161" s="224" t="s">
        <v>190</v>
      </c>
      <c r="H161" s="225" t="n">
        <v>-75</v>
      </c>
      <c r="I161" s="226"/>
      <c r="J161" s="227" t="n">
        <f aca="false">ROUND(I161*H161,2)</f>
        <v>-0</v>
      </c>
      <c r="K161" s="223" t="s">
        <v>210</v>
      </c>
      <c r="L161" s="228"/>
      <c r="M161" s="229"/>
      <c r="N161" s="230" t="s">
        <v>47</v>
      </c>
      <c r="O161" s="68"/>
      <c r="P161" s="192" t="n">
        <f aca="false">O161*H161</f>
        <v>-0</v>
      </c>
      <c r="Q161" s="192" t="n">
        <v>0.0012</v>
      </c>
      <c r="R161" s="192" t="n">
        <f aca="false">Q161*H161</f>
        <v>-0.09</v>
      </c>
      <c r="S161" s="192" t="n">
        <v>0</v>
      </c>
      <c r="T161" s="193" t="n">
        <f aca="false">S161*H161</f>
        <v>-0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194" t="s">
        <v>232</v>
      </c>
      <c r="AS161" s="31"/>
      <c r="AT161" s="194" t="s">
        <v>229</v>
      </c>
      <c r="AU161" s="194" t="s">
        <v>92</v>
      </c>
      <c r="AV161" s="31"/>
      <c r="AW161" s="31"/>
      <c r="AX161" s="31"/>
      <c r="AY161" s="7" t="s">
        <v>186</v>
      </c>
      <c r="AZ161" s="31"/>
      <c r="BA161" s="31"/>
      <c r="BB161" s="31"/>
      <c r="BC161" s="31"/>
      <c r="BD161" s="31"/>
      <c r="BE161" s="195" t="n">
        <f aca="false">IF(N161="základní",J161,0)</f>
        <v>-0</v>
      </c>
      <c r="BF161" s="195" t="n">
        <f aca="false">IF(N161="snížená",J161,0)</f>
        <v>0</v>
      </c>
      <c r="BG161" s="195" t="n">
        <f aca="false">IF(N161="zákl. přenesená",J161,0)</f>
        <v>0</v>
      </c>
      <c r="BH161" s="195" t="n">
        <f aca="false">IF(N161="sníž. přenesená",J161,0)</f>
        <v>0</v>
      </c>
      <c r="BI161" s="195" t="n">
        <f aca="false">IF(N161="nulová",J161,0)</f>
        <v>0</v>
      </c>
      <c r="BJ161" s="7" t="s">
        <v>90</v>
      </c>
      <c r="BK161" s="195" t="n">
        <f aca="false">ROUND(I161*H161,2)</f>
        <v>-0</v>
      </c>
      <c r="BL161" s="7" t="s">
        <v>192</v>
      </c>
      <c r="BM161" s="194" t="s">
        <v>256</v>
      </c>
      <c r="BN161" s="31"/>
    </row>
    <row r="162" s="32" customFormat="true" ht="12.8" hidden="false" customHeight="false" outlineLevel="0" collapsed="false">
      <c r="A162" s="26"/>
      <c r="B162" s="27"/>
      <c r="C162" s="26"/>
      <c r="D162" s="196" t="s">
        <v>194</v>
      </c>
      <c r="E162" s="26"/>
      <c r="F162" s="197" t="s">
        <v>255</v>
      </c>
      <c r="G162" s="26"/>
      <c r="H162" s="26"/>
      <c r="I162" s="163"/>
      <c r="J162" s="26"/>
      <c r="K162" s="26"/>
      <c r="L162" s="27"/>
      <c r="M162" s="198"/>
      <c r="N162" s="199"/>
      <c r="O162" s="68"/>
      <c r="P162" s="68"/>
      <c r="Q162" s="68"/>
      <c r="R162" s="68"/>
      <c r="S162" s="68"/>
      <c r="T162" s="69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7" t="s">
        <v>194</v>
      </c>
      <c r="AU162" s="7" t="s">
        <v>92</v>
      </c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</row>
    <row r="163" s="32" customFormat="true" ht="22.35" hidden="false" customHeight="false" outlineLevel="0" collapsed="false">
      <c r="A163" s="26"/>
      <c r="B163" s="27"/>
      <c r="C163" s="183" t="s">
        <v>257</v>
      </c>
      <c r="D163" s="4" t="s">
        <v>0</v>
      </c>
      <c r="E163" s="184" t="s">
        <v>258</v>
      </c>
      <c r="F163" s="185" t="s">
        <v>259</v>
      </c>
      <c r="G163" s="186" t="s">
        <v>260</v>
      </c>
      <c r="H163" s="187" t="n">
        <v>-1</v>
      </c>
      <c r="I163" s="188"/>
      <c r="J163" s="189" t="n">
        <f aca="false">ROUND(I163*H163,2)</f>
        <v>-0</v>
      </c>
      <c r="K163" s="185" t="s">
        <v>261</v>
      </c>
      <c r="L163" s="27"/>
      <c r="M163" s="190"/>
      <c r="N163" s="191" t="s">
        <v>47</v>
      </c>
      <c r="O163" s="68"/>
      <c r="P163" s="192" t="n">
        <f aca="false">O163*H163</f>
        <v>-0</v>
      </c>
      <c r="Q163" s="192" t="n">
        <v>0</v>
      </c>
      <c r="R163" s="192" t="n">
        <f aca="false">Q163*H163</f>
        <v>-0</v>
      </c>
      <c r="S163" s="192" t="n">
        <v>0</v>
      </c>
      <c r="T163" s="193" t="n">
        <f aca="false">S163*H163</f>
        <v>-0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194" t="s">
        <v>192</v>
      </c>
      <c r="AS163" s="31"/>
      <c r="AT163" s="194" t="s">
        <v>0</v>
      </c>
      <c r="AU163" s="194" t="s">
        <v>92</v>
      </c>
      <c r="AV163" s="31"/>
      <c r="AW163" s="31"/>
      <c r="AX163" s="31"/>
      <c r="AY163" s="7" t="s">
        <v>186</v>
      </c>
      <c r="AZ163" s="31"/>
      <c r="BA163" s="31"/>
      <c r="BB163" s="31"/>
      <c r="BC163" s="31"/>
      <c r="BD163" s="31"/>
      <c r="BE163" s="195" t="n">
        <f aca="false">IF(N163="základní",J163,0)</f>
        <v>-0</v>
      </c>
      <c r="BF163" s="195" t="n">
        <f aca="false">IF(N163="snížená",J163,0)</f>
        <v>0</v>
      </c>
      <c r="BG163" s="195" t="n">
        <f aca="false">IF(N163="zákl. přenesená",J163,0)</f>
        <v>0</v>
      </c>
      <c r="BH163" s="195" t="n">
        <f aca="false">IF(N163="sníž. přenesená",J163,0)</f>
        <v>0</v>
      </c>
      <c r="BI163" s="195" t="n">
        <f aca="false">IF(N163="nulová",J163,0)</f>
        <v>0</v>
      </c>
      <c r="BJ163" s="7" t="s">
        <v>90</v>
      </c>
      <c r="BK163" s="195" t="n">
        <f aca="false">ROUND(I163*H163,2)</f>
        <v>-0</v>
      </c>
      <c r="BL163" s="7" t="s">
        <v>192</v>
      </c>
      <c r="BM163" s="194" t="s">
        <v>262</v>
      </c>
      <c r="BN163" s="31"/>
    </row>
    <row r="164" s="32" customFormat="true" ht="16.4" hidden="false" customHeight="false" outlineLevel="0" collapsed="false">
      <c r="A164" s="26"/>
      <c r="B164" s="27"/>
      <c r="C164" s="26"/>
      <c r="D164" s="196" t="s">
        <v>194</v>
      </c>
      <c r="E164" s="26"/>
      <c r="F164" s="197" t="s">
        <v>259</v>
      </c>
      <c r="G164" s="26"/>
      <c r="H164" s="26"/>
      <c r="I164" s="163"/>
      <c r="J164" s="26"/>
      <c r="K164" s="26"/>
      <c r="L164" s="27"/>
      <c r="M164" s="198"/>
      <c r="N164" s="199"/>
      <c r="O164" s="68"/>
      <c r="P164" s="68"/>
      <c r="Q164" s="68"/>
      <c r="R164" s="68"/>
      <c r="S164" s="68"/>
      <c r="T164" s="69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7" t="s">
        <v>194</v>
      </c>
      <c r="AU164" s="7" t="s">
        <v>92</v>
      </c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</row>
    <row r="165" s="32" customFormat="true" ht="22.35" hidden="false" customHeight="false" outlineLevel="0" collapsed="false">
      <c r="A165" s="26"/>
      <c r="B165" s="27"/>
      <c r="C165" s="183" t="s">
        <v>257</v>
      </c>
      <c r="D165" s="1" t="s">
        <v>0</v>
      </c>
      <c r="E165" s="184" t="s">
        <v>263</v>
      </c>
      <c r="F165" s="185" t="s">
        <v>264</v>
      </c>
      <c r="G165" s="186" t="s">
        <v>260</v>
      </c>
      <c r="H165" s="187" t="n">
        <v>1</v>
      </c>
      <c r="I165" s="188"/>
      <c r="J165" s="189" t="n">
        <f aca="false">ROUND(I165*H165,2)</f>
        <v>0</v>
      </c>
      <c r="K165" s="185" t="s">
        <v>261</v>
      </c>
      <c r="L165" s="27"/>
      <c r="M165" s="190"/>
      <c r="N165" s="191" t="s">
        <v>47</v>
      </c>
      <c r="O165" s="68"/>
      <c r="P165" s="192" t="n">
        <f aca="false">O165*H165</f>
        <v>0</v>
      </c>
      <c r="Q165" s="192" t="n">
        <v>0</v>
      </c>
      <c r="R165" s="192" t="n">
        <f aca="false">Q165*H165</f>
        <v>0</v>
      </c>
      <c r="S165" s="192" t="n">
        <v>0</v>
      </c>
      <c r="T165" s="193" t="n">
        <f aca="false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194" t="s">
        <v>192</v>
      </c>
      <c r="AS165" s="31"/>
      <c r="AT165" s="194" t="s">
        <v>0</v>
      </c>
      <c r="AU165" s="194" t="s">
        <v>92</v>
      </c>
      <c r="AV165" s="31"/>
      <c r="AW165" s="31"/>
      <c r="AX165" s="31"/>
      <c r="AY165" s="7" t="s">
        <v>186</v>
      </c>
      <c r="AZ165" s="31"/>
      <c r="BA165" s="31"/>
      <c r="BB165" s="31"/>
      <c r="BC165" s="31"/>
      <c r="BD165" s="31"/>
      <c r="BE165" s="195" t="n">
        <f aca="false">IF(N165="základní",J165,0)</f>
        <v>0</v>
      </c>
      <c r="BF165" s="195" t="n">
        <f aca="false">IF(N165="snížená",J165,0)</f>
        <v>0</v>
      </c>
      <c r="BG165" s="195" t="n">
        <f aca="false">IF(N165="zákl. přenesená",J165,0)</f>
        <v>0</v>
      </c>
      <c r="BH165" s="195" t="n">
        <f aca="false">IF(N165="sníž. přenesená",J165,0)</f>
        <v>0</v>
      </c>
      <c r="BI165" s="195" t="n">
        <f aca="false">IF(N165="nulová",J165,0)</f>
        <v>0</v>
      </c>
      <c r="BJ165" s="7" t="s">
        <v>90</v>
      </c>
      <c r="BK165" s="195" t="n">
        <f aca="false">ROUND(I165*H165,2)</f>
        <v>0</v>
      </c>
      <c r="BL165" s="7" t="s">
        <v>192</v>
      </c>
      <c r="BM165" s="194" t="s">
        <v>265</v>
      </c>
      <c r="BN165" s="31"/>
    </row>
    <row r="166" s="32" customFormat="true" ht="16.4" hidden="false" customHeight="false" outlineLevel="0" collapsed="false">
      <c r="A166" s="26"/>
      <c r="B166" s="27"/>
      <c r="C166" s="26"/>
      <c r="D166" s="196" t="s">
        <v>194</v>
      </c>
      <c r="E166" s="26"/>
      <c r="F166" s="197" t="s">
        <v>264</v>
      </c>
      <c r="G166" s="26"/>
      <c r="H166" s="26"/>
      <c r="I166" s="163"/>
      <c r="J166" s="26"/>
      <c r="K166" s="26"/>
      <c r="L166" s="27"/>
      <c r="M166" s="198"/>
      <c r="N166" s="199"/>
      <c r="O166" s="68"/>
      <c r="P166" s="68"/>
      <c r="Q166" s="68"/>
      <c r="R166" s="68"/>
      <c r="S166" s="68"/>
      <c r="T166" s="69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7" t="s">
        <v>194</v>
      </c>
      <c r="AU166" s="7" t="s">
        <v>92</v>
      </c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</row>
    <row r="167" s="32" customFormat="true" ht="22.35" hidden="false" customHeight="false" outlineLevel="0" collapsed="false">
      <c r="A167" s="26"/>
      <c r="B167" s="27"/>
      <c r="C167" s="183" t="s">
        <v>266</v>
      </c>
      <c r="D167" s="4" t="s">
        <v>0</v>
      </c>
      <c r="E167" s="184" t="s">
        <v>267</v>
      </c>
      <c r="F167" s="185" t="s">
        <v>268</v>
      </c>
      <c r="G167" s="186" t="s">
        <v>260</v>
      </c>
      <c r="H167" s="187" t="n">
        <v>4</v>
      </c>
      <c r="I167" s="188"/>
      <c r="J167" s="189" t="n">
        <f aca="false">ROUND(I167*H167,2)</f>
        <v>0</v>
      </c>
      <c r="K167" s="185" t="s">
        <v>261</v>
      </c>
      <c r="L167" s="27"/>
      <c r="M167" s="190"/>
      <c r="N167" s="191" t="s">
        <v>47</v>
      </c>
      <c r="O167" s="68"/>
      <c r="P167" s="192" t="n">
        <f aca="false">O167*H167</f>
        <v>0</v>
      </c>
      <c r="Q167" s="192" t="n">
        <v>0</v>
      </c>
      <c r="R167" s="192" t="n">
        <f aca="false">Q167*H167</f>
        <v>0</v>
      </c>
      <c r="S167" s="192" t="n">
        <v>0</v>
      </c>
      <c r="T167" s="193" t="n">
        <f aca="false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194" t="s">
        <v>192</v>
      </c>
      <c r="AS167" s="31"/>
      <c r="AT167" s="194" t="s">
        <v>0</v>
      </c>
      <c r="AU167" s="194" t="s">
        <v>92</v>
      </c>
      <c r="AV167" s="31"/>
      <c r="AW167" s="31"/>
      <c r="AX167" s="31"/>
      <c r="AY167" s="7" t="s">
        <v>186</v>
      </c>
      <c r="AZ167" s="31"/>
      <c r="BA167" s="31"/>
      <c r="BB167" s="31"/>
      <c r="BC167" s="31"/>
      <c r="BD167" s="31"/>
      <c r="BE167" s="195" t="n">
        <f aca="false">IF(N167="základní",J167,0)</f>
        <v>0</v>
      </c>
      <c r="BF167" s="195" t="n">
        <f aca="false">IF(N167="snížená",J167,0)</f>
        <v>0</v>
      </c>
      <c r="BG167" s="195" t="n">
        <f aca="false">IF(N167="zákl. přenesená",J167,0)</f>
        <v>0</v>
      </c>
      <c r="BH167" s="195" t="n">
        <f aca="false">IF(N167="sníž. přenesená",J167,0)</f>
        <v>0</v>
      </c>
      <c r="BI167" s="195" t="n">
        <f aca="false">IF(N167="nulová",J167,0)</f>
        <v>0</v>
      </c>
      <c r="BJ167" s="7" t="s">
        <v>90</v>
      </c>
      <c r="BK167" s="195" t="n">
        <f aca="false">ROUND(I167*H167,2)</f>
        <v>0</v>
      </c>
      <c r="BL167" s="7" t="s">
        <v>192</v>
      </c>
      <c r="BM167" s="194" t="s">
        <v>269</v>
      </c>
      <c r="BN167" s="31"/>
    </row>
    <row r="168" s="32" customFormat="true" ht="16.4" hidden="false" customHeight="false" outlineLevel="0" collapsed="false">
      <c r="A168" s="26"/>
      <c r="B168" s="27"/>
      <c r="C168" s="26"/>
      <c r="D168" s="196" t="s">
        <v>194</v>
      </c>
      <c r="E168" s="26"/>
      <c r="F168" s="197" t="s">
        <v>268</v>
      </c>
      <c r="G168" s="26"/>
      <c r="H168" s="26"/>
      <c r="I168" s="163"/>
      <c r="J168" s="26"/>
      <c r="K168" s="26"/>
      <c r="L168" s="27"/>
      <c r="M168" s="198"/>
      <c r="N168" s="199"/>
      <c r="O168" s="68"/>
      <c r="P168" s="68"/>
      <c r="Q168" s="68"/>
      <c r="R168" s="68"/>
      <c r="S168" s="68"/>
      <c r="T168" s="69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7" t="s">
        <v>194</v>
      </c>
      <c r="AU168" s="7" t="s">
        <v>92</v>
      </c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</row>
    <row r="169" s="209" customFormat="true" ht="12.8" hidden="false" customHeight="false" outlineLevel="0" collapsed="false">
      <c r="A169" s="200"/>
      <c r="B169" s="201"/>
      <c r="C169" s="200"/>
      <c r="D169" s="196" t="s">
        <v>196</v>
      </c>
      <c r="E169" s="202"/>
      <c r="F169" s="203" t="s">
        <v>270</v>
      </c>
      <c r="G169" s="200"/>
      <c r="H169" s="204" t="n">
        <v>-2</v>
      </c>
      <c r="I169" s="205"/>
      <c r="J169" s="200"/>
      <c r="K169" s="200"/>
      <c r="L169" s="201"/>
      <c r="M169" s="206"/>
      <c r="N169" s="207"/>
      <c r="O169" s="207"/>
      <c r="P169" s="207"/>
      <c r="Q169" s="207"/>
      <c r="R169" s="207"/>
      <c r="S169" s="207"/>
      <c r="T169" s="208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2" t="s">
        <v>196</v>
      </c>
      <c r="AU169" s="202" t="s">
        <v>92</v>
      </c>
      <c r="AV169" s="200" t="s">
        <v>92</v>
      </c>
      <c r="AW169" s="200" t="s">
        <v>36</v>
      </c>
      <c r="AX169" s="200" t="s">
        <v>82</v>
      </c>
      <c r="AY169" s="202" t="s">
        <v>186</v>
      </c>
      <c r="AZ169" s="200"/>
      <c r="BA169" s="200"/>
      <c r="BB169" s="200"/>
      <c r="BC169" s="200"/>
      <c r="BD169" s="200"/>
      <c r="BE169" s="200"/>
      <c r="BF169" s="200"/>
      <c r="BG169" s="200"/>
      <c r="BH169" s="200"/>
      <c r="BI169" s="200"/>
      <c r="BJ169" s="200"/>
      <c r="BK169" s="200"/>
      <c r="BL169" s="200"/>
      <c r="BM169" s="200"/>
      <c r="BN169" s="200"/>
    </row>
    <row r="170" s="209" customFormat="true" ht="12.8" hidden="false" customHeight="false" outlineLevel="0" collapsed="false">
      <c r="A170" s="200"/>
      <c r="B170" s="201"/>
      <c r="C170" s="200"/>
      <c r="D170" s="196" t="s">
        <v>196</v>
      </c>
      <c r="E170" s="202"/>
      <c r="F170" s="203" t="s">
        <v>271</v>
      </c>
      <c r="G170" s="200"/>
      <c r="H170" s="204" t="n">
        <v>6</v>
      </c>
      <c r="I170" s="205"/>
      <c r="J170" s="200"/>
      <c r="K170" s="200"/>
      <c r="L170" s="201"/>
      <c r="M170" s="206"/>
      <c r="N170" s="207"/>
      <c r="O170" s="207"/>
      <c r="P170" s="207"/>
      <c r="Q170" s="207"/>
      <c r="R170" s="207"/>
      <c r="S170" s="207"/>
      <c r="T170" s="208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2" t="s">
        <v>196</v>
      </c>
      <c r="AU170" s="202" t="s">
        <v>92</v>
      </c>
      <c r="AV170" s="200" t="s">
        <v>92</v>
      </c>
      <c r="AW170" s="200" t="s">
        <v>36</v>
      </c>
      <c r="AX170" s="200" t="s">
        <v>82</v>
      </c>
      <c r="AY170" s="202" t="s">
        <v>186</v>
      </c>
      <c r="AZ170" s="200"/>
      <c r="BA170" s="200"/>
      <c r="BB170" s="200"/>
      <c r="BC170" s="200"/>
      <c r="BD170" s="200"/>
      <c r="BE170" s="200"/>
      <c r="BF170" s="200"/>
      <c r="BG170" s="200"/>
      <c r="BH170" s="200"/>
      <c r="BI170" s="200"/>
      <c r="BJ170" s="200"/>
      <c r="BK170" s="200"/>
      <c r="BL170" s="200"/>
      <c r="BM170" s="200"/>
      <c r="BN170" s="200"/>
    </row>
    <row r="171" s="219" customFormat="true" ht="12.8" hidden="false" customHeight="false" outlineLevel="0" collapsed="false">
      <c r="A171" s="210"/>
      <c r="B171" s="211"/>
      <c r="C171" s="210"/>
      <c r="D171" s="196" t="s">
        <v>196</v>
      </c>
      <c r="E171" s="212"/>
      <c r="F171" s="213" t="s">
        <v>199</v>
      </c>
      <c r="G171" s="210"/>
      <c r="H171" s="214" t="n">
        <v>4</v>
      </c>
      <c r="I171" s="215"/>
      <c r="J171" s="210"/>
      <c r="K171" s="210"/>
      <c r="L171" s="211"/>
      <c r="M171" s="216"/>
      <c r="N171" s="217"/>
      <c r="O171" s="217"/>
      <c r="P171" s="217"/>
      <c r="Q171" s="217"/>
      <c r="R171" s="217"/>
      <c r="S171" s="217"/>
      <c r="T171" s="218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2" t="s">
        <v>196</v>
      </c>
      <c r="AU171" s="212" t="s">
        <v>92</v>
      </c>
      <c r="AV171" s="210" t="s">
        <v>192</v>
      </c>
      <c r="AW171" s="210" t="s">
        <v>36</v>
      </c>
      <c r="AX171" s="210" t="s">
        <v>90</v>
      </c>
      <c r="AY171" s="212" t="s">
        <v>186</v>
      </c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10"/>
      <c r="BM171" s="210"/>
      <c r="BN171" s="210"/>
    </row>
    <row r="172" s="32" customFormat="true" ht="22.35" hidden="false" customHeight="false" outlineLevel="0" collapsed="false">
      <c r="A172" s="26"/>
      <c r="B172" s="27"/>
      <c r="C172" s="183" t="s">
        <v>272</v>
      </c>
      <c r="D172" s="1" t="s">
        <v>0</v>
      </c>
      <c r="E172" s="184" t="s">
        <v>273</v>
      </c>
      <c r="F172" s="185" t="s">
        <v>274</v>
      </c>
      <c r="G172" s="186" t="s">
        <v>260</v>
      </c>
      <c r="H172" s="187" t="n">
        <v>1</v>
      </c>
      <c r="I172" s="188"/>
      <c r="J172" s="189" t="n">
        <f aca="false">ROUND(I172*H172,2)</f>
        <v>0</v>
      </c>
      <c r="K172" s="185" t="s">
        <v>261</v>
      </c>
      <c r="L172" s="27"/>
      <c r="M172" s="190"/>
      <c r="N172" s="191" t="s">
        <v>47</v>
      </c>
      <c r="O172" s="68"/>
      <c r="P172" s="192" t="n">
        <f aca="false">O172*H172</f>
        <v>0</v>
      </c>
      <c r="Q172" s="192" t="n">
        <v>0.5</v>
      </c>
      <c r="R172" s="192" t="n">
        <f aca="false">Q172*H172</f>
        <v>0.5</v>
      </c>
      <c r="S172" s="192" t="n">
        <v>0</v>
      </c>
      <c r="T172" s="193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194" t="s">
        <v>192</v>
      </c>
      <c r="AS172" s="31"/>
      <c r="AT172" s="194" t="s">
        <v>0</v>
      </c>
      <c r="AU172" s="194" t="s">
        <v>92</v>
      </c>
      <c r="AV172" s="31"/>
      <c r="AW172" s="31"/>
      <c r="AX172" s="31"/>
      <c r="AY172" s="7" t="s">
        <v>186</v>
      </c>
      <c r="AZ172" s="31"/>
      <c r="BA172" s="31"/>
      <c r="BB172" s="31"/>
      <c r="BC172" s="31"/>
      <c r="BD172" s="31"/>
      <c r="BE172" s="195" t="n">
        <f aca="false">IF(N172="základní",J172,0)</f>
        <v>0</v>
      </c>
      <c r="BF172" s="195" t="n">
        <f aca="false">IF(N172="snížená",J172,0)</f>
        <v>0</v>
      </c>
      <c r="BG172" s="195" t="n">
        <f aca="false">IF(N172="zákl. přenesená",J172,0)</f>
        <v>0</v>
      </c>
      <c r="BH172" s="195" t="n">
        <f aca="false">IF(N172="sníž. přenesená",J172,0)</f>
        <v>0</v>
      </c>
      <c r="BI172" s="195" t="n">
        <f aca="false">IF(N172="nulová",J172,0)</f>
        <v>0</v>
      </c>
      <c r="BJ172" s="7" t="s">
        <v>90</v>
      </c>
      <c r="BK172" s="195" t="n">
        <f aca="false">ROUND(I172*H172,2)</f>
        <v>0</v>
      </c>
      <c r="BL172" s="7" t="s">
        <v>192</v>
      </c>
      <c r="BM172" s="194" t="s">
        <v>275</v>
      </c>
      <c r="BN172" s="31"/>
    </row>
    <row r="173" s="32" customFormat="true" ht="16.4" hidden="false" customHeight="false" outlineLevel="0" collapsed="false">
      <c r="A173" s="26"/>
      <c r="B173" s="27"/>
      <c r="C173" s="26"/>
      <c r="D173" s="196" t="s">
        <v>194</v>
      </c>
      <c r="E173" s="26"/>
      <c r="F173" s="197" t="s">
        <v>274</v>
      </c>
      <c r="G173" s="26"/>
      <c r="H173" s="26"/>
      <c r="I173" s="163"/>
      <c r="J173" s="26"/>
      <c r="K173" s="26"/>
      <c r="L173" s="27"/>
      <c r="M173" s="198"/>
      <c r="N173" s="199"/>
      <c r="O173" s="68"/>
      <c r="P173" s="68"/>
      <c r="Q173" s="68"/>
      <c r="R173" s="68"/>
      <c r="S173" s="68"/>
      <c r="T173" s="69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7" t="s">
        <v>194</v>
      </c>
      <c r="AU173" s="7" t="s">
        <v>92</v>
      </c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</row>
    <row r="174" s="32" customFormat="true" ht="22.35" hidden="false" customHeight="false" outlineLevel="0" collapsed="false">
      <c r="A174" s="26"/>
      <c r="B174" s="27"/>
      <c r="C174" s="183" t="s">
        <v>276</v>
      </c>
      <c r="D174" s="1" t="s">
        <v>0</v>
      </c>
      <c r="E174" s="184" t="s">
        <v>277</v>
      </c>
      <c r="F174" s="185" t="s">
        <v>278</v>
      </c>
      <c r="G174" s="186" t="s">
        <v>260</v>
      </c>
      <c r="H174" s="187" t="n">
        <v>1</v>
      </c>
      <c r="I174" s="188"/>
      <c r="J174" s="189" t="n">
        <f aca="false">ROUND(I174*H174,2)</f>
        <v>0</v>
      </c>
      <c r="K174" s="185" t="s">
        <v>261</v>
      </c>
      <c r="L174" s="27"/>
      <c r="M174" s="190"/>
      <c r="N174" s="191" t="s">
        <v>47</v>
      </c>
      <c r="O174" s="68"/>
      <c r="P174" s="192" t="n">
        <f aca="false">O174*H174</f>
        <v>0</v>
      </c>
      <c r="Q174" s="192" t="n">
        <v>0.5</v>
      </c>
      <c r="R174" s="192" t="n">
        <f aca="false">Q174*H174</f>
        <v>0.5</v>
      </c>
      <c r="S174" s="192" t="n">
        <v>0</v>
      </c>
      <c r="T174" s="193" t="n">
        <f aca="false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194" t="s">
        <v>192</v>
      </c>
      <c r="AS174" s="31"/>
      <c r="AT174" s="194" t="s">
        <v>0</v>
      </c>
      <c r="AU174" s="194" t="s">
        <v>92</v>
      </c>
      <c r="AV174" s="31"/>
      <c r="AW174" s="31"/>
      <c r="AX174" s="31"/>
      <c r="AY174" s="7" t="s">
        <v>186</v>
      </c>
      <c r="AZ174" s="31"/>
      <c r="BA174" s="31"/>
      <c r="BB174" s="31"/>
      <c r="BC174" s="31"/>
      <c r="BD174" s="31"/>
      <c r="BE174" s="195" t="n">
        <f aca="false">IF(N174="základní",J174,0)</f>
        <v>0</v>
      </c>
      <c r="BF174" s="195" t="n">
        <f aca="false">IF(N174="snížená",J174,0)</f>
        <v>0</v>
      </c>
      <c r="BG174" s="195" t="n">
        <f aca="false">IF(N174="zákl. přenesená",J174,0)</f>
        <v>0</v>
      </c>
      <c r="BH174" s="195" t="n">
        <f aca="false">IF(N174="sníž. přenesená",J174,0)</f>
        <v>0</v>
      </c>
      <c r="BI174" s="195" t="n">
        <f aca="false">IF(N174="nulová",J174,0)</f>
        <v>0</v>
      </c>
      <c r="BJ174" s="7" t="s">
        <v>90</v>
      </c>
      <c r="BK174" s="195" t="n">
        <f aca="false">ROUND(I174*H174,2)</f>
        <v>0</v>
      </c>
      <c r="BL174" s="7" t="s">
        <v>192</v>
      </c>
      <c r="BM174" s="194" t="s">
        <v>279</v>
      </c>
      <c r="BN174" s="31"/>
    </row>
    <row r="175" s="32" customFormat="true" ht="16.4" hidden="false" customHeight="false" outlineLevel="0" collapsed="false">
      <c r="A175" s="26"/>
      <c r="B175" s="27"/>
      <c r="C175" s="26"/>
      <c r="D175" s="196" t="s">
        <v>194</v>
      </c>
      <c r="E175" s="26"/>
      <c r="F175" s="197" t="s">
        <v>278</v>
      </c>
      <c r="G175" s="26"/>
      <c r="H175" s="26"/>
      <c r="I175" s="163"/>
      <c r="J175" s="26"/>
      <c r="K175" s="26"/>
      <c r="L175" s="27"/>
      <c r="M175" s="198"/>
      <c r="N175" s="199"/>
      <c r="O175" s="68"/>
      <c r="P175" s="68"/>
      <c r="Q175" s="68"/>
      <c r="R175" s="68"/>
      <c r="S175" s="68"/>
      <c r="T175" s="69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7" t="s">
        <v>194</v>
      </c>
      <c r="AU175" s="7" t="s">
        <v>92</v>
      </c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</row>
    <row r="176" s="32" customFormat="true" ht="22.35" hidden="false" customHeight="false" outlineLevel="0" collapsed="false">
      <c r="A176" s="26"/>
      <c r="B176" s="27"/>
      <c r="C176" s="183" t="s">
        <v>10</v>
      </c>
      <c r="D176" s="4" t="s">
        <v>0</v>
      </c>
      <c r="E176" s="184" t="s">
        <v>280</v>
      </c>
      <c r="F176" s="185" t="s">
        <v>281</v>
      </c>
      <c r="G176" s="186" t="s">
        <v>260</v>
      </c>
      <c r="H176" s="187" t="n">
        <v>-41</v>
      </c>
      <c r="I176" s="188"/>
      <c r="J176" s="189" t="n">
        <f aca="false">ROUND(I176*H176,2)</f>
        <v>-0</v>
      </c>
      <c r="K176" s="185" t="s">
        <v>261</v>
      </c>
      <c r="L176" s="27"/>
      <c r="M176" s="190"/>
      <c r="N176" s="191" t="s">
        <v>47</v>
      </c>
      <c r="O176" s="68"/>
      <c r="P176" s="192" t="n">
        <f aca="false">O176*H176</f>
        <v>-0</v>
      </c>
      <c r="Q176" s="192" t="n">
        <v>0.05</v>
      </c>
      <c r="R176" s="192" t="n">
        <f aca="false">Q176*H176</f>
        <v>-2.05</v>
      </c>
      <c r="S176" s="192" t="n">
        <v>0</v>
      </c>
      <c r="T176" s="193" t="n">
        <f aca="false">S176*H176</f>
        <v>-0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194" t="s">
        <v>192</v>
      </c>
      <c r="AS176" s="31"/>
      <c r="AT176" s="194" t="s">
        <v>0</v>
      </c>
      <c r="AU176" s="194" t="s">
        <v>92</v>
      </c>
      <c r="AV176" s="31"/>
      <c r="AW176" s="31"/>
      <c r="AX176" s="31"/>
      <c r="AY176" s="7" t="s">
        <v>186</v>
      </c>
      <c r="AZ176" s="31"/>
      <c r="BA176" s="31"/>
      <c r="BB176" s="31"/>
      <c r="BC176" s="31"/>
      <c r="BD176" s="31"/>
      <c r="BE176" s="195" t="n">
        <f aca="false">IF(N176="základní",J176,0)</f>
        <v>-0</v>
      </c>
      <c r="BF176" s="195" t="n">
        <f aca="false">IF(N176="snížená",J176,0)</f>
        <v>0</v>
      </c>
      <c r="BG176" s="195" t="n">
        <f aca="false">IF(N176="zákl. přenesená",J176,0)</f>
        <v>0</v>
      </c>
      <c r="BH176" s="195" t="n">
        <f aca="false">IF(N176="sníž. přenesená",J176,0)</f>
        <v>0</v>
      </c>
      <c r="BI176" s="195" t="n">
        <f aca="false">IF(N176="nulová",J176,0)</f>
        <v>0</v>
      </c>
      <c r="BJ176" s="7" t="s">
        <v>90</v>
      </c>
      <c r="BK176" s="195" t="n">
        <f aca="false">ROUND(I176*H176,2)</f>
        <v>-0</v>
      </c>
      <c r="BL176" s="7" t="s">
        <v>192</v>
      </c>
      <c r="BM176" s="194" t="s">
        <v>282</v>
      </c>
      <c r="BN176" s="31"/>
    </row>
    <row r="177" s="32" customFormat="true" ht="16.4" hidden="false" customHeight="false" outlineLevel="0" collapsed="false">
      <c r="A177" s="26"/>
      <c r="B177" s="27"/>
      <c r="C177" s="26"/>
      <c r="D177" s="196" t="s">
        <v>194</v>
      </c>
      <c r="E177" s="26"/>
      <c r="F177" s="197" t="s">
        <v>281</v>
      </c>
      <c r="G177" s="26"/>
      <c r="H177" s="26"/>
      <c r="I177" s="163"/>
      <c r="J177" s="26"/>
      <c r="K177" s="26"/>
      <c r="L177" s="27"/>
      <c r="M177" s="198"/>
      <c r="N177" s="199"/>
      <c r="O177" s="68"/>
      <c r="P177" s="68"/>
      <c r="Q177" s="68"/>
      <c r="R177" s="68"/>
      <c r="S177" s="68"/>
      <c r="T177" s="69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7" t="s">
        <v>194</v>
      </c>
      <c r="AU177" s="7" t="s">
        <v>92</v>
      </c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</row>
    <row r="178" s="32" customFormat="true" ht="12.8" hidden="false" customHeight="false" outlineLevel="0" collapsed="false">
      <c r="A178" s="26"/>
      <c r="B178" s="27"/>
      <c r="C178" s="183" t="s">
        <v>283</v>
      </c>
      <c r="D178" s="1" t="s">
        <v>0</v>
      </c>
      <c r="E178" s="184" t="s">
        <v>284</v>
      </c>
      <c r="F178" s="185" t="s">
        <v>285</v>
      </c>
      <c r="G178" s="186" t="s">
        <v>223</v>
      </c>
      <c r="H178" s="187" t="n">
        <v>11</v>
      </c>
      <c r="I178" s="188"/>
      <c r="J178" s="189" t="n">
        <f aca="false">ROUND(I178*H178,2)</f>
        <v>0</v>
      </c>
      <c r="K178" s="185" t="s">
        <v>191</v>
      </c>
      <c r="L178" s="27"/>
      <c r="M178" s="190"/>
      <c r="N178" s="191" t="s">
        <v>47</v>
      </c>
      <c r="O178" s="68"/>
      <c r="P178" s="192" t="n">
        <f aca="false">O178*H178</f>
        <v>0</v>
      </c>
      <c r="Q178" s="192" t="n">
        <v>0.17489</v>
      </c>
      <c r="R178" s="192" t="n">
        <f aca="false">Q178*H178</f>
        <v>1.92379</v>
      </c>
      <c r="S178" s="192" t="n">
        <v>0</v>
      </c>
      <c r="T178" s="193" t="n">
        <f aca="false"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194" t="s">
        <v>192</v>
      </c>
      <c r="AS178" s="31"/>
      <c r="AT178" s="194" t="s">
        <v>0</v>
      </c>
      <c r="AU178" s="194" t="s">
        <v>92</v>
      </c>
      <c r="AV178" s="31"/>
      <c r="AW178" s="31"/>
      <c r="AX178" s="31"/>
      <c r="AY178" s="7" t="s">
        <v>186</v>
      </c>
      <c r="AZ178" s="31"/>
      <c r="BA178" s="31"/>
      <c r="BB178" s="31"/>
      <c r="BC178" s="31"/>
      <c r="BD178" s="31"/>
      <c r="BE178" s="195" t="n">
        <f aca="false">IF(N178="základní",J178,0)</f>
        <v>0</v>
      </c>
      <c r="BF178" s="195" t="n">
        <f aca="false">IF(N178="snížená",J178,0)</f>
        <v>0</v>
      </c>
      <c r="BG178" s="195" t="n">
        <f aca="false">IF(N178="zákl. přenesená",J178,0)</f>
        <v>0</v>
      </c>
      <c r="BH178" s="195" t="n">
        <f aca="false">IF(N178="sníž. přenesená",J178,0)</f>
        <v>0</v>
      </c>
      <c r="BI178" s="195" t="n">
        <f aca="false">IF(N178="nulová",J178,0)</f>
        <v>0</v>
      </c>
      <c r="BJ178" s="7" t="s">
        <v>90</v>
      </c>
      <c r="BK178" s="195" t="n">
        <f aca="false">ROUND(I178*H178,2)</f>
        <v>0</v>
      </c>
      <c r="BL178" s="7" t="s">
        <v>192</v>
      </c>
      <c r="BM178" s="194" t="s">
        <v>286</v>
      </c>
      <c r="BN178" s="31"/>
    </row>
    <row r="179" s="32" customFormat="true" ht="16.4" hidden="false" customHeight="false" outlineLevel="0" collapsed="false">
      <c r="A179" s="26"/>
      <c r="B179" s="27"/>
      <c r="C179" s="26"/>
      <c r="D179" s="196" t="s">
        <v>194</v>
      </c>
      <c r="E179" s="26"/>
      <c r="F179" s="197" t="s">
        <v>287</v>
      </c>
      <c r="G179" s="26"/>
      <c r="H179" s="26"/>
      <c r="I179" s="163"/>
      <c r="J179" s="26"/>
      <c r="K179" s="26"/>
      <c r="L179" s="27"/>
      <c r="M179" s="198"/>
      <c r="N179" s="199"/>
      <c r="O179" s="68"/>
      <c r="P179" s="68"/>
      <c r="Q179" s="68"/>
      <c r="R179" s="68"/>
      <c r="S179" s="68"/>
      <c r="T179" s="69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7" t="s">
        <v>194</v>
      </c>
      <c r="AU179" s="7" t="s">
        <v>92</v>
      </c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</row>
    <row r="180" s="209" customFormat="true" ht="12.8" hidden="false" customHeight="false" outlineLevel="0" collapsed="false">
      <c r="A180" s="200"/>
      <c r="B180" s="201"/>
      <c r="C180" s="200"/>
      <c r="D180" s="196" t="s">
        <v>196</v>
      </c>
      <c r="E180" s="202"/>
      <c r="F180" s="203" t="s">
        <v>288</v>
      </c>
      <c r="G180" s="200"/>
      <c r="H180" s="204" t="n">
        <v>-54</v>
      </c>
      <c r="I180" s="205"/>
      <c r="J180" s="200"/>
      <c r="K180" s="200"/>
      <c r="L180" s="201"/>
      <c r="M180" s="206"/>
      <c r="N180" s="207"/>
      <c r="O180" s="207"/>
      <c r="P180" s="207"/>
      <c r="Q180" s="207"/>
      <c r="R180" s="207"/>
      <c r="S180" s="207"/>
      <c r="T180" s="208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2" t="s">
        <v>196</v>
      </c>
      <c r="AU180" s="202" t="s">
        <v>92</v>
      </c>
      <c r="AV180" s="200" t="s">
        <v>92</v>
      </c>
      <c r="AW180" s="200" t="s">
        <v>36</v>
      </c>
      <c r="AX180" s="200" t="s">
        <v>82</v>
      </c>
      <c r="AY180" s="202" t="s">
        <v>186</v>
      </c>
      <c r="AZ180" s="200"/>
      <c r="BA180" s="200"/>
      <c r="BB180" s="200"/>
      <c r="BC180" s="200"/>
      <c r="BD180" s="200"/>
      <c r="BE180" s="200"/>
      <c r="BF180" s="200"/>
      <c r="BG180" s="200"/>
      <c r="BH180" s="200"/>
      <c r="BI180" s="200"/>
      <c r="BJ180" s="200"/>
      <c r="BK180" s="200"/>
      <c r="BL180" s="200"/>
      <c r="BM180" s="200"/>
      <c r="BN180" s="200"/>
    </row>
    <row r="181" s="209" customFormat="true" ht="12.8" hidden="false" customHeight="false" outlineLevel="0" collapsed="false">
      <c r="A181" s="200"/>
      <c r="B181" s="201"/>
      <c r="C181" s="200"/>
      <c r="D181" s="196" t="s">
        <v>196</v>
      </c>
      <c r="E181" s="202"/>
      <c r="F181" s="203" t="s">
        <v>289</v>
      </c>
      <c r="G181" s="200"/>
      <c r="H181" s="204" t="n">
        <v>65</v>
      </c>
      <c r="I181" s="205"/>
      <c r="J181" s="200"/>
      <c r="K181" s="200"/>
      <c r="L181" s="201"/>
      <c r="M181" s="206"/>
      <c r="N181" s="207"/>
      <c r="O181" s="207"/>
      <c r="P181" s="207"/>
      <c r="Q181" s="207"/>
      <c r="R181" s="207"/>
      <c r="S181" s="207"/>
      <c r="T181" s="208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2" t="s">
        <v>196</v>
      </c>
      <c r="AU181" s="202" t="s">
        <v>92</v>
      </c>
      <c r="AV181" s="200" t="s">
        <v>92</v>
      </c>
      <c r="AW181" s="200" t="s">
        <v>36</v>
      </c>
      <c r="AX181" s="200" t="s">
        <v>82</v>
      </c>
      <c r="AY181" s="202" t="s">
        <v>186</v>
      </c>
      <c r="AZ181" s="200"/>
      <c r="BA181" s="200"/>
      <c r="BB181" s="200"/>
      <c r="BC181" s="200"/>
      <c r="BD181" s="200"/>
      <c r="BE181" s="200"/>
      <c r="BF181" s="200"/>
      <c r="BG181" s="200"/>
      <c r="BH181" s="200"/>
      <c r="BI181" s="200"/>
      <c r="BJ181" s="200"/>
      <c r="BK181" s="200"/>
      <c r="BL181" s="200"/>
      <c r="BM181" s="200"/>
      <c r="BN181" s="200"/>
    </row>
    <row r="182" s="219" customFormat="true" ht="12.8" hidden="false" customHeight="false" outlineLevel="0" collapsed="false">
      <c r="A182" s="210"/>
      <c r="B182" s="211"/>
      <c r="C182" s="210"/>
      <c r="D182" s="196" t="s">
        <v>196</v>
      </c>
      <c r="E182" s="212"/>
      <c r="F182" s="213" t="s">
        <v>199</v>
      </c>
      <c r="G182" s="210"/>
      <c r="H182" s="214" t="n">
        <v>11</v>
      </c>
      <c r="I182" s="215"/>
      <c r="J182" s="210"/>
      <c r="K182" s="210"/>
      <c r="L182" s="211"/>
      <c r="M182" s="216"/>
      <c r="N182" s="217"/>
      <c r="O182" s="217"/>
      <c r="P182" s="217"/>
      <c r="Q182" s="217"/>
      <c r="R182" s="217"/>
      <c r="S182" s="217"/>
      <c r="T182" s="218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2" t="s">
        <v>196</v>
      </c>
      <c r="AU182" s="212" t="s">
        <v>92</v>
      </c>
      <c r="AV182" s="210" t="s">
        <v>192</v>
      </c>
      <c r="AW182" s="210" t="s">
        <v>36</v>
      </c>
      <c r="AX182" s="210" t="s">
        <v>90</v>
      </c>
      <c r="AY182" s="212" t="s">
        <v>186</v>
      </c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210"/>
      <c r="BJ182" s="210"/>
      <c r="BK182" s="210"/>
      <c r="BL182" s="210"/>
      <c r="BM182" s="210"/>
      <c r="BN182" s="210"/>
    </row>
    <row r="183" s="32" customFormat="true" ht="12.8" hidden="false" customHeight="false" outlineLevel="0" collapsed="false">
      <c r="A183" s="26"/>
      <c r="B183" s="27"/>
      <c r="C183" s="220" t="s">
        <v>290</v>
      </c>
      <c r="D183" s="231" t="s">
        <v>229</v>
      </c>
      <c r="E183" s="222" t="s">
        <v>291</v>
      </c>
      <c r="F183" s="223" t="s">
        <v>292</v>
      </c>
      <c r="G183" s="224" t="s">
        <v>223</v>
      </c>
      <c r="H183" s="225" t="n">
        <v>11</v>
      </c>
      <c r="I183" s="226"/>
      <c r="J183" s="227" t="n">
        <f aca="false">ROUND(I183*H183,2)</f>
        <v>0</v>
      </c>
      <c r="K183" s="223" t="s">
        <v>210</v>
      </c>
      <c r="L183" s="228"/>
      <c r="M183" s="229"/>
      <c r="N183" s="230" t="s">
        <v>47</v>
      </c>
      <c r="O183" s="68"/>
      <c r="P183" s="192" t="n">
        <f aca="false">O183*H183</f>
        <v>0</v>
      </c>
      <c r="Q183" s="192" t="n">
        <v>0.0043</v>
      </c>
      <c r="R183" s="192" t="n">
        <f aca="false">Q183*H183</f>
        <v>0.0473</v>
      </c>
      <c r="S183" s="192" t="n">
        <v>0</v>
      </c>
      <c r="T183" s="193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194" t="s">
        <v>232</v>
      </c>
      <c r="AS183" s="31"/>
      <c r="AT183" s="194" t="s">
        <v>229</v>
      </c>
      <c r="AU183" s="194" t="s">
        <v>92</v>
      </c>
      <c r="AV183" s="31"/>
      <c r="AW183" s="31"/>
      <c r="AX183" s="31"/>
      <c r="AY183" s="7" t="s">
        <v>186</v>
      </c>
      <c r="AZ183" s="31"/>
      <c r="BA183" s="31"/>
      <c r="BB183" s="31"/>
      <c r="BC183" s="31"/>
      <c r="BD183" s="31"/>
      <c r="BE183" s="195" t="n">
        <f aca="false">IF(N183="základní",J183,0)</f>
        <v>0</v>
      </c>
      <c r="BF183" s="195" t="n">
        <f aca="false">IF(N183="snížená",J183,0)</f>
        <v>0</v>
      </c>
      <c r="BG183" s="195" t="n">
        <f aca="false">IF(N183="zákl. přenesená",J183,0)</f>
        <v>0</v>
      </c>
      <c r="BH183" s="195" t="n">
        <f aca="false">IF(N183="sníž. přenesená",J183,0)</f>
        <v>0</v>
      </c>
      <c r="BI183" s="195" t="n">
        <f aca="false">IF(N183="nulová",J183,0)</f>
        <v>0</v>
      </c>
      <c r="BJ183" s="7" t="s">
        <v>90</v>
      </c>
      <c r="BK183" s="195" t="n">
        <f aca="false">ROUND(I183*H183,2)</f>
        <v>0</v>
      </c>
      <c r="BL183" s="7" t="s">
        <v>192</v>
      </c>
      <c r="BM183" s="194" t="s">
        <v>293</v>
      </c>
      <c r="BN183" s="31"/>
    </row>
    <row r="184" s="32" customFormat="true" ht="12.8" hidden="false" customHeight="false" outlineLevel="0" collapsed="false">
      <c r="A184" s="26"/>
      <c r="B184" s="27"/>
      <c r="C184" s="26"/>
      <c r="D184" s="196" t="s">
        <v>194</v>
      </c>
      <c r="E184" s="26"/>
      <c r="F184" s="197" t="s">
        <v>292</v>
      </c>
      <c r="G184" s="26"/>
      <c r="H184" s="26"/>
      <c r="I184" s="163"/>
      <c r="J184" s="26"/>
      <c r="K184" s="26"/>
      <c r="L184" s="27"/>
      <c r="M184" s="198"/>
      <c r="N184" s="199"/>
      <c r="O184" s="68"/>
      <c r="P184" s="68"/>
      <c r="Q184" s="68"/>
      <c r="R184" s="68"/>
      <c r="S184" s="68"/>
      <c r="T184" s="69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7" t="s">
        <v>194</v>
      </c>
      <c r="AU184" s="7" t="s">
        <v>92</v>
      </c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</row>
    <row r="185" s="32" customFormat="true" ht="12.8" hidden="false" customHeight="false" outlineLevel="0" collapsed="false">
      <c r="A185" s="26"/>
      <c r="B185" s="27"/>
      <c r="C185" s="183" t="s">
        <v>294</v>
      </c>
      <c r="D185" s="4" t="s">
        <v>0</v>
      </c>
      <c r="E185" s="184" t="s">
        <v>295</v>
      </c>
      <c r="F185" s="185" t="s">
        <v>296</v>
      </c>
      <c r="G185" s="186" t="s">
        <v>223</v>
      </c>
      <c r="H185" s="187" t="n">
        <v>-49</v>
      </c>
      <c r="I185" s="188"/>
      <c r="J185" s="189" t="n">
        <f aca="false">ROUND(I185*H185,2)</f>
        <v>-0</v>
      </c>
      <c r="K185" s="185" t="s">
        <v>191</v>
      </c>
      <c r="L185" s="27"/>
      <c r="M185" s="190"/>
      <c r="N185" s="191" t="s">
        <v>47</v>
      </c>
      <c r="O185" s="68"/>
      <c r="P185" s="192" t="n">
        <f aca="false">O185*H185</f>
        <v>-0</v>
      </c>
      <c r="Q185" s="192" t="n">
        <v>0</v>
      </c>
      <c r="R185" s="192" t="n">
        <f aca="false">Q185*H185</f>
        <v>-0</v>
      </c>
      <c r="S185" s="192" t="n">
        <v>0</v>
      </c>
      <c r="T185" s="193" t="n">
        <f aca="false">S185*H185</f>
        <v>-0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194" t="s">
        <v>192</v>
      </c>
      <c r="AS185" s="31"/>
      <c r="AT185" s="194" t="s">
        <v>0</v>
      </c>
      <c r="AU185" s="194" t="s">
        <v>92</v>
      </c>
      <c r="AV185" s="31"/>
      <c r="AW185" s="31"/>
      <c r="AX185" s="31"/>
      <c r="AY185" s="7" t="s">
        <v>186</v>
      </c>
      <c r="AZ185" s="31"/>
      <c r="BA185" s="31"/>
      <c r="BB185" s="31"/>
      <c r="BC185" s="31"/>
      <c r="BD185" s="31"/>
      <c r="BE185" s="195" t="n">
        <f aca="false">IF(N185="základní",J185,0)</f>
        <v>-0</v>
      </c>
      <c r="BF185" s="195" t="n">
        <f aca="false">IF(N185="snížená",J185,0)</f>
        <v>0</v>
      </c>
      <c r="BG185" s="195" t="n">
        <f aca="false">IF(N185="zákl. přenesená",J185,0)</f>
        <v>0</v>
      </c>
      <c r="BH185" s="195" t="n">
        <f aca="false">IF(N185="sníž. přenesená",J185,0)</f>
        <v>0</v>
      </c>
      <c r="BI185" s="195" t="n">
        <f aca="false">IF(N185="nulová",J185,0)</f>
        <v>0</v>
      </c>
      <c r="BJ185" s="7" t="s">
        <v>90</v>
      </c>
      <c r="BK185" s="195" t="n">
        <f aca="false">ROUND(I185*H185,2)</f>
        <v>-0</v>
      </c>
      <c r="BL185" s="7" t="s">
        <v>192</v>
      </c>
      <c r="BM185" s="194" t="s">
        <v>297</v>
      </c>
      <c r="BN185" s="31"/>
    </row>
    <row r="186" s="32" customFormat="true" ht="12.8" hidden="false" customHeight="false" outlineLevel="0" collapsed="false">
      <c r="A186" s="26"/>
      <c r="B186" s="27"/>
      <c r="C186" s="26"/>
      <c r="D186" s="196" t="s">
        <v>194</v>
      </c>
      <c r="E186" s="26"/>
      <c r="F186" s="197" t="s">
        <v>298</v>
      </c>
      <c r="G186" s="26"/>
      <c r="H186" s="26"/>
      <c r="I186" s="163"/>
      <c r="J186" s="26"/>
      <c r="K186" s="26"/>
      <c r="L186" s="27"/>
      <c r="M186" s="198"/>
      <c r="N186" s="199"/>
      <c r="O186" s="68"/>
      <c r="P186" s="68"/>
      <c r="Q186" s="68"/>
      <c r="R186" s="68"/>
      <c r="S186" s="68"/>
      <c r="T186" s="69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7" t="s">
        <v>194</v>
      </c>
      <c r="AU186" s="7" t="s">
        <v>92</v>
      </c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</row>
    <row r="187" s="209" customFormat="true" ht="12.8" hidden="false" customHeight="false" outlineLevel="0" collapsed="false">
      <c r="A187" s="200"/>
      <c r="B187" s="201"/>
      <c r="C187" s="200"/>
      <c r="D187" s="196" t="s">
        <v>196</v>
      </c>
      <c r="E187" s="202"/>
      <c r="F187" s="203" t="s">
        <v>299</v>
      </c>
      <c r="G187" s="200"/>
      <c r="H187" s="204" t="n">
        <v>-67</v>
      </c>
      <c r="I187" s="205"/>
      <c r="J187" s="200"/>
      <c r="K187" s="200"/>
      <c r="L187" s="201"/>
      <c r="M187" s="206"/>
      <c r="N187" s="207"/>
      <c r="O187" s="207"/>
      <c r="P187" s="207"/>
      <c r="Q187" s="207"/>
      <c r="R187" s="207"/>
      <c r="S187" s="207"/>
      <c r="T187" s="208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2" t="s">
        <v>196</v>
      </c>
      <c r="AU187" s="202" t="s">
        <v>92</v>
      </c>
      <c r="AV187" s="200" t="s">
        <v>92</v>
      </c>
      <c r="AW187" s="200" t="s">
        <v>36</v>
      </c>
      <c r="AX187" s="200" t="s">
        <v>82</v>
      </c>
      <c r="AY187" s="202" t="s">
        <v>186</v>
      </c>
      <c r="AZ187" s="200"/>
      <c r="BA187" s="200"/>
      <c r="BB187" s="200"/>
      <c r="BC187" s="200"/>
      <c r="BD187" s="200"/>
      <c r="BE187" s="200"/>
      <c r="BF187" s="200"/>
      <c r="BG187" s="200"/>
      <c r="BH187" s="200"/>
      <c r="BI187" s="200"/>
      <c r="BJ187" s="200"/>
      <c r="BK187" s="200"/>
      <c r="BL187" s="200"/>
      <c r="BM187" s="200"/>
      <c r="BN187" s="200"/>
    </row>
    <row r="188" s="209" customFormat="true" ht="12.8" hidden="false" customHeight="false" outlineLevel="0" collapsed="false">
      <c r="A188" s="200"/>
      <c r="B188" s="201"/>
      <c r="C188" s="200"/>
      <c r="D188" s="196" t="s">
        <v>196</v>
      </c>
      <c r="E188" s="202"/>
      <c r="F188" s="203" t="s">
        <v>300</v>
      </c>
      <c r="G188" s="200"/>
      <c r="H188" s="204" t="n">
        <v>18</v>
      </c>
      <c r="I188" s="205"/>
      <c r="J188" s="200"/>
      <c r="K188" s="200"/>
      <c r="L188" s="201"/>
      <c r="M188" s="206"/>
      <c r="N188" s="207"/>
      <c r="O188" s="207"/>
      <c r="P188" s="207"/>
      <c r="Q188" s="207"/>
      <c r="R188" s="207"/>
      <c r="S188" s="207"/>
      <c r="T188" s="208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2" t="s">
        <v>196</v>
      </c>
      <c r="AU188" s="202" t="s">
        <v>92</v>
      </c>
      <c r="AV188" s="200" t="s">
        <v>92</v>
      </c>
      <c r="AW188" s="200" t="s">
        <v>36</v>
      </c>
      <c r="AX188" s="200" t="s">
        <v>82</v>
      </c>
      <c r="AY188" s="202" t="s">
        <v>186</v>
      </c>
      <c r="AZ188" s="200"/>
      <c r="BA188" s="200"/>
      <c r="BB188" s="200"/>
      <c r="BC188" s="200"/>
      <c r="BD188" s="200"/>
      <c r="BE188" s="200"/>
      <c r="BF188" s="200"/>
      <c r="BG188" s="200"/>
      <c r="BH188" s="200"/>
      <c r="BI188" s="200"/>
      <c r="BJ188" s="200"/>
      <c r="BK188" s="200"/>
      <c r="BL188" s="200"/>
      <c r="BM188" s="200"/>
      <c r="BN188" s="200"/>
    </row>
    <row r="189" s="219" customFormat="true" ht="12.8" hidden="false" customHeight="false" outlineLevel="0" collapsed="false">
      <c r="A189" s="210"/>
      <c r="B189" s="211"/>
      <c r="C189" s="210"/>
      <c r="D189" s="196" t="s">
        <v>196</v>
      </c>
      <c r="E189" s="212"/>
      <c r="F189" s="213" t="s">
        <v>199</v>
      </c>
      <c r="G189" s="210"/>
      <c r="H189" s="214" t="n">
        <v>-49</v>
      </c>
      <c r="I189" s="215"/>
      <c r="J189" s="210"/>
      <c r="K189" s="210"/>
      <c r="L189" s="211"/>
      <c r="M189" s="216"/>
      <c r="N189" s="217"/>
      <c r="O189" s="217"/>
      <c r="P189" s="217"/>
      <c r="Q189" s="217"/>
      <c r="R189" s="217"/>
      <c r="S189" s="217"/>
      <c r="T189" s="218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2" t="s">
        <v>196</v>
      </c>
      <c r="AU189" s="212" t="s">
        <v>92</v>
      </c>
      <c r="AV189" s="210" t="s">
        <v>192</v>
      </c>
      <c r="AW189" s="210" t="s">
        <v>36</v>
      </c>
      <c r="AX189" s="210" t="s">
        <v>90</v>
      </c>
      <c r="AY189" s="212" t="s">
        <v>186</v>
      </c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10"/>
      <c r="BM189" s="210"/>
      <c r="BN189" s="210"/>
    </row>
    <row r="190" s="32" customFormat="true" ht="12.8" hidden="false" customHeight="false" outlineLevel="0" collapsed="false">
      <c r="A190" s="26"/>
      <c r="B190" s="27"/>
      <c r="C190" s="220" t="s">
        <v>301</v>
      </c>
      <c r="D190" s="221" t="s">
        <v>229</v>
      </c>
      <c r="E190" s="222" t="s">
        <v>302</v>
      </c>
      <c r="F190" s="223" t="s">
        <v>303</v>
      </c>
      <c r="G190" s="224" t="s">
        <v>223</v>
      </c>
      <c r="H190" s="225" t="n">
        <v>-8</v>
      </c>
      <c r="I190" s="226"/>
      <c r="J190" s="227" t="n">
        <f aca="false">ROUND(I190*H190,2)</f>
        <v>-0</v>
      </c>
      <c r="K190" s="223" t="s">
        <v>210</v>
      </c>
      <c r="L190" s="228"/>
      <c r="M190" s="229"/>
      <c r="N190" s="230" t="s">
        <v>47</v>
      </c>
      <c r="O190" s="68"/>
      <c r="P190" s="192" t="n">
        <f aca="false">O190*H190</f>
        <v>-0</v>
      </c>
      <c r="Q190" s="192" t="n">
        <v>0.043</v>
      </c>
      <c r="R190" s="192" t="n">
        <f aca="false">Q190*H190</f>
        <v>-0.344</v>
      </c>
      <c r="S190" s="192" t="n">
        <v>0</v>
      </c>
      <c r="T190" s="193" t="n">
        <f aca="false">S190*H190</f>
        <v>-0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194" t="s">
        <v>232</v>
      </c>
      <c r="AS190" s="31"/>
      <c r="AT190" s="194" t="s">
        <v>229</v>
      </c>
      <c r="AU190" s="194" t="s">
        <v>92</v>
      </c>
      <c r="AV190" s="31"/>
      <c r="AW190" s="31"/>
      <c r="AX190" s="31"/>
      <c r="AY190" s="7" t="s">
        <v>186</v>
      </c>
      <c r="AZ190" s="31"/>
      <c r="BA190" s="31"/>
      <c r="BB190" s="31"/>
      <c r="BC190" s="31"/>
      <c r="BD190" s="31"/>
      <c r="BE190" s="195" t="n">
        <f aca="false">IF(N190="základní",J190,0)</f>
        <v>-0</v>
      </c>
      <c r="BF190" s="195" t="n">
        <f aca="false">IF(N190="snížená",J190,0)</f>
        <v>0</v>
      </c>
      <c r="BG190" s="195" t="n">
        <f aca="false">IF(N190="zákl. přenesená",J190,0)</f>
        <v>0</v>
      </c>
      <c r="BH190" s="195" t="n">
        <f aca="false">IF(N190="sníž. přenesená",J190,0)</f>
        <v>0</v>
      </c>
      <c r="BI190" s="195" t="n">
        <f aca="false">IF(N190="nulová",J190,0)</f>
        <v>0</v>
      </c>
      <c r="BJ190" s="7" t="s">
        <v>90</v>
      </c>
      <c r="BK190" s="195" t="n">
        <f aca="false">ROUND(I190*H190,2)</f>
        <v>-0</v>
      </c>
      <c r="BL190" s="7" t="s">
        <v>192</v>
      </c>
      <c r="BM190" s="194" t="s">
        <v>304</v>
      </c>
      <c r="BN190" s="31"/>
    </row>
    <row r="191" s="32" customFormat="true" ht="12.8" hidden="false" customHeight="false" outlineLevel="0" collapsed="false">
      <c r="A191" s="26"/>
      <c r="B191" s="27"/>
      <c r="C191" s="26"/>
      <c r="D191" s="196" t="s">
        <v>194</v>
      </c>
      <c r="E191" s="26"/>
      <c r="F191" s="197" t="s">
        <v>303</v>
      </c>
      <c r="G191" s="26"/>
      <c r="H191" s="26"/>
      <c r="I191" s="163"/>
      <c r="J191" s="26"/>
      <c r="K191" s="26"/>
      <c r="L191" s="27"/>
      <c r="M191" s="198"/>
      <c r="N191" s="199"/>
      <c r="O191" s="68"/>
      <c r="P191" s="68"/>
      <c r="Q191" s="68"/>
      <c r="R191" s="68"/>
      <c r="S191" s="68"/>
      <c r="T191" s="69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7" t="s">
        <v>194</v>
      </c>
      <c r="AU191" s="7" t="s">
        <v>92</v>
      </c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</row>
    <row r="192" s="209" customFormat="true" ht="12.8" hidden="false" customHeight="false" outlineLevel="0" collapsed="false">
      <c r="A192" s="200"/>
      <c r="B192" s="201"/>
      <c r="C192" s="200"/>
      <c r="D192" s="196" t="s">
        <v>196</v>
      </c>
      <c r="E192" s="202"/>
      <c r="F192" s="203" t="s">
        <v>305</v>
      </c>
      <c r="G192" s="200"/>
      <c r="H192" s="204" t="n">
        <v>-26</v>
      </c>
      <c r="I192" s="205"/>
      <c r="J192" s="200"/>
      <c r="K192" s="200"/>
      <c r="L192" s="201"/>
      <c r="M192" s="206"/>
      <c r="N192" s="207"/>
      <c r="O192" s="207"/>
      <c r="P192" s="207"/>
      <c r="Q192" s="207"/>
      <c r="R192" s="207"/>
      <c r="S192" s="207"/>
      <c r="T192" s="208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2" t="s">
        <v>196</v>
      </c>
      <c r="AU192" s="202" t="s">
        <v>92</v>
      </c>
      <c r="AV192" s="200" t="s">
        <v>92</v>
      </c>
      <c r="AW192" s="200" t="s">
        <v>36</v>
      </c>
      <c r="AX192" s="200" t="s">
        <v>82</v>
      </c>
      <c r="AY192" s="202" t="s">
        <v>186</v>
      </c>
      <c r="AZ192" s="200"/>
      <c r="BA192" s="200"/>
      <c r="BB192" s="200"/>
      <c r="BC192" s="200"/>
      <c r="BD192" s="200"/>
      <c r="BE192" s="200"/>
      <c r="BF192" s="200"/>
      <c r="BG192" s="200"/>
      <c r="BH192" s="200"/>
      <c r="BI192" s="200"/>
      <c r="BJ192" s="200"/>
      <c r="BK192" s="200"/>
      <c r="BL192" s="200"/>
      <c r="BM192" s="200"/>
      <c r="BN192" s="200"/>
    </row>
    <row r="193" s="209" customFormat="true" ht="12.8" hidden="false" customHeight="false" outlineLevel="0" collapsed="false">
      <c r="A193" s="200"/>
      <c r="B193" s="201"/>
      <c r="C193" s="200"/>
      <c r="D193" s="196" t="s">
        <v>196</v>
      </c>
      <c r="E193" s="202"/>
      <c r="F193" s="203" t="s">
        <v>300</v>
      </c>
      <c r="G193" s="200"/>
      <c r="H193" s="204" t="n">
        <v>18</v>
      </c>
      <c r="I193" s="205"/>
      <c r="J193" s="200"/>
      <c r="K193" s="200"/>
      <c r="L193" s="201"/>
      <c r="M193" s="206"/>
      <c r="N193" s="207"/>
      <c r="O193" s="207"/>
      <c r="P193" s="207"/>
      <c r="Q193" s="207"/>
      <c r="R193" s="207"/>
      <c r="S193" s="207"/>
      <c r="T193" s="208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2" t="s">
        <v>196</v>
      </c>
      <c r="AU193" s="202" t="s">
        <v>92</v>
      </c>
      <c r="AV193" s="200" t="s">
        <v>92</v>
      </c>
      <c r="AW193" s="200" t="s">
        <v>36</v>
      </c>
      <c r="AX193" s="200" t="s">
        <v>82</v>
      </c>
      <c r="AY193" s="202" t="s">
        <v>186</v>
      </c>
      <c r="AZ193" s="200"/>
      <c r="BA193" s="200"/>
      <c r="BB193" s="200"/>
      <c r="BC193" s="200"/>
      <c r="BD193" s="200"/>
      <c r="BE193" s="200"/>
      <c r="BF193" s="200"/>
      <c r="BG193" s="200"/>
      <c r="BH193" s="200"/>
      <c r="BI193" s="200"/>
      <c r="BJ193" s="200"/>
      <c r="BK193" s="200"/>
      <c r="BL193" s="200"/>
      <c r="BM193" s="200"/>
      <c r="BN193" s="200"/>
    </row>
    <row r="194" s="219" customFormat="true" ht="12.8" hidden="false" customHeight="false" outlineLevel="0" collapsed="false">
      <c r="A194" s="210"/>
      <c r="B194" s="211"/>
      <c r="C194" s="210"/>
      <c r="D194" s="196" t="s">
        <v>196</v>
      </c>
      <c r="E194" s="212"/>
      <c r="F194" s="213" t="s">
        <v>199</v>
      </c>
      <c r="G194" s="210"/>
      <c r="H194" s="214" t="n">
        <v>-8</v>
      </c>
      <c r="I194" s="215"/>
      <c r="J194" s="210"/>
      <c r="K194" s="210"/>
      <c r="L194" s="211"/>
      <c r="M194" s="216"/>
      <c r="N194" s="217"/>
      <c r="O194" s="217"/>
      <c r="P194" s="217"/>
      <c r="Q194" s="217"/>
      <c r="R194" s="217"/>
      <c r="S194" s="217"/>
      <c r="T194" s="218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2" t="s">
        <v>196</v>
      </c>
      <c r="AU194" s="212" t="s">
        <v>92</v>
      </c>
      <c r="AV194" s="210" t="s">
        <v>192</v>
      </c>
      <c r="AW194" s="210" t="s">
        <v>36</v>
      </c>
      <c r="AX194" s="210" t="s">
        <v>90</v>
      </c>
      <c r="AY194" s="212" t="s">
        <v>186</v>
      </c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0"/>
      <c r="BN194" s="210"/>
    </row>
    <row r="195" s="32" customFormat="true" ht="12.8" hidden="false" customHeight="false" outlineLevel="0" collapsed="false">
      <c r="A195" s="26"/>
      <c r="B195" s="27"/>
      <c r="C195" s="220" t="s">
        <v>306</v>
      </c>
      <c r="D195" s="221" t="s">
        <v>229</v>
      </c>
      <c r="E195" s="222" t="s">
        <v>307</v>
      </c>
      <c r="F195" s="223" t="s">
        <v>308</v>
      </c>
      <c r="G195" s="224" t="s">
        <v>223</v>
      </c>
      <c r="H195" s="225" t="n">
        <v>-41</v>
      </c>
      <c r="I195" s="226"/>
      <c r="J195" s="227" t="n">
        <f aca="false">ROUND(I195*H195,2)</f>
        <v>-0</v>
      </c>
      <c r="K195" s="223" t="s">
        <v>210</v>
      </c>
      <c r="L195" s="228"/>
      <c r="M195" s="229"/>
      <c r="N195" s="230" t="s">
        <v>47</v>
      </c>
      <c r="O195" s="68"/>
      <c r="P195" s="192" t="n">
        <f aca="false">O195*H195</f>
        <v>-0</v>
      </c>
      <c r="Q195" s="192" t="n">
        <v>0.002</v>
      </c>
      <c r="R195" s="192" t="n">
        <f aca="false">Q195*H195</f>
        <v>-0.082</v>
      </c>
      <c r="S195" s="192" t="n">
        <v>0</v>
      </c>
      <c r="T195" s="193" t="n">
        <f aca="false">S195*H195</f>
        <v>-0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194" t="s">
        <v>232</v>
      </c>
      <c r="AS195" s="31"/>
      <c r="AT195" s="194" t="s">
        <v>229</v>
      </c>
      <c r="AU195" s="194" t="s">
        <v>92</v>
      </c>
      <c r="AV195" s="31"/>
      <c r="AW195" s="31"/>
      <c r="AX195" s="31"/>
      <c r="AY195" s="7" t="s">
        <v>186</v>
      </c>
      <c r="AZ195" s="31"/>
      <c r="BA195" s="31"/>
      <c r="BB195" s="31"/>
      <c r="BC195" s="31"/>
      <c r="BD195" s="31"/>
      <c r="BE195" s="195" t="n">
        <f aca="false">IF(N195="základní",J195,0)</f>
        <v>-0</v>
      </c>
      <c r="BF195" s="195" t="n">
        <f aca="false">IF(N195="snížená",J195,0)</f>
        <v>0</v>
      </c>
      <c r="BG195" s="195" t="n">
        <f aca="false">IF(N195="zákl. přenesená",J195,0)</f>
        <v>0</v>
      </c>
      <c r="BH195" s="195" t="n">
        <f aca="false">IF(N195="sníž. přenesená",J195,0)</f>
        <v>0</v>
      </c>
      <c r="BI195" s="195" t="n">
        <f aca="false">IF(N195="nulová",J195,0)</f>
        <v>0</v>
      </c>
      <c r="BJ195" s="7" t="s">
        <v>90</v>
      </c>
      <c r="BK195" s="195" t="n">
        <f aca="false">ROUND(I195*H195,2)</f>
        <v>-0</v>
      </c>
      <c r="BL195" s="7" t="s">
        <v>192</v>
      </c>
      <c r="BM195" s="194" t="s">
        <v>309</v>
      </c>
      <c r="BN195" s="31"/>
    </row>
    <row r="196" s="32" customFormat="true" ht="12.8" hidden="false" customHeight="false" outlineLevel="0" collapsed="false">
      <c r="A196" s="26"/>
      <c r="B196" s="27"/>
      <c r="C196" s="26"/>
      <c r="D196" s="196" t="s">
        <v>194</v>
      </c>
      <c r="E196" s="26"/>
      <c r="F196" s="197" t="s">
        <v>308</v>
      </c>
      <c r="G196" s="26"/>
      <c r="H196" s="26"/>
      <c r="I196" s="163"/>
      <c r="J196" s="26"/>
      <c r="K196" s="26"/>
      <c r="L196" s="27"/>
      <c r="M196" s="198"/>
      <c r="N196" s="199"/>
      <c r="O196" s="68"/>
      <c r="P196" s="68"/>
      <c r="Q196" s="68"/>
      <c r="R196" s="68"/>
      <c r="S196" s="68"/>
      <c r="T196" s="69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7" t="s">
        <v>194</v>
      </c>
      <c r="AU196" s="7" t="s">
        <v>92</v>
      </c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</row>
    <row r="197" s="180" customFormat="true" ht="12.8" hidden="false" customHeight="false" outlineLevel="0" collapsed="false">
      <c r="A197" s="168"/>
      <c r="B197" s="169"/>
      <c r="C197" s="168"/>
      <c r="D197" s="170" t="s">
        <v>81</v>
      </c>
      <c r="E197" s="181" t="s">
        <v>253</v>
      </c>
      <c r="F197" s="181" t="s">
        <v>310</v>
      </c>
      <c r="G197" s="168"/>
      <c r="H197" s="168"/>
      <c r="I197" s="172"/>
      <c r="J197" s="182" t="n">
        <f aca="false">BK197</f>
        <v>0</v>
      </c>
      <c r="K197" s="168"/>
      <c r="L197" s="169"/>
      <c r="M197" s="174"/>
      <c r="N197" s="175"/>
      <c r="O197" s="175"/>
      <c r="P197" s="176" t="n">
        <f aca="false">SUM(P198:P228)</f>
        <v>0</v>
      </c>
      <c r="Q197" s="175"/>
      <c r="R197" s="176" t="n">
        <f aca="false">SUM(R198:R228)</f>
        <v>0</v>
      </c>
      <c r="S197" s="175"/>
      <c r="T197" s="177" t="n">
        <f aca="false">SUM(T198:T228)</f>
        <v>62.28825</v>
      </c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70" t="s">
        <v>90</v>
      </c>
      <c r="AS197" s="168"/>
      <c r="AT197" s="178" t="s">
        <v>81</v>
      </c>
      <c r="AU197" s="178" t="s">
        <v>90</v>
      </c>
      <c r="AV197" s="168"/>
      <c r="AW197" s="168"/>
      <c r="AX197" s="168"/>
      <c r="AY197" s="170" t="s">
        <v>186</v>
      </c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79" t="n">
        <f aca="false">SUM(BK198:BK228)</f>
        <v>0</v>
      </c>
      <c r="BL197" s="168"/>
      <c r="BM197" s="168"/>
      <c r="BN197" s="168"/>
    </row>
    <row r="198" s="32" customFormat="true" ht="12.8" hidden="false" customHeight="false" outlineLevel="0" collapsed="false">
      <c r="A198" s="26"/>
      <c r="B198" s="27"/>
      <c r="C198" s="183" t="s">
        <v>311</v>
      </c>
      <c r="D198" s="1" t="s">
        <v>0</v>
      </c>
      <c r="E198" s="184" t="s">
        <v>312</v>
      </c>
      <c r="F198" s="185" t="s">
        <v>313</v>
      </c>
      <c r="G198" s="186" t="s">
        <v>223</v>
      </c>
      <c r="H198" s="187" t="n">
        <v>61</v>
      </c>
      <c r="I198" s="188"/>
      <c r="J198" s="189" t="n">
        <f aca="false">ROUND(I198*H198,2)</f>
        <v>0</v>
      </c>
      <c r="K198" s="185" t="s">
        <v>191</v>
      </c>
      <c r="L198" s="27"/>
      <c r="M198" s="190"/>
      <c r="N198" s="191" t="s">
        <v>47</v>
      </c>
      <c r="O198" s="68"/>
      <c r="P198" s="192" t="n">
        <f aca="false">O198*H198</f>
        <v>0</v>
      </c>
      <c r="Q198" s="192" t="n">
        <v>0</v>
      </c>
      <c r="R198" s="192" t="n">
        <f aca="false">Q198*H198</f>
        <v>0</v>
      </c>
      <c r="S198" s="192" t="n">
        <v>0.088</v>
      </c>
      <c r="T198" s="193" t="n">
        <f aca="false">S198*H198</f>
        <v>5.368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194" t="s">
        <v>192</v>
      </c>
      <c r="AS198" s="31"/>
      <c r="AT198" s="194" t="s">
        <v>0</v>
      </c>
      <c r="AU198" s="194" t="s">
        <v>92</v>
      </c>
      <c r="AV198" s="31"/>
      <c r="AW198" s="31"/>
      <c r="AX198" s="31"/>
      <c r="AY198" s="7" t="s">
        <v>186</v>
      </c>
      <c r="AZ198" s="31"/>
      <c r="BA198" s="31"/>
      <c r="BB198" s="31"/>
      <c r="BC198" s="31"/>
      <c r="BD198" s="31"/>
      <c r="BE198" s="195" t="n">
        <f aca="false">IF(N198="základní",J198,0)</f>
        <v>0</v>
      </c>
      <c r="BF198" s="195" t="n">
        <f aca="false">IF(N198="snížená",J198,0)</f>
        <v>0</v>
      </c>
      <c r="BG198" s="195" t="n">
        <f aca="false">IF(N198="zákl. přenesená",J198,0)</f>
        <v>0</v>
      </c>
      <c r="BH198" s="195" t="n">
        <f aca="false">IF(N198="sníž. přenesená",J198,0)</f>
        <v>0</v>
      </c>
      <c r="BI198" s="195" t="n">
        <f aca="false">IF(N198="nulová",J198,0)</f>
        <v>0</v>
      </c>
      <c r="BJ198" s="7" t="s">
        <v>90</v>
      </c>
      <c r="BK198" s="195" t="n">
        <f aca="false">ROUND(I198*H198,2)</f>
        <v>0</v>
      </c>
      <c r="BL198" s="7" t="s">
        <v>192</v>
      </c>
      <c r="BM198" s="194" t="s">
        <v>314</v>
      </c>
      <c r="BN198" s="31"/>
    </row>
    <row r="199" s="32" customFormat="true" ht="12.8" hidden="false" customHeight="false" outlineLevel="0" collapsed="false">
      <c r="A199" s="26"/>
      <c r="B199" s="27"/>
      <c r="C199" s="26"/>
      <c r="D199" s="196" t="s">
        <v>194</v>
      </c>
      <c r="E199" s="26"/>
      <c r="F199" s="197" t="s">
        <v>313</v>
      </c>
      <c r="G199" s="26"/>
      <c r="H199" s="26"/>
      <c r="I199" s="163"/>
      <c r="J199" s="26"/>
      <c r="K199" s="26"/>
      <c r="L199" s="27"/>
      <c r="M199" s="198"/>
      <c r="N199" s="199"/>
      <c r="O199" s="68"/>
      <c r="P199" s="68"/>
      <c r="Q199" s="68"/>
      <c r="R199" s="68"/>
      <c r="S199" s="68"/>
      <c r="T199" s="69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7" t="s">
        <v>194</v>
      </c>
      <c r="AU199" s="7" t="s">
        <v>92</v>
      </c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</row>
    <row r="200" s="209" customFormat="true" ht="12.8" hidden="false" customHeight="false" outlineLevel="0" collapsed="false">
      <c r="A200" s="200"/>
      <c r="B200" s="201"/>
      <c r="C200" s="200"/>
      <c r="D200" s="196" t="s">
        <v>196</v>
      </c>
      <c r="E200" s="202"/>
      <c r="F200" s="203" t="s">
        <v>315</v>
      </c>
      <c r="G200" s="200"/>
      <c r="H200" s="204" t="n">
        <v>61</v>
      </c>
      <c r="I200" s="205"/>
      <c r="J200" s="200"/>
      <c r="K200" s="200"/>
      <c r="L200" s="201"/>
      <c r="M200" s="206"/>
      <c r="N200" s="207"/>
      <c r="O200" s="207"/>
      <c r="P200" s="207"/>
      <c r="Q200" s="207"/>
      <c r="R200" s="207"/>
      <c r="S200" s="207"/>
      <c r="T200" s="208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200"/>
      <c r="AK200" s="200"/>
      <c r="AL200" s="200"/>
      <c r="AM200" s="200"/>
      <c r="AN200" s="200"/>
      <c r="AO200" s="200"/>
      <c r="AP200" s="200"/>
      <c r="AQ200" s="200"/>
      <c r="AR200" s="200"/>
      <c r="AS200" s="200"/>
      <c r="AT200" s="202" t="s">
        <v>196</v>
      </c>
      <c r="AU200" s="202" t="s">
        <v>92</v>
      </c>
      <c r="AV200" s="200" t="s">
        <v>92</v>
      </c>
      <c r="AW200" s="200" t="s">
        <v>36</v>
      </c>
      <c r="AX200" s="200" t="s">
        <v>82</v>
      </c>
      <c r="AY200" s="202" t="s">
        <v>186</v>
      </c>
      <c r="AZ200" s="200"/>
      <c r="BA200" s="200"/>
      <c r="BB200" s="200"/>
      <c r="BC200" s="200"/>
      <c r="BD200" s="200"/>
      <c r="BE200" s="200"/>
      <c r="BF200" s="200"/>
      <c r="BG200" s="200"/>
      <c r="BH200" s="200"/>
      <c r="BI200" s="200"/>
      <c r="BJ200" s="200"/>
      <c r="BK200" s="200"/>
      <c r="BL200" s="200"/>
      <c r="BM200" s="200"/>
      <c r="BN200" s="200"/>
    </row>
    <row r="201" s="219" customFormat="true" ht="12.8" hidden="false" customHeight="false" outlineLevel="0" collapsed="false">
      <c r="A201" s="210"/>
      <c r="B201" s="211"/>
      <c r="C201" s="210"/>
      <c r="D201" s="196" t="s">
        <v>196</v>
      </c>
      <c r="E201" s="212"/>
      <c r="F201" s="213" t="s">
        <v>199</v>
      </c>
      <c r="G201" s="210"/>
      <c r="H201" s="214" t="n">
        <v>61</v>
      </c>
      <c r="I201" s="215"/>
      <c r="J201" s="210"/>
      <c r="K201" s="210"/>
      <c r="L201" s="211"/>
      <c r="M201" s="216"/>
      <c r="N201" s="217"/>
      <c r="O201" s="217"/>
      <c r="P201" s="217"/>
      <c r="Q201" s="217"/>
      <c r="R201" s="217"/>
      <c r="S201" s="217"/>
      <c r="T201" s="218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2" t="s">
        <v>196</v>
      </c>
      <c r="AU201" s="212" t="s">
        <v>92</v>
      </c>
      <c r="AV201" s="210" t="s">
        <v>192</v>
      </c>
      <c r="AW201" s="210" t="s">
        <v>36</v>
      </c>
      <c r="AX201" s="210" t="s">
        <v>90</v>
      </c>
      <c r="AY201" s="212" t="s">
        <v>186</v>
      </c>
      <c r="AZ201" s="210"/>
      <c r="BA201" s="210"/>
      <c r="BB201" s="210"/>
      <c r="BC201" s="210"/>
      <c r="BD201" s="210"/>
      <c r="BE201" s="210"/>
      <c r="BF201" s="210"/>
      <c r="BG201" s="210"/>
      <c r="BH201" s="210"/>
      <c r="BI201" s="210"/>
      <c r="BJ201" s="210"/>
      <c r="BK201" s="210"/>
      <c r="BL201" s="210"/>
      <c r="BM201" s="210"/>
      <c r="BN201" s="210"/>
    </row>
    <row r="202" s="32" customFormat="true" ht="12.8" hidden="false" customHeight="false" outlineLevel="0" collapsed="false">
      <c r="A202" s="26"/>
      <c r="B202" s="27"/>
      <c r="C202" s="183" t="s">
        <v>316</v>
      </c>
      <c r="D202" s="1" t="s">
        <v>0</v>
      </c>
      <c r="E202" s="184" t="s">
        <v>317</v>
      </c>
      <c r="F202" s="185" t="s">
        <v>318</v>
      </c>
      <c r="G202" s="186" t="s">
        <v>223</v>
      </c>
      <c r="H202" s="187" t="n">
        <v>122</v>
      </c>
      <c r="I202" s="188"/>
      <c r="J202" s="189" t="n">
        <f aca="false">ROUND(I202*H202,2)</f>
        <v>0</v>
      </c>
      <c r="K202" s="185" t="s">
        <v>191</v>
      </c>
      <c r="L202" s="27"/>
      <c r="M202" s="190"/>
      <c r="N202" s="191" t="s">
        <v>47</v>
      </c>
      <c r="O202" s="68"/>
      <c r="P202" s="192" t="n">
        <f aca="false">O202*H202</f>
        <v>0</v>
      </c>
      <c r="Q202" s="192" t="n">
        <v>0</v>
      </c>
      <c r="R202" s="192" t="n">
        <f aca="false">Q202*H202</f>
        <v>0</v>
      </c>
      <c r="S202" s="192" t="n">
        <v>0.008</v>
      </c>
      <c r="T202" s="193" t="n">
        <f aca="false">S202*H202</f>
        <v>0.976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194" t="s">
        <v>192</v>
      </c>
      <c r="AS202" s="31"/>
      <c r="AT202" s="194" t="s">
        <v>0</v>
      </c>
      <c r="AU202" s="194" t="s">
        <v>92</v>
      </c>
      <c r="AV202" s="31"/>
      <c r="AW202" s="31"/>
      <c r="AX202" s="31"/>
      <c r="AY202" s="7" t="s">
        <v>186</v>
      </c>
      <c r="AZ202" s="31"/>
      <c r="BA202" s="31"/>
      <c r="BB202" s="31"/>
      <c r="BC202" s="31"/>
      <c r="BD202" s="31"/>
      <c r="BE202" s="195" t="n">
        <f aca="false">IF(N202="základní",J202,0)</f>
        <v>0</v>
      </c>
      <c r="BF202" s="195" t="n">
        <f aca="false">IF(N202="snížená",J202,0)</f>
        <v>0</v>
      </c>
      <c r="BG202" s="195" t="n">
        <f aca="false">IF(N202="zákl. přenesená",J202,0)</f>
        <v>0</v>
      </c>
      <c r="BH202" s="195" t="n">
        <f aca="false">IF(N202="sníž. přenesená",J202,0)</f>
        <v>0</v>
      </c>
      <c r="BI202" s="195" t="n">
        <f aca="false">IF(N202="nulová",J202,0)</f>
        <v>0</v>
      </c>
      <c r="BJ202" s="7" t="s">
        <v>90</v>
      </c>
      <c r="BK202" s="195" t="n">
        <f aca="false">ROUND(I202*H202,2)</f>
        <v>0</v>
      </c>
      <c r="BL202" s="7" t="s">
        <v>192</v>
      </c>
      <c r="BM202" s="194" t="s">
        <v>319</v>
      </c>
      <c r="BN202" s="31"/>
    </row>
    <row r="203" s="32" customFormat="true" ht="12.8" hidden="false" customHeight="false" outlineLevel="0" collapsed="false">
      <c r="A203" s="26"/>
      <c r="B203" s="27"/>
      <c r="C203" s="26"/>
      <c r="D203" s="196" t="s">
        <v>194</v>
      </c>
      <c r="E203" s="26"/>
      <c r="F203" s="197" t="s">
        <v>320</v>
      </c>
      <c r="G203" s="26"/>
      <c r="H203" s="26"/>
      <c r="I203" s="163"/>
      <c r="J203" s="26"/>
      <c r="K203" s="26"/>
      <c r="L203" s="27"/>
      <c r="M203" s="198"/>
      <c r="N203" s="199"/>
      <c r="O203" s="68"/>
      <c r="P203" s="68"/>
      <c r="Q203" s="68"/>
      <c r="R203" s="68"/>
      <c r="S203" s="68"/>
      <c r="T203" s="69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7" t="s">
        <v>194</v>
      </c>
      <c r="AU203" s="7" t="s">
        <v>92</v>
      </c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</row>
    <row r="204" s="209" customFormat="true" ht="12.8" hidden="false" customHeight="false" outlineLevel="0" collapsed="false">
      <c r="A204" s="200"/>
      <c r="B204" s="201"/>
      <c r="C204" s="200"/>
      <c r="D204" s="196" t="s">
        <v>196</v>
      </c>
      <c r="E204" s="202"/>
      <c r="F204" s="203" t="s">
        <v>321</v>
      </c>
      <c r="G204" s="200"/>
      <c r="H204" s="204" t="n">
        <v>122</v>
      </c>
      <c r="I204" s="205"/>
      <c r="J204" s="200"/>
      <c r="K204" s="200"/>
      <c r="L204" s="201"/>
      <c r="M204" s="206"/>
      <c r="N204" s="207"/>
      <c r="O204" s="207"/>
      <c r="P204" s="207"/>
      <c r="Q204" s="207"/>
      <c r="R204" s="207"/>
      <c r="S204" s="207"/>
      <c r="T204" s="208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0"/>
      <c r="AT204" s="202" t="s">
        <v>196</v>
      </c>
      <c r="AU204" s="202" t="s">
        <v>92</v>
      </c>
      <c r="AV204" s="200" t="s">
        <v>92</v>
      </c>
      <c r="AW204" s="200" t="s">
        <v>36</v>
      </c>
      <c r="AX204" s="200" t="s">
        <v>90</v>
      </c>
      <c r="AY204" s="202" t="s">
        <v>186</v>
      </c>
      <c r="AZ204" s="200"/>
      <c r="BA204" s="200"/>
      <c r="BB204" s="200"/>
      <c r="BC204" s="200"/>
      <c r="BD204" s="200"/>
      <c r="BE204" s="200"/>
      <c r="BF204" s="200"/>
      <c r="BG204" s="200"/>
      <c r="BH204" s="200"/>
      <c r="BI204" s="200"/>
      <c r="BJ204" s="200"/>
      <c r="BK204" s="200"/>
      <c r="BL204" s="200"/>
      <c r="BM204" s="200"/>
      <c r="BN204" s="200"/>
    </row>
    <row r="205" s="32" customFormat="true" ht="12.8" hidden="false" customHeight="false" outlineLevel="0" collapsed="false">
      <c r="A205" s="26"/>
      <c r="B205" s="27"/>
      <c r="C205" s="183" t="s">
        <v>322</v>
      </c>
      <c r="D205" s="1" t="s">
        <v>0</v>
      </c>
      <c r="E205" s="184" t="s">
        <v>323</v>
      </c>
      <c r="F205" s="185" t="s">
        <v>324</v>
      </c>
      <c r="G205" s="186" t="s">
        <v>190</v>
      </c>
      <c r="H205" s="187" t="n">
        <v>109</v>
      </c>
      <c r="I205" s="188"/>
      <c r="J205" s="189" t="n">
        <f aca="false">ROUND(I205*H205,2)</f>
        <v>0</v>
      </c>
      <c r="K205" s="185" t="s">
        <v>191</v>
      </c>
      <c r="L205" s="27"/>
      <c r="M205" s="190"/>
      <c r="N205" s="191" t="s">
        <v>47</v>
      </c>
      <c r="O205" s="68"/>
      <c r="P205" s="192" t="n">
        <f aca="false">O205*H205</f>
        <v>0</v>
      </c>
      <c r="Q205" s="192" t="n">
        <v>0</v>
      </c>
      <c r="R205" s="192" t="n">
        <f aca="false">Q205*H205</f>
        <v>0</v>
      </c>
      <c r="S205" s="192" t="n">
        <v>0.00925</v>
      </c>
      <c r="T205" s="193" t="n">
        <f aca="false">S205*H205</f>
        <v>1.00825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194" t="s">
        <v>192</v>
      </c>
      <c r="AS205" s="31"/>
      <c r="AT205" s="194" t="s">
        <v>0</v>
      </c>
      <c r="AU205" s="194" t="s">
        <v>92</v>
      </c>
      <c r="AV205" s="31"/>
      <c r="AW205" s="31"/>
      <c r="AX205" s="31"/>
      <c r="AY205" s="7" t="s">
        <v>186</v>
      </c>
      <c r="AZ205" s="31"/>
      <c r="BA205" s="31"/>
      <c r="BB205" s="31"/>
      <c r="BC205" s="31"/>
      <c r="BD205" s="31"/>
      <c r="BE205" s="195" t="n">
        <f aca="false">IF(N205="základní",J205,0)</f>
        <v>0</v>
      </c>
      <c r="BF205" s="195" t="n">
        <f aca="false">IF(N205="snížená",J205,0)</f>
        <v>0</v>
      </c>
      <c r="BG205" s="195" t="n">
        <f aca="false">IF(N205="zákl. přenesená",J205,0)</f>
        <v>0</v>
      </c>
      <c r="BH205" s="195" t="n">
        <f aca="false">IF(N205="sníž. přenesená",J205,0)</f>
        <v>0</v>
      </c>
      <c r="BI205" s="195" t="n">
        <f aca="false">IF(N205="nulová",J205,0)</f>
        <v>0</v>
      </c>
      <c r="BJ205" s="7" t="s">
        <v>90</v>
      </c>
      <c r="BK205" s="195" t="n">
        <f aca="false">ROUND(I205*H205,2)</f>
        <v>0</v>
      </c>
      <c r="BL205" s="7" t="s">
        <v>192</v>
      </c>
      <c r="BM205" s="194" t="s">
        <v>325</v>
      </c>
      <c r="BN205" s="31"/>
    </row>
    <row r="206" s="32" customFormat="true" ht="12.8" hidden="false" customHeight="false" outlineLevel="0" collapsed="false">
      <c r="A206" s="26"/>
      <c r="B206" s="27"/>
      <c r="C206" s="26"/>
      <c r="D206" s="196" t="s">
        <v>194</v>
      </c>
      <c r="E206" s="26"/>
      <c r="F206" s="197" t="s">
        <v>326</v>
      </c>
      <c r="G206" s="26"/>
      <c r="H206" s="26"/>
      <c r="I206" s="163"/>
      <c r="J206" s="26"/>
      <c r="K206" s="26"/>
      <c r="L206" s="27"/>
      <c r="M206" s="198"/>
      <c r="N206" s="199"/>
      <c r="O206" s="68"/>
      <c r="P206" s="68"/>
      <c r="Q206" s="68"/>
      <c r="R206" s="68"/>
      <c r="S206" s="68"/>
      <c r="T206" s="69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7" t="s">
        <v>194</v>
      </c>
      <c r="AU206" s="7" t="s">
        <v>92</v>
      </c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</row>
    <row r="207" s="240" customFormat="true" ht="12.8" hidden="false" customHeight="false" outlineLevel="0" collapsed="false">
      <c r="A207" s="232"/>
      <c r="B207" s="233"/>
      <c r="C207" s="232"/>
      <c r="D207" s="196" t="s">
        <v>196</v>
      </c>
      <c r="E207" s="234"/>
      <c r="F207" s="235" t="s">
        <v>327</v>
      </c>
      <c r="G207" s="232"/>
      <c r="H207" s="234"/>
      <c r="I207" s="236"/>
      <c r="J207" s="232"/>
      <c r="K207" s="232"/>
      <c r="L207" s="233"/>
      <c r="M207" s="237"/>
      <c r="N207" s="238"/>
      <c r="O207" s="238"/>
      <c r="P207" s="238"/>
      <c r="Q207" s="238"/>
      <c r="R207" s="238"/>
      <c r="S207" s="238"/>
      <c r="T207" s="239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4" t="s">
        <v>196</v>
      </c>
      <c r="AU207" s="234" t="s">
        <v>92</v>
      </c>
      <c r="AV207" s="232" t="s">
        <v>90</v>
      </c>
      <c r="AW207" s="232" t="s">
        <v>36</v>
      </c>
      <c r="AX207" s="232" t="s">
        <v>82</v>
      </c>
      <c r="AY207" s="234" t="s">
        <v>186</v>
      </c>
      <c r="AZ207" s="232"/>
      <c r="BA207" s="232"/>
      <c r="BB207" s="232"/>
      <c r="BC207" s="232"/>
      <c r="BD207" s="232"/>
      <c r="BE207" s="232"/>
      <c r="BF207" s="232"/>
      <c r="BG207" s="232"/>
      <c r="BH207" s="232"/>
      <c r="BI207" s="232"/>
      <c r="BJ207" s="232"/>
      <c r="BK207" s="232"/>
      <c r="BL207" s="232"/>
      <c r="BM207" s="232"/>
      <c r="BN207" s="232"/>
    </row>
    <row r="208" s="209" customFormat="true" ht="12.8" hidden="false" customHeight="false" outlineLevel="0" collapsed="false">
      <c r="A208" s="200"/>
      <c r="B208" s="201"/>
      <c r="C208" s="200"/>
      <c r="D208" s="196" t="s">
        <v>196</v>
      </c>
      <c r="E208" s="202"/>
      <c r="F208" s="203" t="s">
        <v>328</v>
      </c>
      <c r="G208" s="200"/>
      <c r="H208" s="204" t="n">
        <v>109</v>
      </c>
      <c r="I208" s="205"/>
      <c r="J208" s="200"/>
      <c r="K208" s="200"/>
      <c r="L208" s="201"/>
      <c r="M208" s="206"/>
      <c r="N208" s="207"/>
      <c r="O208" s="207"/>
      <c r="P208" s="207"/>
      <c r="Q208" s="207"/>
      <c r="R208" s="207"/>
      <c r="S208" s="207"/>
      <c r="T208" s="208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0"/>
      <c r="AK208" s="200"/>
      <c r="AL208" s="200"/>
      <c r="AM208" s="200"/>
      <c r="AN208" s="200"/>
      <c r="AO208" s="200"/>
      <c r="AP208" s="200"/>
      <c r="AQ208" s="200"/>
      <c r="AR208" s="200"/>
      <c r="AS208" s="200"/>
      <c r="AT208" s="202" t="s">
        <v>196</v>
      </c>
      <c r="AU208" s="202" t="s">
        <v>92</v>
      </c>
      <c r="AV208" s="200" t="s">
        <v>92</v>
      </c>
      <c r="AW208" s="200" t="s">
        <v>36</v>
      </c>
      <c r="AX208" s="200" t="s">
        <v>82</v>
      </c>
      <c r="AY208" s="202" t="s">
        <v>186</v>
      </c>
      <c r="AZ208" s="200"/>
      <c r="BA208" s="200"/>
      <c r="BB208" s="200"/>
      <c r="BC208" s="200"/>
      <c r="BD208" s="200"/>
      <c r="BE208" s="200"/>
      <c r="BF208" s="200"/>
      <c r="BG208" s="200"/>
      <c r="BH208" s="200"/>
      <c r="BI208" s="200"/>
      <c r="BJ208" s="200"/>
      <c r="BK208" s="200"/>
      <c r="BL208" s="200"/>
      <c r="BM208" s="200"/>
      <c r="BN208" s="200"/>
    </row>
    <row r="209" s="219" customFormat="true" ht="12.8" hidden="false" customHeight="false" outlineLevel="0" collapsed="false">
      <c r="A209" s="210"/>
      <c r="B209" s="211"/>
      <c r="C209" s="210"/>
      <c r="D209" s="196" t="s">
        <v>196</v>
      </c>
      <c r="E209" s="212"/>
      <c r="F209" s="213" t="s">
        <v>199</v>
      </c>
      <c r="G209" s="210"/>
      <c r="H209" s="214" t="n">
        <v>109</v>
      </c>
      <c r="I209" s="215"/>
      <c r="J209" s="210"/>
      <c r="K209" s="210"/>
      <c r="L209" s="211"/>
      <c r="M209" s="216"/>
      <c r="N209" s="217"/>
      <c r="O209" s="217"/>
      <c r="P209" s="217"/>
      <c r="Q209" s="217"/>
      <c r="R209" s="217"/>
      <c r="S209" s="217"/>
      <c r="T209" s="218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2" t="s">
        <v>196</v>
      </c>
      <c r="AU209" s="212" t="s">
        <v>92</v>
      </c>
      <c r="AV209" s="210" t="s">
        <v>192</v>
      </c>
      <c r="AW209" s="210" t="s">
        <v>36</v>
      </c>
      <c r="AX209" s="210" t="s">
        <v>90</v>
      </c>
      <c r="AY209" s="212" t="s">
        <v>186</v>
      </c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  <c r="BJ209" s="210"/>
      <c r="BK209" s="210"/>
      <c r="BL209" s="210"/>
      <c r="BM209" s="210"/>
      <c r="BN209" s="210"/>
    </row>
    <row r="210" s="32" customFormat="true" ht="12.8" hidden="false" customHeight="false" outlineLevel="0" collapsed="false">
      <c r="A210" s="26"/>
      <c r="B210" s="27"/>
      <c r="C210" s="183" t="s">
        <v>329</v>
      </c>
      <c r="D210" s="1" t="s">
        <v>0</v>
      </c>
      <c r="E210" s="184" t="s">
        <v>330</v>
      </c>
      <c r="F210" s="185" t="s">
        <v>331</v>
      </c>
      <c r="G210" s="186" t="s">
        <v>202</v>
      </c>
      <c r="H210" s="187" t="n">
        <v>22.89</v>
      </c>
      <c r="I210" s="188"/>
      <c r="J210" s="189" t="n">
        <f aca="false">ROUND(I210*H210,2)</f>
        <v>0</v>
      </c>
      <c r="K210" s="185" t="s">
        <v>191</v>
      </c>
      <c r="L210" s="27"/>
      <c r="M210" s="190"/>
      <c r="N210" s="191" t="s">
        <v>47</v>
      </c>
      <c r="O210" s="68"/>
      <c r="P210" s="192" t="n">
        <f aca="false">O210*H210</f>
        <v>0</v>
      </c>
      <c r="Q210" s="192" t="n">
        <v>0</v>
      </c>
      <c r="R210" s="192" t="n">
        <f aca="false">Q210*H210</f>
        <v>0</v>
      </c>
      <c r="S210" s="192" t="n">
        <v>2.4</v>
      </c>
      <c r="T210" s="193" t="n">
        <f aca="false">S210*H210</f>
        <v>54.936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194" t="s">
        <v>192</v>
      </c>
      <c r="AS210" s="31"/>
      <c r="AT210" s="194" t="s">
        <v>0</v>
      </c>
      <c r="AU210" s="194" t="s">
        <v>92</v>
      </c>
      <c r="AV210" s="31"/>
      <c r="AW210" s="31"/>
      <c r="AX210" s="31"/>
      <c r="AY210" s="7" t="s">
        <v>186</v>
      </c>
      <c r="AZ210" s="31"/>
      <c r="BA210" s="31"/>
      <c r="BB210" s="31"/>
      <c r="BC210" s="31"/>
      <c r="BD210" s="31"/>
      <c r="BE210" s="195" t="n">
        <f aca="false">IF(N210="základní",J210,0)</f>
        <v>0</v>
      </c>
      <c r="BF210" s="195" t="n">
        <f aca="false">IF(N210="snížená",J210,0)</f>
        <v>0</v>
      </c>
      <c r="BG210" s="195" t="n">
        <f aca="false">IF(N210="zákl. přenesená",J210,0)</f>
        <v>0</v>
      </c>
      <c r="BH210" s="195" t="n">
        <f aca="false">IF(N210="sníž. přenesená",J210,0)</f>
        <v>0</v>
      </c>
      <c r="BI210" s="195" t="n">
        <f aca="false">IF(N210="nulová",J210,0)</f>
        <v>0</v>
      </c>
      <c r="BJ210" s="7" t="s">
        <v>90</v>
      </c>
      <c r="BK210" s="195" t="n">
        <f aca="false">ROUND(I210*H210,2)</f>
        <v>0</v>
      </c>
      <c r="BL210" s="7" t="s">
        <v>192</v>
      </c>
      <c r="BM210" s="194" t="s">
        <v>332</v>
      </c>
      <c r="BN210" s="31"/>
    </row>
    <row r="211" s="32" customFormat="true" ht="12.8" hidden="false" customHeight="false" outlineLevel="0" collapsed="false">
      <c r="A211" s="26"/>
      <c r="B211" s="27"/>
      <c r="C211" s="26"/>
      <c r="D211" s="196" t="s">
        <v>194</v>
      </c>
      <c r="E211" s="26"/>
      <c r="F211" s="197" t="s">
        <v>333</v>
      </c>
      <c r="G211" s="26"/>
      <c r="H211" s="26"/>
      <c r="I211" s="163"/>
      <c r="J211" s="26"/>
      <c r="K211" s="26"/>
      <c r="L211" s="27"/>
      <c r="M211" s="198"/>
      <c r="N211" s="199"/>
      <c r="O211" s="68"/>
      <c r="P211" s="68"/>
      <c r="Q211" s="68"/>
      <c r="R211" s="68"/>
      <c r="S211" s="68"/>
      <c r="T211" s="69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7" t="s">
        <v>194</v>
      </c>
      <c r="AU211" s="7" t="s">
        <v>92</v>
      </c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</row>
    <row r="212" s="209" customFormat="true" ht="12.8" hidden="false" customHeight="false" outlineLevel="0" collapsed="false">
      <c r="A212" s="200"/>
      <c r="B212" s="201"/>
      <c r="C212" s="200"/>
      <c r="D212" s="196" t="s">
        <v>196</v>
      </c>
      <c r="E212" s="202"/>
      <c r="F212" s="203" t="s">
        <v>334</v>
      </c>
      <c r="G212" s="200"/>
      <c r="H212" s="204" t="n">
        <v>22.89</v>
      </c>
      <c r="I212" s="205"/>
      <c r="J212" s="200"/>
      <c r="K212" s="200"/>
      <c r="L212" s="201"/>
      <c r="M212" s="206"/>
      <c r="N212" s="207"/>
      <c r="O212" s="207"/>
      <c r="P212" s="207"/>
      <c r="Q212" s="207"/>
      <c r="R212" s="207"/>
      <c r="S212" s="207"/>
      <c r="T212" s="208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  <c r="AF212" s="200"/>
      <c r="AG212" s="200"/>
      <c r="AH212" s="200"/>
      <c r="AI212" s="200"/>
      <c r="AJ212" s="200"/>
      <c r="AK212" s="200"/>
      <c r="AL212" s="200"/>
      <c r="AM212" s="200"/>
      <c r="AN212" s="200"/>
      <c r="AO212" s="200"/>
      <c r="AP212" s="200"/>
      <c r="AQ212" s="200"/>
      <c r="AR212" s="200"/>
      <c r="AS212" s="200"/>
      <c r="AT212" s="202" t="s">
        <v>196</v>
      </c>
      <c r="AU212" s="202" t="s">
        <v>92</v>
      </c>
      <c r="AV212" s="200" t="s">
        <v>92</v>
      </c>
      <c r="AW212" s="200" t="s">
        <v>36</v>
      </c>
      <c r="AX212" s="200" t="s">
        <v>82</v>
      </c>
      <c r="AY212" s="202" t="s">
        <v>186</v>
      </c>
      <c r="AZ212" s="200"/>
      <c r="BA212" s="200"/>
      <c r="BB212" s="200"/>
      <c r="BC212" s="200"/>
      <c r="BD212" s="200"/>
      <c r="BE212" s="200"/>
      <c r="BF212" s="200"/>
      <c r="BG212" s="200"/>
      <c r="BH212" s="200"/>
      <c r="BI212" s="200"/>
      <c r="BJ212" s="200"/>
      <c r="BK212" s="200"/>
      <c r="BL212" s="200"/>
      <c r="BM212" s="200"/>
      <c r="BN212" s="200"/>
    </row>
    <row r="213" s="219" customFormat="true" ht="12.8" hidden="false" customHeight="false" outlineLevel="0" collapsed="false">
      <c r="A213" s="210"/>
      <c r="B213" s="211"/>
      <c r="C213" s="210"/>
      <c r="D213" s="196" t="s">
        <v>196</v>
      </c>
      <c r="E213" s="212"/>
      <c r="F213" s="213" t="s">
        <v>199</v>
      </c>
      <c r="G213" s="210"/>
      <c r="H213" s="214" t="n">
        <v>22.89</v>
      </c>
      <c r="I213" s="215"/>
      <c r="J213" s="210"/>
      <c r="K213" s="210"/>
      <c r="L213" s="211"/>
      <c r="M213" s="216"/>
      <c r="N213" s="217"/>
      <c r="O213" s="217"/>
      <c r="P213" s="217"/>
      <c r="Q213" s="217"/>
      <c r="R213" s="217"/>
      <c r="S213" s="217"/>
      <c r="T213" s="218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2" t="s">
        <v>196</v>
      </c>
      <c r="AU213" s="212" t="s">
        <v>92</v>
      </c>
      <c r="AV213" s="210" t="s">
        <v>192</v>
      </c>
      <c r="AW213" s="210" t="s">
        <v>36</v>
      </c>
      <c r="AX213" s="210" t="s">
        <v>90</v>
      </c>
      <c r="AY213" s="212" t="s">
        <v>186</v>
      </c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  <c r="BJ213" s="210"/>
      <c r="BK213" s="210"/>
      <c r="BL213" s="210"/>
      <c r="BM213" s="210"/>
      <c r="BN213" s="210"/>
    </row>
    <row r="214" s="32" customFormat="true" ht="12.8" hidden="false" customHeight="false" outlineLevel="0" collapsed="false">
      <c r="A214" s="26"/>
      <c r="B214" s="27"/>
      <c r="C214" s="183" t="s">
        <v>335</v>
      </c>
      <c r="D214" s="1" t="s">
        <v>0</v>
      </c>
      <c r="E214" s="184" t="s">
        <v>336</v>
      </c>
      <c r="F214" s="185" t="s">
        <v>337</v>
      </c>
      <c r="G214" s="186" t="s">
        <v>215</v>
      </c>
      <c r="H214" s="187" t="n">
        <v>60.304</v>
      </c>
      <c r="I214" s="188"/>
      <c r="J214" s="189" t="n">
        <f aca="false">ROUND(I214*H214,2)</f>
        <v>0</v>
      </c>
      <c r="K214" s="185"/>
      <c r="L214" s="27"/>
      <c r="M214" s="190"/>
      <c r="N214" s="191" t="s">
        <v>47</v>
      </c>
      <c r="O214" s="68"/>
      <c r="P214" s="192" t="n">
        <f aca="false">O214*H214</f>
        <v>0</v>
      </c>
      <c r="Q214" s="192" t="n">
        <v>0</v>
      </c>
      <c r="R214" s="192" t="n">
        <f aca="false">Q214*H214</f>
        <v>0</v>
      </c>
      <c r="S214" s="192" t="n">
        <v>0</v>
      </c>
      <c r="T214" s="193" t="n">
        <f aca="false"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194" t="s">
        <v>192</v>
      </c>
      <c r="AS214" s="31"/>
      <c r="AT214" s="194" t="s">
        <v>0</v>
      </c>
      <c r="AU214" s="194" t="s">
        <v>92</v>
      </c>
      <c r="AV214" s="31"/>
      <c r="AW214" s="31"/>
      <c r="AX214" s="31"/>
      <c r="AY214" s="7" t="s">
        <v>186</v>
      </c>
      <c r="AZ214" s="31"/>
      <c r="BA214" s="31"/>
      <c r="BB214" s="31"/>
      <c r="BC214" s="31"/>
      <c r="BD214" s="31"/>
      <c r="BE214" s="195" t="n">
        <f aca="false">IF(N214="základní",J214,0)</f>
        <v>0</v>
      </c>
      <c r="BF214" s="195" t="n">
        <f aca="false">IF(N214="snížená",J214,0)</f>
        <v>0</v>
      </c>
      <c r="BG214" s="195" t="n">
        <f aca="false">IF(N214="zákl. přenesená",J214,0)</f>
        <v>0</v>
      </c>
      <c r="BH214" s="195" t="n">
        <f aca="false">IF(N214="sníž. přenesená",J214,0)</f>
        <v>0</v>
      </c>
      <c r="BI214" s="195" t="n">
        <f aca="false">IF(N214="nulová",J214,0)</f>
        <v>0</v>
      </c>
      <c r="BJ214" s="7" t="s">
        <v>90</v>
      </c>
      <c r="BK214" s="195" t="n">
        <f aca="false">ROUND(I214*H214,2)</f>
        <v>0</v>
      </c>
      <c r="BL214" s="7" t="s">
        <v>192</v>
      </c>
      <c r="BM214" s="194" t="s">
        <v>338</v>
      </c>
      <c r="BN214" s="31"/>
    </row>
    <row r="215" s="32" customFormat="true" ht="12.8" hidden="false" customHeight="false" outlineLevel="0" collapsed="false">
      <c r="A215" s="26"/>
      <c r="B215" s="27"/>
      <c r="C215" s="26"/>
      <c r="D215" s="196" t="s">
        <v>194</v>
      </c>
      <c r="E215" s="26"/>
      <c r="F215" s="197" t="s">
        <v>339</v>
      </c>
      <c r="G215" s="26"/>
      <c r="H215" s="26"/>
      <c r="I215" s="163"/>
      <c r="J215" s="26"/>
      <c r="K215" s="26"/>
      <c r="L215" s="27"/>
      <c r="M215" s="198"/>
      <c r="N215" s="199"/>
      <c r="O215" s="68"/>
      <c r="P215" s="68"/>
      <c r="Q215" s="68"/>
      <c r="R215" s="68"/>
      <c r="S215" s="68"/>
      <c r="T215" s="69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7" t="s">
        <v>194</v>
      </c>
      <c r="AU215" s="7" t="s">
        <v>92</v>
      </c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</row>
    <row r="216" s="32" customFormat="true" ht="12.8" hidden="false" customHeight="false" outlineLevel="0" collapsed="false">
      <c r="A216" s="26"/>
      <c r="B216" s="27"/>
      <c r="C216" s="183" t="s">
        <v>340</v>
      </c>
      <c r="D216" s="1" t="s">
        <v>0</v>
      </c>
      <c r="E216" s="184" t="s">
        <v>341</v>
      </c>
      <c r="F216" s="185" t="s">
        <v>342</v>
      </c>
      <c r="G216" s="186" t="s">
        <v>215</v>
      </c>
      <c r="H216" s="187" t="n">
        <v>62.288</v>
      </c>
      <c r="I216" s="188"/>
      <c r="J216" s="189" t="n">
        <f aca="false">ROUND(I216*H216,2)</f>
        <v>0</v>
      </c>
      <c r="K216" s="185"/>
      <c r="L216" s="27"/>
      <c r="M216" s="190"/>
      <c r="N216" s="191" t="s">
        <v>47</v>
      </c>
      <c r="O216" s="68"/>
      <c r="P216" s="192" t="n">
        <f aca="false">O216*H216</f>
        <v>0</v>
      </c>
      <c r="Q216" s="192" t="n">
        <v>0</v>
      </c>
      <c r="R216" s="192" t="n">
        <f aca="false">Q216*H216</f>
        <v>0</v>
      </c>
      <c r="S216" s="192" t="n">
        <v>0</v>
      </c>
      <c r="T216" s="193" t="n">
        <f aca="false"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194" t="s">
        <v>192</v>
      </c>
      <c r="AS216" s="31"/>
      <c r="AT216" s="194" t="s">
        <v>0</v>
      </c>
      <c r="AU216" s="194" t="s">
        <v>92</v>
      </c>
      <c r="AV216" s="31"/>
      <c r="AW216" s="31"/>
      <c r="AX216" s="31"/>
      <c r="AY216" s="7" t="s">
        <v>186</v>
      </c>
      <c r="AZ216" s="31"/>
      <c r="BA216" s="31"/>
      <c r="BB216" s="31"/>
      <c r="BC216" s="31"/>
      <c r="BD216" s="31"/>
      <c r="BE216" s="195" t="n">
        <f aca="false">IF(N216="základní",J216,0)</f>
        <v>0</v>
      </c>
      <c r="BF216" s="195" t="n">
        <f aca="false">IF(N216="snížená",J216,0)</f>
        <v>0</v>
      </c>
      <c r="BG216" s="195" t="n">
        <f aca="false">IF(N216="zákl. přenesená",J216,0)</f>
        <v>0</v>
      </c>
      <c r="BH216" s="195" t="n">
        <f aca="false">IF(N216="sníž. přenesená",J216,0)</f>
        <v>0</v>
      </c>
      <c r="BI216" s="195" t="n">
        <f aca="false">IF(N216="nulová",J216,0)</f>
        <v>0</v>
      </c>
      <c r="BJ216" s="7" t="s">
        <v>90</v>
      </c>
      <c r="BK216" s="195" t="n">
        <f aca="false">ROUND(I216*H216,2)</f>
        <v>0</v>
      </c>
      <c r="BL216" s="7" t="s">
        <v>192</v>
      </c>
      <c r="BM216" s="194" t="s">
        <v>343</v>
      </c>
      <c r="BN216" s="31"/>
    </row>
    <row r="217" s="32" customFormat="true" ht="12.8" hidden="false" customHeight="false" outlineLevel="0" collapsed="false">
      <c r="A217" s="26"/>
      <c r="B217" s="27"/>
      <c r="C217" s="26"/>
      <c r="D217" s="196" t="s">
        <v>194</v>
      </c>
      <c r="E217" s="26"/>
      <c r="F217" s="197" t="s">
        <v>344</v>
      </c>
      <c r="G217" s="26"/>
      <c r="H217" s="26"/>
      <c r="I217" s="163"/>
      <c r="J217" s="26"/>
      <c r="K217" s="26"/>
      <c r="L217" s="27"/>
      <c r="M217" s="198"/>
      <c r="N217" s="199"/>
      <c r="O217" s="68"/>
      <c r="P217" s="68"/>
      <c r="Q217" s="68"/>
      <c r="R217" s="68"/>
      <c r="S217" s="68"/>
      <c r="T217" s="69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7" t="s">
        <v>194</v>
      </c>
      <c r="AU217" s="7" t="s">
        <v>92</v>
      </c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</row>
    <row r="218" s="32" customFormat="true" ht="21.75" hidden="false" customHeight="false" outlineLevel="0" collapsed="false">
      <c r="A218" s="26"/>
      <c r="B218" s="27"/>
      <c r="C218" s="183" t="s">
        <v>345</v>
      </c>
      <c r="D218" s="1" t="s">
        <v>0</v>
      </c>
      <c r="E218" s="184" t="s">
        <v>346</v>
      </c>
      <c r="F218" s="185" t="s">
        <v>347</v>
      </c>
      <c r="G218" s="186" t="s">
        <v>215</v>
      </c>
      <c r="H218" s="187" t="n">
        <v>62.288</v>
      </c>
      <c r="I218" s="188"/>
      <c r="J218" s="189" t="n">
        <f aca="false">ROUND(I218*H218,2)</f>
        <v>0</v>
      </c>
      <c r="K218" s="185"/>
      <c r="L218" s="27"/>
      <c r="M218" s="190"/>
      <c r="N218" s="191" t="s">
        <v>47</v>
      </c>
      <c r="O218" s="68"/>
      <c r="P218" s="192" t="n">
        <f aca="false">O218*H218</f>
        <v>0</v>
      </c>
      <c r="Q218" s="192" t="n">
        <v>0</v>
      </c>
      <c r="R218" s="192" t="n">
        <f aca="false">Q218*H218</f>
        <v>0</v>
      </c>
      <c r="S218" s="192" t="n">
        <v>0</v>
      </c>
      <c r="T218" s="193" t="n">
        <f aca="false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194" t="s">
        <v>192</v>
      </c>
      <c r="AS218" s="31"/>
      <c r="AT218" s="194" t="s">
        <v>0</v>
      </c>
      <c r="AU218" s="194" t="s">
        <v>92</v>
      </c>
      <c r="AV218" s="31"/>
      <c r="AW218" s="31"/>
      <c r="AX218" s="31"/>
      <c r="AY218" s="7" t="s">
        <v>186</v>
      </c>
      <c r="AZ218" s="31"/>
      <c r="BA218" s="31"/>
      <c r="BB218" s="31"/>
      <c r="BC218" s="31"/>
      <c r="BD218" s="31"/>
      <c r="BE218" s="195" t="n">
        <f aca="false">IF(N218="základní",J218,0)</f>
        <v>0</v>
      </c>
      <c r="BF218" s="195" t="n">
        <f aca="false">IF(N218="snížená",J218,0)</f>
        <v>0</v>
      </c>
      <c r="BG218" s="195" t="n">
        <f aca="false">IF(N218="zákl. přenesená",J218,0)</f>
        <v>0</v>
      </c>
      <c r="BH218" s="195" t="n">
        <f aca="false">IF(N218="sníž. přenesená",J218,0)</f>
        <v>0</v>
      </c>
      <c r="BI218" s="195" t="n">
        <f aca="false">IF(N218="nulová",J218,0)</f>
        <v>0</v>
      </c>
      <c r="BJ218" s="7" t="s">
        <v>90</v>
      </c>
      <c r="BK218" s="195" t="n">
        <f aca="false">ROUND(I218*H218,2)</f>
        <v>0</v>
      </c>
      <c r="BL218" s="7" t="s">
        <v>192</v>
      </c>
      <c r="BM218" s="194" t="s">
        <v>348</v>
      </c>
      <c r="BN218" s="31"/>
    </row>
    <row r="219" s="32" customFormat="true" ht="16.4" hidden="false" customHeight="false" outlineLevel="0" collapsed="false">
      <c r="A219" s="26"/>
      <c r="B219" s="27"/>
      <c r="C219" s="26"/>
      <c r="D219" s="196" t="s">
        <v>194</v>
      </c>
      <c r="E219" s="26"/>
      <c r="F219" s="197" t="s">
        <v>349</v>
      </c>
      <c r="G219" s="26"/>
      <c r="H219" s="26"/>
      <c r="I219" s="163"/>
      <c r="J219" s="26"/>
      <c r="K219" s="26"/>
      <c r="L219" s="27"/>
      <c r="M219" s="198"/>
      <c r="N219" s="199"/>
      <c r="O219" s="68"/>
      <c r="P219" s="68"/>
      <c r="Q219" s="68"/>
      <c r="R219" s="68"/>
      <c r="S219" s="68"/>
      <c r="T219" s="69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7" t="s">
        <v>194</v>
      </c>
      <c r="AU219" s="7" t="s">
        <v>92</v>
      </c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</row>
    <row r="220" s="32" customFormat="true" ht="12.8" hidden="false" customHeight="false" outlineLevel="0" collapsed="false">
      <c r="A220" s="26"/>
      <c r="B220" s="27"/>
      <c r="C220" s="183" t="s">
        <v>350</v>
      </c>
      <c r="D220" s="1" t="s">
        <v>0</v>
      </c>
      <c r="E220" s="184" t="s">
        <v>351</v>
      </c>
      <c r="F220" s="185" t="s">
        <v>352</v>
      </c>
      <c r="G220" s="186" t="s">
        <v>215</v>
      </c>
      <c r="H220" s="187" t="n">
        <v>62.288</v>
      </c>
      <c r="I220" s="188"/>
      <c r="J220" s="189" t="n">
        <f aca="false">ROUND(I220*H220,2)</f>
        <v>0</v>
      </c>
      <c r="K220" s="185"/>
      <c r="L220" s="27"/>
      <c r="M220" s="190"/>
      <c r="N220" s="191" t="s">
        <v>47</v>
      </c>
      <c r="O220" s="68"/>
      <c r="P220" s="192" t="n">
        <f aca="false">O220*H220</f>
        <v>0</v>
      </c>
      <c r="Q220" s="192" t="n">
        <v>0</v>
      </c>
      <c r="R220" s="192" t="n">
        <f aca="false">Q220*H220</f>
        <v>0</v>
      </c>
      <c r="S220" s="192" t="n">
        <v>0</v>
      </c>
      <c r="T220" s="193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194" t="s">
        <v>192</v>
      </c>
      <c r="AS220" s="31"/>
      <c r="AT220" s="194" t="s">
        <v>0</v>
      </c>
      <c r="AU220" s="194" t="s">
        <v>92</v>
      </c>
      <c r="AV220" s="31"/>
      <c r="AW220" s="31"/>
      <c r="AX220" s="31"/>
      <c r="AY220" s="7" t="s">
        <v>186</v>
      </c>
      <c r="AZ220" s="31"/>
      <c r="BA220" s="31"/>
      <c r="BB220" s="31"/>
      <c r="BC220" s="31"/>
      <c r="BD220" s="31"/>
      <c r="BE220" s="195" t="n">
        <f aca="false">IF(N220="základní",J220,0)</f>
        <v>0</v>
      </c>
      <c r="BF220" s="195" t="n">
        <f aca="false">IF(N220="snížená",J220,0)</f>
        <v>0</v>
      </c>
      <c r="BG220" s="195" t="n">
        <f aca="false">IF(N220="zákl. přenesená",J220,0)</f>
        <v>0</v>
      </c>
      <c r="BH220" s="195" t="n">
        <f aca="false">IF(N220="sníž. přenesená",J220,0)</f>
        <v>0</v>
      </c>
      <c r="BI220" s="195" t="n">
        <f aca="false">IF(N220="nulová",J220,0)</f>
        <v>0</v>
      </c>
      <c r="BJ220" s="7" t="s">
        <v>90</v>
      </c>
      <c r="BK220" s="195" t="n">
        <f aca="false">ROUND(I220*H220,2)</f>
        <v>0</v>
      </c>
      <c r="BL220" s="7" t="s">
        <v>192</v>
      </c>
      <c r="BM220" s="194" t="s">
        <v>353</v>
      </c>
      <c r="BN220" s="31"/>
    </row>
    <row r="221" s="32" customFormat="true" ht="12.8" hidden="false" customHeight="false" outlineLevel="0" collapsed="false">
      <c r="A221" s="26"/>
      <c r="B221" s="27"/>
      <c r="C221" s="26"/>
      <c r="D221" s="196" t="s">
        <v>194</v>
      </c>
      <c r="E221" s="26"/>
      <c r="F221" s="197" t="s">
        <v>354</v>
      </c>
      <c r="G221" s="26"/>
      <c r="H221" s="26"/>
      <c r="I221" s="163"/>
      <c r="J221" s="26"/>
      <c r="K221" s="26"/>
      <c r="L221" s="27"/>
      <c r="M221" s="198"/>
      <c r="N221" s="199"/>
      <c r="O221" s="68"/>
      <c r="P221" s="68"/>
      <c r="Q221" s="68"/>
      <c r="R221" s="68"/>
      <c r="S221" s="68"/>
      <c r="T221" s="69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7" t="s">
        <v>194</v>
      </c>
      <c r="AU221" s="7" t="s">
        <v>92</v>
      </c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</row>
    <row r="222" s="32" customFormat="true" ht="22.35" hidden="false" customHeight="false" outlineLevel="0" collapsed="false">
      <c r="A222" s="26"/>
      <c r="B222" s="27"/>
      <c r="C222" s="183" t="s">
        <v>355</v>
      </c>
      <c r="D222" s="1" t="s">
        <v>0</v>
      </c>
      <c r="E222" s="184" t="s">
        <v>356</v>
      </c>
      <c r="F222" s="185" t="s">
        <v>357</v>
      </c>
      <c r="G222" s="186" t="s">
        <v>215</v>
      </c>
      <c r="H222" s="187" t="n">
        <v>62.288</v>
      </c>
      <c r="I222" s="188"/>
      <c r="J222" s="189" t="n">
        <f aca="false">ROUND(I222*H222,2)</f>
        <v>0</v>
      </c>
      <c r="K222" s="185"/>
      <c r="L222" s="27"/>
      <c r="M222" s="190"/>
      <c r="N222" s="191" t="s">
        <v>47</v>
      </c>
      <c r="O222" s="68"/>
      <c r="P222" s="192" t="n">
        <f aca="false">O222*H222</f>
        <v>0</v>
      </c>
      <c r="Q222" s="192" t="n">
        <v>0</v>
      </c>
      <c r="R222" s="192" t="n">
        <f aca="false">Q222*H222</f>
        <v>0</v>
      </c>
      <c r="S222" s="192" t="n">
        <v>0</v>
      </c>
      <c r="T222" s="193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194" t="s">
        <v>192</v>
      </c>
      <c r="AS222" s="31"/>
      <c r="AT222" s="194" t="s">
        <v>0</v>
      </c>
      <c r="AU222" s="194" t="s">
        <v>92</v>
      </c>
      <c r="AV222" s="31"/>
      <c r="AW222" s="31"/>
      <c r="AX222" s="31"/>
      <c r="AY222" s="7" t="s">
        <v>186</v>
      </c>
      <c r="AZ222" s="31"/>
      <c r="BA222" s="31"/>
      <c r="BB222" s="31"/>
      <c r="BC222" s="31"/>
      <c r="BD222" s="31"/>
      <c r="BE222" s="195" t="n">
        <f aca="false">IF(N222="základní",J222,0)</f>
        <v>0</v>
      </c>
      <c r="BF222" s="195" t="n">
        <f aca="false">IF(N222="snížená",J222,0)</f>
        <v>0</v>
      </c>
      <c r="BG222" s="195" t="n">
        <f aca="false">IF(N222="zákl. přenesená",J222,0)</f>
        <v>0</v>
      </c>
      <c r="BH222" s="195" t="n">
        <f aca="false">IF(N222="sníž. přenesená",J222,0)</f>
        <v>0</v>
      </c>
      <c r="BI222" s="195" t="n">
        <f aca="false">IF(N222="nulová",J222,0)</f>
        <v>0</v>
      </c>
      <c r="BJ222" s="7" t="s">
        <v>90</v>
      </c>
      <c r="BK222" s="195" t="n">
        <f aca="false">ROUND(I222*H222,2)</f>
        <v>0</v>
      </c>
      <c r="BL222" s="7" t="s">
        <v>192</v>
      </c>
      <c r="BM222" s="194" t="s">
        <v>358</v>
      </c>
      <c r="BN222" s="31"/>
    </row>
    <row r="223" s="32" customFormat="true" ht="16.4" hidden="false" customHeight="false" outlineLevel="0" collapsed="false">
      <c r="A223" s="26"/>
      <c r="B223" s="27"/>
      <c r="C223" s="26"/>
      <c r="D223" s="196" t="s">
        <v>194</v>
      </c>
      <c r="E223" s="26"/>
      <c r="F223" s="197" t="s">
        <v>359</v>
      </c>
      <c r="G223" s="26"/>
      <c r="H223" s="26"/>
      <c r="I223" s="163"/>
      <c r="J223" s="26"/>
      <c r="K223" s="26"/>
      <c r="L223" s="27"/>
      <c r="M223" s="198"/>
      <c r="N223" s="199"/>
      <c r="O223" s="68"/>
      <c r="P223" s="68"/>
      <c r="Q223" s="68"/>
      <c r="R223" s="68"/>
      <c r="S223" s="68"/>
      <c r="T223" s="69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7" t="s">
        <v>194</v>
      </c>
      <c r="AU223" s="7" t="s">
        <v>92</v>
      </c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</row>
    <row r="224" s="32" customFormat="true" ht="22.35" hidden="false" customHeight="false" outlineLevel="0" collapsed="false">
      <c r="A224" s="26"/>
      <c r="B224" s="27"/>
      <c r="C224" s="183" t="s">
        <v>360</v>
      </c>
      <c r="D224" s="1" t="s">
        <v>0</v>
      </c>
      <c r="E224" s="184" t="s">
        <v>361</v>
      </c>
      <c r="F224" s="185" t="s">
        <v>362</v>
      </c>
      <c r="G224" s="186" t="s">
        <v>215</v>
      </c>
      <c r="H224" s="187" t="n">
        <v>60.304</v>
      </c>
      <c r="I224" s="188"/>
      <c r="J224" s="189" t="n">
        <f aca="false">ROUND(I224*H224,2)</f>
        <v>0</v>
      </c>
      <c r="K224" s="185"/>
      <c r="L224" s="27"/>
      <c r="M224" s="190"/>
      <c r="N224" s="191" t="s">
        <v>47</v>
      </c>
      <c r="O224" s="68"/>
      <c r="P224" s="192" t="n">
        <f aca="false">O224*H224</f>
        <v>0</v>
      </c>
      <c r="Q224" s="192" t="n">
        <v>0</v>
      </c>
      <c r="R224" s="192" t="n">
        <f aca="false">Q224*H224</f>
        <v>0</v>
      </c>
      <c r="S224" s="192" t="n">
        <v>0</v>
      </c>
      <c r="T224" s="193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194" t="s">
        <v>192</v>
      </c>
      <c r="AS224" s="31"/>
      <c r="AT224" s="194" t="s">
        <v>0</v>
      </c>
      <c r="AU224" s="194" t="s">
        <v>92</v>
      </c>
      <c r="AV224" s="31"/>
      <c r="AW224" s="31"/>
      <c r="AX224" s="31"/>
      <c r="AY224" s="7" t="s">
        <v>186</v>
      </c>
      <c r="AZ224" s="31"/>
      <c r="BA224" s="31"/>
      <c r="BB224" s="31"/>
      <c r="BC224" s="31"/>
      <c r="BD224" s="31"/>
      <c r="BE224" s="195" t="n">
        <f aca="false">IF(N224="základní",J224,0)</f>
        <v>0</v>
      </c>
      <c r="BF224" s="195" t="n">
        <f aca="false">IF(N224="snížená",J224,0)</f>
        <v>0</v>
      </c>
      <c r="BG224" s="195" t="n">
        <f aca="false">IF(N224="zákl. přenesená",J224,0)</f>
        <v>0</v>
      </c>
      <c r="BH224" s="195" t="n">
        <f aca="false">IF(N224="sníž. přenesená",J224,0)</f>
        <v>0</v>
      </c>
      <c r="BI224" s="195" t="n">
        <f aca="false">IF(N224="nulová",J224,0)</f>
        <v>0</v>
      </c>
      <c r="BJ224" s="7" t="s">
        <v>90</v>
      </c>
      <c r="BK224" s="195" t="n">
        <f aca="false">ROUND(I224*H224,2)</f>
        <v>0</v>
      </c>
      <c r="BL224" s="7" t="s">
        <v>192</v>
      </c>
      <c r="BM224" s="194" t="s">
        <v>363</v>
      </c>
      <c r="BN224" s="31"/>
    </row>
    <row r="225" s="32" customFormat="true" ht="16.4" hidden="false" customHeight="false" outlineLevel="0" collapsed="false">
      <c r="A225" s="26"/>
      <c r="B225" s="27"/>
      <c r="C225" s="26"/>
      <c r="D225" s="196" t="s">
        <v>194</v>
      </c>
      <c r="E225" s="26"/>
      <c r="F225" s="197" t="s">
        <v>364</v>
      </c>
      <c r="G225" s="26"/>
      <c r="H225" s="26"/>
      <c r="I225" s="163"/>
      <c r="J225" s="26"/>
      <c r="K225" s="26"/>
      <c r="L225" s="27"/>
      <c r="M225" s="198"/>
      <c r="N225" s="199"/>
      <c r="O225" s="68"/>
      <c r="P225" s="68"/>
      <c r="Q225" s="68"/>
      <c r="R225" s="68"/>
      <c r="S225" s="68"/>
      <c r="T225" s="69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7" t="s">
        <v>194</v>
      </c>
      <c r="AU225" s="7" t="s">
        <v>92</v>
      </c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</row>
    <row r="226" s="32" customFormat="true" ht="12.8" hidden="false" customHeight="false" outlineLevel="0" collapsed="false">
      <c r="A226" s="26"/>
      <c r="B226" s="27"/>
      <c r="C226" s="183" t="s">
        <v>365</v>
      </c>
      <c r="D226" s="1" t="s">
        <v>0</v>
      </c>
      <c r="E226" s="184" t="s">
        <v>366</v>
      </c>
      <c r="F226" s="185" t="s">
        <v>367</v>
      </c>
      <c r="G226" s="186" t="s">
        <v>368</v>
      </c>
      <c r="H226" s="187" t="n">
        <v>1984</v>
      </c>
      <c r="I226" s="188"/>
      <c r="J226" s="189" t="n">
        <f aca="false">ROUND(I226*H226,2)</f>
        <v>0</v>
      </c>
      <c r="K226" s="185"/>
      <c r="L226" s="27"/>
      <c r="M226" s="190"/>
      <c r="N226" s="191" t="s">
        <v>47</v>
      </c>
      <c r="O226" s="68"/>
      <c r="P226" s="192" t="n">
        <f aca="false">O226*H226</f>
        <v>0</v>
      </c>
      <c r="Q226" s="192" t="n">
        <v>0</v>
      </c>
      <c r="R226" s="192" t="n">
        <f aca="false">Q226*H226</f>
        <v>0</v>
      </c>
      <c r="S226" s="192" t="n">
        <v>0</v>
      </c>
      <c r="T226" s="193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194" t="s">
        <v>192</v>
      </c>
      <c r="AS226" s="31"/>
      <c r="AT226" s="194" t="s">
        <v>0</v>
      </c>
      <c r="AU226" s="194" t="s">
        <v>92</v>
      </c>
      <c r="AV226" s="31"/>
      <c r="AW226" s="31"/>
      <c r="AX226" s="31"/>
      <c r="AY226" s="7" t="s">
        <v>186</v>
      </c>
      <c r="AZ226" s="31"/>
      <c r="BA226" s="31"/>
      <c r="BB226" s="31"/>
      <c r="BC226" s="31"/>
      <c r="BD226" s="31"/>
      <c r="BE226" s="195" t="n">
        <f aca="false">IF(N226="základní",J226,0)</f>
        <v>0</v>
      </c>
      <c r="BF226" s="195" t="n">
        <f aca="false">IF(N226="snížená",J226,0)</f>
        <v>0</v>
      </c>
      <c r="BG226" s="195" t="n">
        <f aca="false">IF(N226="zákl. přenesená",J226,0)</f>
        <v>0</v>
      </c>
      <c r="BH226" s="195" t="n">
        <f aca="false">IF(N226="sníž. přenesená",J226,0)</f>
        <v>0</v>
      </c>
      <c r="BI226" s="195" t="n">
        <f aca="false">IF(N226="nulová",J226,0)</f>
        <v>0</v>
      </c>
      <c r="BJ226" s="7" t="s">
        <v>90</v>
      </c>
      <c r="BK226" s="195" t="n">
        <f aca="false">ROUND(I226*H226,2)</f>
        <v>0</v>
      </c>
      <c r="BL226" s="7" t="s">
        <v>192</v>
      </c>
      <c r="BM226" s="194" t="s">
        <v>369</v>
      </c>
      <c r="BN226" s="31"/>
    </row>
    <row r="227" s="32" customFormat="true" ht="12.8" hidden="false" customHeight="false" outlineLevel="0" collapsed="false">
      <c r="A227" s="26"/>
      <c r="B227" s="27"/>
      <c r="C227" s="26"/>
      <c r="D227" s="196" t="s">
        <v>194</v>
      </c>
      <c r="E227" s="26"/>
      <c r="F227" s="197" t="s">
        <v>367</v>
      </c>
      <c r="G227" s="26"/>
      <c r="H227" s="26"/>
      <c r="I227" s="163"/>
      <c r="J227" s="26"/>
      <c r="K227" s="26"/>
      <c r="L227" s="27"/>
      <c r="M227" s="198"/>
      <c r="N227" s="199"/>
      <c r="O227" s="68"/>
      <c r="P227" s="68"/>
      <c r="Q227" s="68"/>
      <c r="R227" s="68"/>
      <c r="S227" s="68"/>
      <c r="T227" s="69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7" t="s">
        <v>194</v>
      </c>
      <c r="AU227" s="7" t="s">
        <v>92</v>
      </c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</row>
    <row r="228" s="209" customFormat="true" ht="12.8" hidden="false" customHeight="false" outlineLevel="0" collapsed="false">
      <c r="A228" s="200"/>
      <c r="B228" s="201"/>
      <c r="C228" s="200"/>
      <c r="D228" s="196" t="s">
        <v>196</v>
      </c>
      <c r="E228" s="202"/>
      <c r="F228" s="203" t="s">
        <v>370</v>
      </c>
      <c r="G228" s="200"/>
      <c r="H228" s="204" t="n">
        <v>1984</v>
      </c>
      <c r="I228" s="205"/>
      <c r="J228" s="200"/>
      <c r="K228" s="200"/>
      <c r="L228" s="201"/>
      <c r="M228" s="206"/>
      <c r="N228" s="207"/>
      <c r="O228" s="207"/>
      <c r="P228" s="207"/>
      <c r="Q228" s="207"/>
      <c r="R228" s="207"/>
      <c r="S228" s="207"/>
      <c r="T228" s="208"/>
      <c r="U228" s="200"/>
      <c r="V228" s="200"/>
      <c r="W228" s="200"/>
      <c r="X228" s="200"/>
      <c r="Y228" s="200"/>
      <c r="Z228" s="200"/>
      <c r="AA228" s="200"/>
      <c r="AB228" s="200"/>
      <c r="AC228" s="200"/>
      <c r="AD228" s="200"/>
      <c r="AE228" s="200"/>
      <c r="AF228" s="200"/>
      <c r="AG228" s="200"/>
      <c r="AH228" s="200"/>
      <c r="AI228" s="200"/>
      <c r="AJ228" s="200"/>
      <c r="AK228" s="200"/>
      <c r="AL228" s="200"/>
      <c r="AM228" s="200"/>
      <c r="AN228" s="200"/>
      <c r="AO228" s="200"/>
      <c r="AP228" s="200"/>
      <c r="AQ228" s="200"/>
      <c r="AR228" s="200"/>
      <c r="AS228" s="200"/>
      <c r="AT228" s="202" t="s">
        <v>196</v>
      </c>
      <c r="AU228" s="202" t="s">
        <v>92</v>
      </c>
      <c r="AV228" s="200" t="s">
        <v>92</v>
      </c>
      <c r="AW228" s="200" t="s">
        <v>36</v>
      </c>
      <c r="AX228" s="200" t="s">
        <v>90</v>
      </c>
      <c r="AY228" s="202" t="s">
        <v>186</v>
      </c>
      <c r="AZ228" s="200"/>
      <c r="BA228" s="200"/>
      <c r="BB228" s="200"/>
      <c r="BC228" s="200"/>
      <c r="BD228" s="200"/>
      <c r="BE228" s="200"/>
      <c r="BF228" s="200"/>
      <c r="BG228" s="200"/>
      <c r="BH228" s="200"/>
      <c r="BI228" s="200"/>
      <c r="BJ228" s="200"/>
      <c r="BK228" s="200"/>
      <c r="BL228" s="200"/>
      <c r="BM228" s="200"/>
      <c r="BN228" s="200"/>
    </row>
    <row r="229" s="180" customFormat="true" ht="12.8" hidden="false" customHeight="false" outlineLevel="0" collapsed="false">
      <c r="A229" s="168"/>
      <c r="B229" s="169"/>
      <c r="C229" s="168"/>
      <c r="D229" s="170" t="s">
        <v>81</v>
      </c>
      <c r="E229" s="181" t="s">
        <v>371</v>
      </c>
      <c r="F229" s="181" t="s">
        <v>372</v>
      </c>
      <c r="G229" s="168"/>
      <c r="H229" s="168"/>
      <c r="I229" s="172"/>
      <c r="J229" s="182" t="n">
        <f aca="false">BK229</f>
        <v>0</v>
      </c>
      <c r="K229" s="168"/>
      <c r="L229" s="169"/>
      <c r="M229" s="174"/>
      <c r="N229" s="175"/>
      <c r="O229" s="175"/>
      <c r="P229" s="176" t="n">
        <f aca="false">SUM(P230:P231)</f>
        <v>0</v>
      </c>
      <c r="Q229" s="175"/>
      <c r="R229" s="176" t="n">
        <f aca="false">SUM(R230:R231)</f>
        <v>0</v>
      </c>
      <c r="S229" s="175"/>
      <c r="T229" s="177" t="n">
        <f aca="false">SUM(T230:T231)</f>
        <v>0</v>
      </c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70" t="s">
        <v>90</v>
      </c>
      <c r="AS229" s="168"/>
      <c r="AT229" s="178" t="s">
        <v>81</v>
      </c>
      <c r="AU229" s="178" t="s">
        <v>90</v>
      </c>
      <c r="AV229" s="168"/>
      <c r="AW229" s="168"/>
      <c r="AX229" s="168"/>
      <c r="AY229" s="170" t="s">
        <v>186</v>
      </c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79" t="n">
        <f aca="false">SUM(BK230:BK231)</f>
        <v>0</v>
      </c>
      <c r="BL229" s="168"/>
      <c r="BM229" s="168"/>
      <c r="BN229" s="168"/>
    </row>
    <row r="230" s="32" customFormat="true" ht="12.8" hidden="false" customHeight="false" outlineLevel="0" collapsed="false">
      <c r="A230" s="26"/>
      <c r="B230" s="27"/>
      <c r="C230" s="183" t="s">
        <v>373</v>
      </c>
      <c r="D230" s="4" t="s">
        <v>0</v>
      </c>
      <c r="E230" s="184" t="s">
        <v>374</v>
      </c>
      <c r="F230" s="185" t="s">
        <v>375</v>
      </c>
      <c r="G230" s="186" t="s">
        <v>215</v>
      </c>
      <c r="H230" s="187" t="n">
        <v>-0.219</v>
      </c>
      <c r="I230" s="188"/>
      <c r="J230" s="189" t="n">
        <f aca="false">ROUND(I230*H230,2)</f>
        <v>-0</v>
      </c>
      <c r="K230" s="185" t="s">
        <v>191</v>
      </c>
      <c r="L230" s="27"/>
      <c r="M230" s="190"/>
      <c r="N230" s="191" t="s">
        <v>47</v>
      </c>
      <c r="O230" s="68"/>
      <c r="P230" s="192" t="n">
        <f aca="false">O230*H230</f>
        <v>-0</v>
      </c>
      <c r="Q230" s="192" t="n">
        <v>0</v>
      </c>
      <c r="R230" s="192" t="n">
        <f aca="false">Q230*H230</f>
        <v>-0</v>
      </c>
      <c r="S230" s="192" t="n">
        <v>0</v>
      </c>
      <c r="T230" s="193" t="n">
        <f aca="false">S230*H230</f>
        <v>-0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194" t="s">
        <v>192</v>
      </c>
      <c r="AS230" s="31"/>
      <c r="AT230" s="194" t="s">
        <v>0</v>
      </c>
      <c r="AU230" s="194" t="s">
        <v>92</v>
      </c>
      <c r="AV230" s="31"/>
      <c r="AW230" s="31"/>
      <c r="AX230" s="31"/>
      <c r="AY230" s="7" t="s">
        <v>186</v>
      </c>
      <c r="AZ230" s="31"/>
      <c r="BA230" s="31"/>
      <c r="BB230" s="31"/>
      <c r="BC230" s="31"/>
      <c r="BD230" s="31"/>
      <c r="BE230" s="195" t="n">
        <f aca="false">IF(N230="základní",J230,0)</f>
        <v>-0</v>
      </c>
      <c r="BF230" s="195" t="n">
        <f aca="false">IF(N230="snížená",J230,0)</f>
        <v>0</v>
      </c>
      <c r="BG230" s="195" t="n">
        <f aca="false">IF(N230="zákl. přenesená",J230,0)</f>
        <v>0</v>
      </c>
      <c r="BH230" s="195" t="n">
        <f aca="false">IF(N230="sníž. přenesená",J230,0)</f>
        <v>0</v>
      </c>
      <c r="BI230" s="195" t="n">
        <f aca="false">IF(N230="nulová",J230,0)</f>
        <v>0</v>
      </c>
      <c r="BJ230" s="7" t="s">
        <v>90</v>
      </c>
      <c r="BK230" s="195" t="n">
        <f aca="false">ROUND(I230*H230,2)</f>
        <v>-0</v>
      </c>
      <c r="BL230" s="7" t="s">
        <v>192</v>
      </c>
      <c r="BM230" s="194" t="s">
        <v>376</v>
      </c>
      <c r="BN230" s="31"/>
    </row>
    <row r="231" s="32" customFormat="true" ht="16.4" hidden="false" customHeight="false" outlineLevel="0" collapsed="false">
      <c r="A231" s="26"/>
      <c r="B231" s="27"/>
      <c r="C231" s="26"/>
      <c r="D231" s="196" t="s">
        <v>194</v>
      </c>
      <c r="E231" s="26"/>
      <c r="F231" s="197" t="s">
        <v>377</v>
      </c>
      <c r="G231" s="26"/>
      <c r="H231" s="26"/>
      <c r="I231" s="163"/>
      <c r="J231" s="26"/>
      <c r="K231" s="26"/>
      <c r="L231" s="27"/>
      <c r="M231" s="198"/>
      <c r="N231" s="199"/>
      <c r="O231" s="68"/>
      <c r="P231" s="68"/>
      <c r="Q231" s="68"/>
      <c r="R231" s="68"/>
      <c r="S231" s="68"/>
      <c r="T231" s="69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7" t="s">
        <v>194</v>
      </c>
      <c r="AU231" s="7" t="s">
        <v>92</v>
      </c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</row>
    <row r="232" s="180" customFormat="true" ht="15" hidden="false" customHeight="false" outlineLevel="0" collapsed="false">
      <c r="A232" s="168"/>
      <c r="B232" s="169"/>
      <c r="C232" s="168"/>
      <c r="D232" s="170" t="s">
        <v>81</v>
      </c>
      <c r="E232" s="171" t="s">
        <v>378</v>
      </c>
      <c r="F232" s="171" t="s">
        <v>379</v>
      </c>
      <c r="G232" s="168"/>
      <c r="H232" s="168"/>
      <c r="I232" s="172"/>
      <c r="J232" s="173" t="n">
        <f aca="false">BK232</f>
        <v>0</v>
      </c>
      <c r="K232" s="168"/>
      <c r="L232" s="169"/>
      <c r="M232" s="174"/>
      <c r="N232" s="175"/>
      <c r="O232" s="175"/>
      <c r="P232" s="176" t="n">
        <f aca="false">P233</f>
        <v>0</v>
      </c>
      <c r="Q232" s="175"/>
      <c r="R232" s="176" t="n">
        <f aca="false">R233</f>
        <v>0</v>
      </c>
      <c r="S232" s="175"/>
      <c r="T232" s="177" t="n">
        <f aca="false">T233</f>
        <v>0</v>
      </c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70" t="s">
        <v>92</v>
      </c>
      <c r="AS232" s="168"/>
      <c r="AT232" s="178" t="s">
        <v>81</v>
      </c>
      <c r="AU232" s="178" t="s">
        <v>82</v>
      </c>
      <c r="AV232" s="168"/>
      <c r="AW232" s="168"/>
      <c r="AX232" s="168"/>
      <c r="AY232" s="170" t="s">
        <v>186</v>
      </c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79" t="n">
        <f aca="false">BK233</f>
        <v>0</v>
      </c>
      <c r="BL232" s="168"/>
      <c r="BM232" s="168"/>
      <c r="BN232" s="168"/>
    </row>
    <row r="233" s="180" customFormat="true" ht="12.8" hidden="false" customHeight="false" outlineLevel="0" collapsed="false">
      <c r="A233" s="168"/>
      <c r="B233" s="169"/>
      <c r="C233" s="168"/>
      <c r="D233" s="170" t="s">
        <v>81</v>
      </c>
      <c r="E233" s="181" t="s">
        <v>380</v>
      </c>
      <c r="F233" s="181" t="s">
        <v>381</v>
      </c>
      <c r="G233" s="168"/>
      <c r="H233" s="168"/>
      <c r="I233" s="172"/>
      <c r="J233" s="182" t="n">
        <f aca="false">BK233</f>
        <v>0</v>
      </c>
      <c r="K233" s="168"/>
      <c r="L233" s="169"/>
      <c r="M233" s="174"/>
      <c r="N233" s="175"/>
      <c r="O233" s="175"/>
      <c r="P233" s="176" t="n">
        <f aca="false">SUM(P234:P237)</f>
        <v>0</v>
      </c>
      <c r="Q233" s="175"/>
      <c r="R233" s="176" t="n">
        <f aca="false">SUM(R234:R237)</f>
        <v>0</v>
      </c>
      <c r="S233" s="175"/>
      <c r="T233" s="177" t="n">
        <f aca="false">SUM(T234:T237)</f>
        <v>0</v>
      </c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70" t="s">
        <v>90</v>
      </c>
      <c r="AS233" s="168"/>
      <c r="AT233" s="178" t="s">
        <v>81</v>
      </c>
      <c r="AU233" s="178" t="s">
        <v>90</v>
      </c>
      <c r="AV233" s="168"/>
      <c r="AW233" s="168"/>
      <c r="AX233" s="168"/>
      <c r="AY233" s="170" t="s">
        <v>186</v>
      </c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79" t="n">
        <f aca="false">SUM(BK234:BK237)</f>
        <v>0</v>
      </c>
      <c r="BL233" s="168"/>
      <c r="BM233" s="168"/>
      <c r="BN233" s="168"/>
    </row>
    <row r="234" s="32" customFormat="true" ht="32.8" hidden="false" customHeight="false" outlineLevel="0" collapsed="false">
      <c r="A234" s="26"/>
      <c r="B234" s="27"/>
      <c r="C234" s="183" t="s">
        <v>9</v>
      </c>
      <c r="D234" s="4" t="s">
        <v>0</v>
      </c>
      <c r="E234" s="184" t="s">
        <v>92</v>
      </c>
      <c r="F234" s="185" t="s">
        <v>382</v>
      </c>
      <c r="G234" s="186" t="s">
        <v>260</v>
      </c>
      <c r="H234" s="187" t="n">
        <v>-3</v>
      </c>
      <c r="I234" s="188"/>
      <c r="J234" s="189" t="n">
        <f aca="false">ROUND(I234*H234,2)</f>
        <v>-0</v>
      </c>
      <c r="K234" s="185" t="s">
        <v>261</v>
      </c>
      <c r="L234" s="27"/>
      <c r="M234" s="190"/>
      <c r="N234" s="191" t="s">
        <v>47</v>
      </c>
      <c r="O234" s="68"/>
      <c r="P234" s="192" t="n">
        <f aca="false">O234*H234</f>
        <v>-0</v>
      </c>
      <c r="Q234" s="192" t="n">
        <v>0</v>
      </c>
      <c r="R234" s="192" t="n">
        <f aca="false">Q234*H234</f>
        <v>-0</v>
      </c>
      <c r="S234" s="192" t="n">
        <v>0</v>
      </c>
      <c r="T234" s="193" t="n">
        <f aca="false">S234*H234</f>
        <v>-0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194" t="s">
        <v>192</v>
      </c>
      <c r="AS234" s="31"/>
      <c r="AT234" s="194" t="s">
        <v>0</v>
      </c>
      <c r="AU234" s="194" t="s">
        <v>92</v>
      </c>
      <c r="AV234" s="31"/>
      <c r="AW234" s="31"/>
      <c r="AX234" s="31"/>
      <c r="AY234" s="7" t="s">
        <v>186</v>
      </c>
      <c r="AZ234" s="31"/>
      <c r="BA234" s="31"/>
      <c r="BB234" s="31"/>
      <c r="BC234" s="31"/>
      <c r="BD234" s="31"/>
      <c r="BE234" s="195" t="n">
        <f aca="false">IF(N234="základní",J234,0)</f>
        <v>-0</v>
      </c>
      <c r="BF234" s="195" t="n">
        <f aca="false">IF(N234="snížená",J234,0)</f>
        <v>0</v>
      </c>
      <c r="BG234" s="195" t="n">
        <f aca="false">IF(N234="zákl. přenesená",J234,0)</f>
        <v>0</v>
      </c>
      <c r="BH234" s="195" t="n">
        <f aca="false">IF(N234="sníž. přenesená",J234,0)</f>
        <v>0</v>
      </c>
      <c r="BI234" s="195" t="n">
        <f aca="false">IF(N234="nulová",J234,0)</f>
        <v>0</v>
      </c>
      <c r="BJ234" s="7" t="s">
        <v>90</v>
      </c>
      <c r="BK234" s="195" t="n">
        <f aca="false">ROUND(I234*H234,2)</f>
        <v>-0</v>
      </c>
      <c r="BL234" s="7" t="s">
        <v>192</v>
      </c>
      <c r="BM234" s="194" t="s">
        <v>383</v>
      </c>
      <c r="BN234" s="31"/>
    </row>
    <row r="235" s="32" customFormat="true" ht="16.4" hidden="false" customHeight="false" outlineLevel="0" collapsed="false">
      <c r="A235" s="26"/>
      <c r="B235" s="27"/>
      <c r="C235" s="26"/>
      <c r="D235" s="196" t="s">
        <v>194</v>
      </c>
      <c r="E235" s="26"/>
      <c r="F235" s="197" t="s">
        <v>382</v>
      </c>
      <c r="G235" s="26"/>
      <c r="H235" s="26"/>
      <c r="I235" s="163"/>
      <c r="J235" s="26"/>
      <c r="K235" s="26"/>
      <c r="L235" s="27"/>
      <c r="M235" s="198"/>
      <c r="N235" s="199"/>
      <c r="O235" s="68"/>
      <c r="P235" s="68"/>
      <c r="Q235" s="68"/>
      <c r="R235" s="68"/>
      <c r="S235" s="68"/>
      <c r="T235" s="69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7" t="s">
        <v>194</v>
      </c>
      <c r="AU235" s="7" t="s">
        <v>92</v>
      </c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</row>
    <row r="236" s="32" customFormat="true" ht="32.8" hidden="false" customHeight="false" outlineLevel="0" collapsed="false">
      <c r="A236" s="26"/>
      <c r="B236" s="27"/>
      <c r="C236" s="183" t="s">
        <v>9</v>
      </c>
      <c r="D236" s="1" t="s">
        <v>0</v>
      </c>
      <c r="E236" s="184" t="s">
        <v>384</v>
      </c>
      <c r="F236" s="185" t="s">
        <v>385</v>
      </c>
      <c r="G236" s="186" t="s">
        <v>260</v>
      </c>
      <c r="H236" s="187" t="n">
        <v>3</v>
      </c>
      <c r="I236" s="188"/>
      <c r="J236" s="189" t="n">
        <f aca="false">ROUND(I236*H236,2)</f>
        <v>0</v>
      </c>
      <c r="K236" s="185" t="s">
        <v>261</v>
      </c>
      <c r="L236" s="27"/>
      <c r="M236" s="190"/>
      <c r="N236" s="191" t="s">
        <v>47</v>
      </c>
      <c r="O236" s="68"/>
      <c r="P236" s="192" t="n">
        <f aca="false">O236*H236</f>
        <v>0</v>
      </c>
      <c r="Q236" s="192" t="n">
        <v>0</v>
      </c>
      <c r="R236" s="192" t="n">
        <f aca="false">Q236*H236</f>
        <v>0</v>
      </c>
      <c r="S236" s="192" t="n">
        <v>0</v>
      </c>
      <c r="T236" s="193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194" t="s">
        <v>192</v>
      </c>
      <c r="AS236" s="31"/>
      <c r="AT236" s="194" t="s">
        <v>0</v>
      </c>
      <c r="AU236" s="194" t="s">
        <v>92</v>
      </c>
      <c r="AV236" s="31"/>
      <c r="AW236" s="31"/>
      <c r="AX236" s="31"/>
      <c r="AY236" s="7" t="s">
        <v>186</v>
      </c>
      <c r="AZ236" s="31"/>
      <c r="BA236" s="31"/>
      <c r="BB236" s="31"/>
      <c r="BC236" s="31"/>
      <c r="BD236" s="31"/>
      <c r="BE236" s="195" t="n">
        <f aca="false">IF(N236="základní",J236,0)</f>
        <v>0</v>
      </c>
      <c r="BF236" s="195" t="n">
        <f aca="false">IF(N236="snížená",J236,0)</f>
        <v>0</v>
      </c>
      <c r="BG236" s="195" t="n">
        <f aca="false">IF(N236="zákl. přenesená",J236,0)</f>
        <v>0</v>
      </c>
      <c r="BH236" s="195" t="n">
        <f aca="false">IF(N236="sníž. přenesená",J236,0)</f>
        <v>0</v>
      </c>
      <c r="BI236" s="195" t="n">
        <f aca="false">IF(N236="nulová",J236,0)</f>
        <v>0</v>
      </c>
      <c r="BJ236" s="7" t="s">
        <v>90</v>
      </c>
      <c r="BK236" s="195" t="n">
        <f aca="false">ROUND(I236*H236,2)</f>
        <v>0</v>
      </c>
      <c r="BL236" s="7" t="s">
        <v>192</v>
      </c>
      <c r="BM236" s="194" t="s">
        <v>386</v>
      </c>
      <c r="BN236" s="31"/>
    </row>
    <row r="237" s="32" customFormat="true" ht="16.4" hidden="false" customHeight="false" outlineLevel="0" collapsed="false">
      <c r="A237" s="26"/>
      <c r="B237" s="27"/>
      <c r="C237" s="26"/>
      <c r="D237" s="196" t="s">
        <v>194</v>
      </c>
      <c r="E237" s="26"/>
      <c r="F237" s="197" t="s">
        <v>385</v>
      </c>
      <c r="G237" s="26"/>
      <c r="H237" s="26"/>
      <c r="I237" s="163"/>
      <c r="J237" s="26"/>
      <c r="K237" s="26"/>
      <c r="L237" s="27"/>
      <c r="M237" s="241"/>
      <c r="N237" s="242"/>
      <c r="O237" s="243"/>
      <c r="P237" s="243"/>
      <c r="Q237" s="243"/>
      <c r="R237" s="243"/>
      <c r="S237" s="243"/>
      <c r="T237" s="244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7" t="s">
        <v>194</v>
      </c>
      <c r="AU237" s="7" t="s">
        <v>92</v>
      </c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</row>
    <row r="238" s="32" customFormat="true" ht="12.8" hidden="false" customHeight="false" outlineLevel="0" collapsed="false">
      <c r="A238" s="26"/>
      <c r="B238" s="50"/>
      <c r="C238" s="51"/>
      <c r="D238" s="51"/>
      <c r="E238" s="51"/>
      <c r="F238" s="51"/>
      <c r="G238" s="51"/>
      <c r="H238" s="51"/>
      <c r="I238" s="245"/>
      <c r="J238" s="51"/>
      <c r="K238" s="51"/>
      <c r="L238" s="27"/>
      <c r="M238" s="26"/>
      <c r="N238" s="31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</row>
    <row r="239" customFormat="false" ht="12.8" hidden="false" customHeight="fals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3"/>
    </row>
  </sheetData>
  <sheetProtection sheet="true" password="cc78" objects="true" scenarios="true"/>
  <autoFilter ref="C122:K237"/>
  <mergeCells count="9">
    <mergeCell ref="L2:V2"/>
    <mergeCell ref="E7:H7"/>
    <mergeCell ref="E9:H9"/>
    <mergeCell ref="E18:H18"/>
    <mergeCell ref="E27:H27"/>
    <mergeCell ref="E85:H85"/>
    <mergeCell ref="E87:H87"/>
    <mergeCell ref="E113:H113"/>
    <mergeCell ref="E115:H11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5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95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387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ROUND(J117,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ROUND((SUM(BE117:BE149)),  2)</f>
        <v>0</v>
      </c>
      <c r="G33" s="26"/>
      <c r="H33" s="26"/>
      <c r="I33" s="130" t="n">
        <v>0.21</v>
      </c>
      <c r="J33" s="129" t="n">
        <f aca="false">ROUND(((SUM(BE117:BE149))*I33),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ROUND((SUM(BF117:BF149)),  2)</f>
        <v>0</v>
      </c>
      <c r="G34" s="26"/>
      <c r="H34" s="26"/>
      <c r="I34" s="130" t="n">
        <v>0.12</v>
      </c>
      <c r="J34" s="129" t="n">
        <f aca="false">ROUND(((SUM(BF117:BF149))*I34),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ROUND((SUM(BG117:BG149)),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ROUND((SUM(BH117:BH149)),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ROUND((SUM(BI117:BI149)),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SPZ02 - 006.02 Mobiliář SO 102, etapa I.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J117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388</v>
      </c>
      <c r="E97" s="146"/>
      <c r="F97" s="146"/>
      <c r="G97" s="146"/>
      <c r="H97" s="146"/>
      <c r="I97" s="146"/>
      <c r="J97" s="147" t="n">
        <f aca="false">J118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32" customFormat="true" ht="21.85" hidden="false" customHeight="true" outlineLevel="0" collapsed="false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45"/>
      <c r="M98" s="31"/>
      <c r="N98" s="31"/>
      <c r="O98" s="31"/>
      <c r="P98" s="31"/>
      <c r="Q98" s="31"/>
      <c r="R98" s="3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</row>
    <row r="99" s="32" customFormat="true" ht="6.95" hidden="false" customHeight="true" outlineLevel="0" collapsed="false">
      <c r="A99" s="26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customFormat="false" ht="12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3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s="32" customFormat="true" ht="6.95" hidden="false" customHeight="true" outlineLevel="0" collapsed="false">
      <c r="A103" s="26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5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</row>
    <row r="104" s="32" customFormat="true" ht="24.95" hidden="false" customHeight="true" outlineLevel="0" collapsed="false">
      <c r="A104" s="26"/>
      <c r="B104" s="27"/>
      <c r="C104" s="11" t="s">
        <v>171</v>
      </c>
      <c r="D104" s="26"/>
      <c r="E104" s="26"/>
      <c r="F104" s="26"/>
      <c r="G104" s="26"/>
      <c r="H104" s="26"/>
      <c r="I104" s="26"/>
      <c r="J104" s="26"/>
      <c r="K104" s="26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6.95" hidden="false" customHeight="true" outlineLevel="0" collapsed="false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12" hidden="false" customHeight="true" outlineLevel="0" collapsed="false">
      <c r="A106" s="26"/>
      <c r="B106" s="27"/>
      <c r="C106" s="19" t="s">
        <v>17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6.5" hidden="false" customHeight="true" outlineLevel="0" collapsed="false">
      <c r="A107" s="26"/>
      <c r="B107" s="27"/>
      <c r="C107" s="26"/>
      <c r="D107" s="26"/>
      <c r="E107" s="115" t="str">
        <f aca="false">E7</f>
        <v>SUPŠ Karlovy Vary specifikace změn</v>
      </c>
      <c r="F107" s="115"/>
      <c r="G107" s="115"/>
      <c r="H107" s="115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157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6" t="str">
        <f aca="false">E9</f>
        <v>SPZ02 - 006.02 Mobiliář SO 102, etapa I. Specifikace změn</v>
      </c>
      <c r="F109" s="116"/>
      <c r="G109" s="116"/>
      <c r="H109" s="11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6.95" hidden="false" customHeight="true" outlineLevel="0" collapsed="false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2" hidden="false" customHeight="true" outlineLevel="0" collapsed="false">
      <c r="A111" s="26"/>
      <c r="B111" s="27"/>
      <c r="C111" s="19" t="s">
        <v>21</v>
      </c>
      <c r="D111" s="26"/>
      <c r="E111" s="26"/>
      <c r="F111" s="20" t="str">
        <f aca="false">F12</f>
        <v>Nám. 17. listopadu 710/12, Karlovy Vary – Rybáře</v>
      </c>
      <c r="G111" s="26"/>
      <c r="H111" s="26"/>
      <c r="I111" s="19" t="s">
        <v>23</v>
      </c>
      <c r="J111" s="117" t="n">
        <f aca="false">IF(J12="","",J12)</f>
        <v>45742</v>
      </c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25.65" hidden="false" customHeight="true" outlineLevel="0" collapsed="false">
      <c r="A113" s="26"/>
      <c r="B113" s="27"/>
      <c r="C113" s="19" t="s">
        <v>24</v>
      </c>
      <c r="D113" s="26"/>
      <c r="E113" s="26"/>
      <c r="F113" s="20" t="str">
        <f aca="false">E15</f>
        <v>Karlovarský kraj</v>
      </c>
      <c r="G113" s="26"/>
      <c r="H113" s="26"/>
      <c r="I113" s="19" t="s">
        <v>32</v>
      </c>
      <c r="J113" s="139" t="str">
        <f aca="false">E21</f>
        <v>Energy Benefit Centre a.s.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5.15" hidden="false" customHeight="true" outlineLevel="0" collapsed="false">
      <c r="A114" s="26"/>
      <c r="B114" s="27"/>
      <c r="C114" s="19" t="s">
        <v>30</v>
      </c>
      <c r="D114" s="26"/>
      <c r="E114" s="26"/>
      <c r="F114" s="20" t="str">
        <f aca="false">IF(E18="","",E18)</f>
        <v>Vyplň údaj</v>
      </c>
      <c r="G114" s="26"/>
      <c r="H114" s="26"/>
      <c r="I114" s="19" t="s">
        <v>37</v>
      </c>
      <c r="J114" s="139" t="str">
        <f aca="false">E24</f>
        <v>rubim s.r.o.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0.3" hidden="false" customHeight="true" outlineLevel="0" collapsed="false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162" customFormat="true" ht="29.3" hidden="false" customHeight="true" outlineLevel="0" collapsed="false">
      <c r="A116" s="155"/>
      <c r="B116" s="156"/>
      <c r="C116" s="157" t="s">
        <v>172</v>
      </c>
      <c r="D116" s="158" t="s">
        <v>67</v>
      </c>
      <c r="E116" s="158" t="s">
        <v>63</v>
      </c>
      <c r="F116" s="158" t="s">
        <v>64</v>
      </c>
      <c r="G116" s="158" t="s">
        <v>173</v>
      </c>
      <c r="H116" s="158" t="s">
        <v>174</v>
      </c>
      <c r="I116" s="158" t="s">
        <v>175</v>
      </c>
      <c r="J116" s="158" t="s">
        <v>161</v>
      </c>
      <c r="K116" s="159" t="s">
        <v>176</v>
      </c>
      <c r="L116" s="160"/>
      <c r="M116" s="76"/>
      <c r="N116" s="77" t="s">
        <v>46</v>
      </c>
      <c r="O116" s="77" t="s">
        <v>177</v>
      </c>
      <c r="P116" s="77" t="s">
        <v>178</v>
      </c>
      <c r="Q116" s="77" t="s">
        <v>179</v>
      </c>
      <c r="R116" s="77" t="s">
        <v>180</v>
      </c>
      <c r="S116" s="77" t="s">
        <v>181</v>
      </c>
      <c r="T116" s="78" t="s">
        <v>182</v>
      </c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</row>
    <row r="117" s="32" customFormat="true" ht="15" hidden="false" customHeight="false" outlineLevel="0" collapsed="false">
      <c r="A117" s="26"/>
      <c r="B117" s="27"/>
      <c r="C117" s="84" t="s">
        <v>183</v>
      </c>
      <c r="D117" s="26"/>
      <c r="E117" s="26"/>
      <c r="F117" s="26"/>
      <c r="G117" s="26"/>
      <c r="H117" s="26"/>
      <c r="I117" s="163"/>
      <c r="J117" s="164" t="n">
        <f aca="false">BK117</f>
        <v>0</v>
      </c>
      <c r="K117" s="26"/>
      <c r="L117" s="27"/>
      <c r="M117" s="79"/>
      <c r="N117" s="66"/>
      <c r="O117" s="80"/>
      <c r="P117" s="165" t="n">
        <f aca="false">P118</f>
        <v>0</v>
      </c>
      <c r="Q117" s="80"/>
      <c r="R117" s="165" t="n">
        <f aca="false">R118</f>
        <v>0</v>
      </c>
      <c r="S117" s="80"/>
      <c r="T117" s="166" t="n">
        <f aca="false">T118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7" t="s">
        <v>81</v>
      </c>
      <c r="AU117" s="7" t="s">
        <v>163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167" t="n">
        <f aca="false">BK118</f>
        <v>0</v>
      </c>
      <c r="BL117" s="31"/>
      <c r="BM117" s="31"/>
      <c r="BN117" s="31"/>
    </row>
    <row r="118" s="180" customFormat="true" ht="15" hidden="false" customHeight="false" outlineLevel="0" collapsed="false">
      <c r="A118" s="168"/>
      <c r="B118" s="169"/>
      <c r="C118" s="168"/>
      <c r="D118" s="170" t="s">
        <v>81</v>
      </c>
      <c r="E118" s="171" t="s">
        <v>389</v>
      </c>
      <c r="F118" s="171" t="s">
        <v>390</v>
      </c>
      <c r="G118" s="168"/>
      <c r="H118" s="168"/>
      <c r="I118" s="172"/>
      <c r="J118" s="173" t="n">
        <f aca="false">BK118</f>
        <v>0</v>
      </c>
      <c r="K118" s="168"/>
      <c r="L118" s="169"/>
      <c r="M118" s="174"/>
      <c r="N118" s="175"/>
      <c r="O118" s="175"/>
      <c r="P118" s="176" t="n">
        <f aca="false">SUM(P119:P149)</f>
        <v>0</v>
      </c>
      <c r="Q118" s="175"/>
      <c r="R118" s="176" t="n">
        <f aca="false">SUM(R119:R149)</f>
        <v>0</v>
      </c>
      <c r="S118" s="175"/>
      <c r="T118" s="177" t="n">
        <f aca="false">SUM(T119:T149)</f>
        <v>0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70" t="s">
        <v>90</v>
      </c>
      <c r="AS118" s="168"/>
      <c r="AT118" s="178" t="s">
        <v>81</v>
      </c>
      <c r="AU118" s="178" t="s">
        <v>82</v>
      </c>
      <c r="AV118" s="168"/>
      <c r="AW118" s="168"/>
      <c r="AX118" s="168"/>
      <c r="AY118" s="170" t="s">
        <v>186</v>
      </c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79" t="n">
        <f aca="false">SUM(BK119:BK149)</f>
        <v>0</v>
      </c>
      <c r="BL118" s="168"/>
      <c r="BM118" s="168"/>
      <c r="BN118" s="168"/>
    </row>
    <row r="119" s="32" customFormat="true" ht="22.35" hidden="false" customHeight="false" outlineLevel="0" collapsed="false">
      <c r="A119" s="26"/>
      <c r="B119" s="27"/>
      <c r="C119" s="183" t="s">
        <v>92</v>
      </c>
      <c r="D119" s="1" t="s">
        <v>0</v>
      </c>
      <c r="E119" s="184" t="s">
        <v>391</v>
      </c>
      <c r="F119" s="185" t="s">
        <v>392</v>
      </c>
      <c r="G119" s="186" t="s">
        <v>260</v>
      </c>
      <c r="H119" s="187" t="n">
        <v>3</v>
      </c>
      <c r="I119" s="188"/>
      <c r="J119" s="189" t="n">
        <f aca="false">ROUND(I119*H119,2)</f>
        <v>0</v>
      </c>
      <c r="K119" s="185" t="s">
        <v>261</v>
      </c>
      <c r="L119" s="27"/>
      <c r="M119" s="190"/>
      <c r="N119" s="191" t="s">
        <v>47</v>
      </c>
      <c r="O119" s="68"/>
      <c r="P119" s="192" t="n">
        <f aca="false">O119*H119</f>
        <v>0</v>
      </c>
      <c r="Q119" s="192" t="n">
        <v>0</v>
      </c>
      <c r="R119" s="192" t="n">
        <f aca="false">Q119*H119</f>
        <v>0</v>
      </c>
      <c r="S119" s="192" t="n">
        <v>0</v>
      </c>
      <c r="T119" s="193" t="n">
        <f aca="false">S119*H119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194" t="s">
        <v>192</v>
      </c>
      <c r="AS119" s="31"/>
      <c r="AT119" s="194" t="s">
        <v>0</v>
      </c>
      <c r="AU119" s="194" t="s">
        <v>90</v>
      </c>
      <c r="AV119" s="31"/>
      <c r="AW119" s="31"/>
      <c r="AX119" s="31"/>
      <c r="AY119" s="7" t="s">
        <v>186</v>
      </c>
      <c r="AZ119" s="31"/>
      <c r="BA119" s="31"/>
      <c r="BB119" s="31"/>
      <c r="BC119" s="31"/>
      <c r="BD119" s="31"/>
      <c r="BE119" s="195" t="n">
        <f aca="false">IF(N119="základní",J119,0)</f>
        <v>0</v>
      </c>
      <c r="BF119" s="195" t="n">
        <f aca="false">IF(N119="snížená",J119,0)</f>
        <v>0</v>
      </c>
      <c r="BG119" s="195" t="n">
        <f aca="false">IF(N119="zákl. přenesená",J119,0)</f>
        <v>0</v>
      </c>
      <c r="BH119" s="195" t="n">
        <f aca="false">IF(N119="sníž. přenesená",J119,0)</f>
        <v>0</v>
      </c>
      <c r="BI119" s="195" t="n">
        <f aca="false">IF(N119="nulová",J119,0)</f>
        <v>0</v>
      </c>
      <c r="BJ119" s="7" t="s">
        <v>90</v>
      </c>
      <c r="BK119" s="195" t="n">
        <f aca="false">ROUND(I119*H119,2)</f>
        <v>0</v>
      </c>
      <c r="BL119" s="7" t="s">
        <v>192</v>
      </c>
      <c r="BM119" s="194" t="s">
        <v>393</v>
      </c>
      <c r="BN119" s="31"/>
    </row>
    <row r="120" s="32" customFormat="true" ht="12.8" hidden="false" customHeight="false" outlineLevel="0" collapsed="false">
      <c r="A120" s="26"/>
      <c r="B120" s="27"/>
      <c r="C120" s="26"/>
      <c r="D120" s="196" t="s">
        <v>194</v>
      </c>
      <c r="E120" s="26"/>
      <c r="F120" s="197" t="s">
        <v>392</v>
      </c>
      <c r="G120" s="26"/>
      <c r="H120" s="26"/>
      <c r="I120" s="163"/>
      <c r="J120" s="26"/>
      <c r="K120" s="26"/>
      <c r="L120" s="27"/>
      <c r="M120" s="198"/>
      <c r="N120" s="199"/>
      <c r="O120" s="68"/>
      <c r="P120" s="68"/>
      <c r="Q120" s="68"/>
      <c r="R120" s="68"/>
      <c r="S120" s="68"/>
      <c r="T120" s="69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7" t="s">
        <v>194</v>
      </c>
      <c r="AU120" s="7" t="s">
        <v>90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209" customFormat="true" ht="12.8" hidden="false" customHeight="false" outlineLevel="0" collapsed="false">
      <c r="A121" s="200"/>
      <c r="B121" s="201"/>
      <c r="C121" s="200"/>
      <c r="D121" s="196" t="s">
        <v>196</v>
      </c>
      <c r="E121" s="202"/>
      <c r="F121" s="203" t="s">
        <v>394</v>
      </c>
      <c r="G121" s="200"/>
      <c r="H121" s="204" t="n">
        <v>-74</v>
      </c>
      <c r="I121" s="205"/>
      <c r="J121" s="200"/>
      <c r="K121" s="200"/>
      <c r="L121" s="201"/>
      <c r="M121" s="206"/>
      <c r="N121" s="207"/>
      <c r="O121" s="207"/>
      <c r="P121" s="207"/>
      <c r="Q121" s="207"/>
      <c r="R121" s="207"/>
      <c r="S121" s="207"/>
      <c r="T121" s="208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2" t="s">
        <v>196</v>
      </c>
      <c r="AU121" s="202" t="s">
        <v>90</v>
      </c>
      <c r="AV121" s="200" t="s">
        <v>92</v>
      </c>
      <c r="AW121" s="200" t="s">
        <v>36</v>
      </c>
      <c r="AX121" s="200" t="s">
        <v>82</v>
      </c>
      <c r="AY121" s="202" t="s">
        <v>186</v>
      </c>
      <c r="AZ121" s="200"/>
      <c r="BA121" s="200"/>
      <c r="BB121" s="200"/>
      <c r="BC121" s="200"/>
      <c r="BD121" s="200"/>
      <c r="BE121" s="200"/>
      <c r="BF121" s="200"/>
      <c r="BG121" s="200"/>
      <c r="BH121" s="200"/>
      <c r="BI121" s="200"/>
      <c r="BJ121" s="200"/>
      <c r="BK121" s="200"/>
      <c r="BL121" s="200"/>
      <c r="BM121" s="200"/>
      <c r="BN121" s="200"/>
    </row>
    <row r="122" s="209" customFormat="true" ht="12.8" hidden="false" customHeight="false" outlineLevel="0" collapsed="false">
      <c r="A122" s="200"/>
      <c r="B122" s="201"/>
      <c r="C122" s="200"/>
      <c r="D122" s="196" t="s">
        <v>196</v>
      </c>
      <c r="E122" s="202"/>
      <c r="F122" s="203" t="s">
        <v>395</v>
      </c>
      <c r="G122" s="200"/>
      <c r="H122" s="204" t="n">
        <v>77</v>
      </c>
      <c r="I122" s="205"/>
      <c r="J122" s="200"/>
      <c r="K122" s="200"/>
      <c r="L122" s="201"/>
      <c r="M122" s="206"/>
      <c r="N122" s="207"/>
      <c r="O122" s="207"/>
      <c r="P122" s="207"/>
      <c r="Q122" s="207"/>
      <c r="R122" s="207"/>
      <c r="S122" s="207"/>
      <c r="T122" s="208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2" t="s">
        <v>196</v>
      </c>
      <c r="AU122" s="202" t="s">
        <v>90</v>
      </c>
      <c r="AV122" s="200" t="s">
        <v>92</v>
      </c>
      <c r="AW122" s="200" t="s">
        <v>36</v>
      </c>
      <c r="AX122" s="200" t="s">
        <v>82</v>
      </c>
      <c r="AY122" s="202" t="s">
        <v>186</v>
      </c>
      <c r="AZ122" s="200"/>
      <c r="BA122" s="200"/>
      <c r="BB122" s="200"/>
      <c r="BC122" s="200"/>
      <c r="BD122" s="200"/>
      <c r="BE122" s="200"/>
      <c r="BF122" s="200"/>
      <c r="BG122" s="200"/>
      <c r="BH122" s="200"/>
      <c r="BI122" s="200"/>
      <c r="BJ122" s="200"/>
      <c r="BK122" s="200"/>
      <c r="BL122" s="200"/>
      <c r="BM122" s="200"/>
      <c r="BN122" s="200"/>
    </row>
    <row r="123" s="219" customFormat="true" ht="12.8" hidden="false" customHeight="false" outlineLevel="0" collapsed="false">
      <c r="A123" s="210"/>
      <c r="B123" s="211"/>
      <c r="C123" s="210"/>
      <c r="D123" s="196" t="s">
        <v>196</v>
      </c>
      <c r="E123" s="212"/>
      <c r="F123" s="213" t="s">
        <v>199</v>
      </c>
      <c r="G123" s="210"/>
      <c r="H123" s="214" t="n">
        <v>3</v>
      </c>
      <c r="I123" s="215"/>
      <c r="J123" s="210"/>
      <c r="K123" s="210"/>
      <c r="L123" s="211"/>
      <c r="M123" s="216"/>
      <c r="N123" s="217"/>
      <c r="O123" s="217"/>
      <c r="P123" s="217"/>
      <c r="Q123" s="217"/>
      <c r="R123" s="217"/>
      <c r="S123" s="217"/>
      <c r="T123" s="218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2" t="s">
        <v>196</v>
      </c>
      <c r="AU123" s="212" t="s">
        <v>90</v>
      </c>
      <c r="AV123" s="210" t="s">
        <v>192</v>
      </c>
      <c r="AW123" s="210" t="s">
        <v>36</v>
      </c>
      <c r="AX123" s="210" t="s">
        <v>90</v>
      </c>
      <c r="AY123" s="212" t="s">
        <v>186</v>
      </c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</row>
    <row r="124" s="32" customFormat="true" ht="32.8" hidden="false" customHeight="false" outlineLevel="0" collapsed="false">
      <c r="A124" s="26"/>
      <c r="B124" s="27"/>
      <c r="C124" s="183" t="s">
        <v>294</v>
      </c>
      <c r="D124" s="4" t="s">
        <v>0</v>
      </c>
      <c r="E124" s="184" t="s">
        <v>396</v>
      </c>
      <c r="F124" s="185" t="s">
        <v>397</v>
      </c>
      <c r="G124" s="186" t="s">
        <v>260</v>
      </c>
      <c r="H124" s="187" t="n">
        <v>-1</v>
      </c>
      <c r="I124" s="188"/>
      <c r="J124" s="189" t="n">
        <f aca="false">ROUND(I124*H124,2)</f>
        <v>-0</v>
      </c>
      <c r="K124" s="185" t="s">
        <v>261</v>
      </c>
      <c r="L124" s="27"/>
      <c r="M124" s="190"/>
      <c r="N124" s="191" t="s">
        <v>47</v>
      </c>
      <c r="O124" s="68"/>
      <c r="P124" s="192" t="n">
        <f aca="false">O124*H124</f>
        <v>-0</v>
      </c>
      <c r="Q124" s="192" t="n">
        <v>0</v>
      </c>
      <c r="R124" s="192" t="n">
        <f aca="false">Q124*H124</f>
        <v>-0</v>
      </c>
      <c r="S124" s="192" t="n">
        <v>0</v>
      </c>
      <c r="T124" s="193" t="n">
        <f aca="false">S124*H124</f>
        <v>-0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194" t="s">
        <v>192</v>
      </c>
      <c r="AS124" s="31"/>
      <c r="AT124" s="194" t="s">
        <v>0</v>
      </c>
      <c r="AU124" s="194" t="s">
        <v>90</v>
      </c>
      <c r="AV124" s="31"/>
      <c r="AW124" s="31"/>
      <c r="AX124" s="31"/>
      <c r="AY124" s="7" t="s">
        <v>186</v>
      </c>
      <c r="AZ124" s="31"/>
      <c r="BA124" s="31"/>
      <c r="BB124" s="31"/>
      <c r="BC124" s="31"/>
      <c r="BD124" s="31"/>
      <c r="BE124" s="195" t="n">
        <f aca="false">IF(N124="základní",J124,0)</f>
        <v>-0</v>
      </c>
      <c r="BF124" s="195" t="n">
        <f aca="false">IF(N124="snížená",J124,0)</f>
        <v>0</v>
      </c>
      <c r="BG124" s="195" t="n">
        <f aca="false">IF(N124="zákl. přenesená",J124,0)</f>
        <v>0</v>
      </c>
      <c r="BH124" s="195" t="n">
        <f aca="false">IF(N124="sníž. přenesená",J124,0)</f>
        <v>0</v>
      </c>
      <c r="BI124" s="195" t="n">
        <f aca="false">IF(N124="nulová",J124,0)</f>
        <v>0</v>
      </c>
      <c r="BJ124" s="7" t="s">
        <v>90</v>
      </c>
      <c r="BK124" s="195" t="n">
        <f aca="false">ROUND(I124*H124,2)</f>
        <v>-0</v>
      </c>
      <c r="BL124" s="7" t="s">
        <v>192</v>
      </c>
      <c r="BM124" s="194" t="s">
        <v>398</v>
      </c>
      <c r="BN124" s="31"/>
    </row>
    <row r="125" s="32" customFormat="true" ht="31.3" hidden="false" customHeight="false" outlineLevel="0" collapsed="false">
      <c r="A125" s="26"/>
      <c r="B125" s="27"/>
      <c r="C125" s="26"/>
      <c r="D125" s="196" t="s">
        <v>194</v>
      </c>
      <c r="E125" s="26"/>
      <c r="F125" s="197" t="s">
        <v>399</v>
      </c>
      <c r="G125" s="26"/>
      <c r="H125" s="26"/>
      <c r="I125" s="163"/>
      <c r="J125" s="26"/>
      <c r="K125" s="26"/>
      <c r="L125" s="27"/>
      <c r="M125" s="198"/>
      <c r="N125" s="199"/>
      <c r="O125" s="68"/>
      <c r="P125" s="68"/>
      <c r="Q125" s="68"/>
      <c r="R125" s="68"/>
      <c r="S125" s="68"/>
      <c r="T125" s="69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7" t="s">
        <v>194</v>
      </c>
      <c r="AU125" s="7" t="s">
        <v>90</v>
      </c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</row>
    <row r="126" s="32" customFormat="true" ht="32.8" hidden="false" customHeight="false" outlineLevel="0" collapsed="false">
      <c r="A126" s="26"/>
      <c r="B126" s="27"/>
      <c r="C126" s="183" t="s">
        <v>294</v>
      </c>
      <c r="D126" s="1" t="s">
        <v>0</v>
      </c>
      <c r="E126" s="184" t="s">
        <v>400</v>
      </c>
      <c r="F126" s="185" t="s">
        <v>401</v>
      </c>
      <c r="G126" s="186" t="s">
        <v>260</v>
      </c>
      <c r="H126" s="187" t="n">
        <v>1</v>
      </c>
      <c r="I126" s="188"/>
      <c r="J126" s="189" t="n">
        <f aca="false">ROUND(I126*H126,2)</f>
        <v>0</v>
      </c>
      <c r="K126" s="185" t="s">
        <v>261</v>
      </c>
      <c r="L126" s="27"/>
      <c r="M126" s="190"/>
      <c r="N126" s="191" t="s">
        <v>47</v>
      </c>
      <c r="O126" s="68"/>
      <c r="P126" s="192" t="n">
        <f aca="false">O126*H126</f>
        <v>0</v>
      </c>
      <c r="Q126" s="192" t="n">
        <v>0</v>
      </c>
      <c r="R126" s="192" t="n">
        <f aca="false">Q126*H126</f>
        <v>0</v>
      </c>
      <c r="S126" s="192" t="n">
        <v>0</v>
      </c>
      <c r="T126" s="193" t="n">
        <f aca="false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194" t="s">
        <v>192</v>
      </c>
      <c r="AS126" s="31"/>
      <c r="AT126" s="194" t="s">
        <v>0</v>
      </c>
      <c r="AU126" s="194" t="s">
        <v>90</v>
      </c>
      <c r="AV126" s="31"/>
      <c r="AW126" s="31"/>
      <c r="AX126" s="31"/>
      <c r="AY126" s="7" t="s">
        <v>186</v>
      </c>
      <c r="AZ126" s="31"/>
      <c r="BA126" s="31"/>
      <c r="BB126" s="31"/>
      <c r="BC126" s="31"/>
      <c r="BD126" s="31"/>
      <c r="BE126" s="195" t="n">
        <f aca="false">IF(N126="základní",J126,0)</f>
        <v>0</v>
      </c>
      <c r="BF126" s="195" t="n">
        <f aca="false">IF(N126="snížená",J126,0)</f>
        <v>0</v>
      </c>
      <c r="BG126" s="195" t="n">
        <f aca="false">IF(N126="zákl. přenesená",J126,0)</f>
        <v>0</v>
      </c>
      <c r="BH126" s="195" t="n">
        <f aca="false">IF(N126="sníž. přenesená",J126,0)</f>
        <v>0</v>
      </c>
      <c r="BI126" s="195" t="n">
        <f aca="false">IF(N126="nulová",J126,0)</f>
        <v>0</v>
      </c>
      <c r="BJ126" s="7" t="s">
        <v>90</v>
      </c>
      <c r="BK126" s="195" t="n">
        <f aca="false">ROUND(I126*H126,2)</f>
        <v>0</v>
      </c>
      <c r="BL126" s="7" t="s">
        <v>192</v>
      </c>
      <c r="BM126" s="194" t="s">
        <v>402</v>
      </c>
      <c r="BN126" s="31"/>
    </row>
    <row r="127" s="32" customFormat="true" ht="31.3" hidden="false" customHeight="false" outlineLevel="0" collapsed="false">
      <c r="A127" s="26"/>
      <c r="B127" s="27"/>
      <c r="C127" s="26"/>
      <c r="D127" s="196" t="s">
        <v>194</v>
      </c>
      <c r="E127" s="26"/>
      <c r="F127" s="197" t="s">
        <v>403</v>
      </c>
      <c r="G127" s="26"/>
      <c r="H127" s="26"/>
      <c r="I127" s="163"/>
      <c r="J127" s="26"/>
      <c r="K127" s="26"/>
      <c r="L127" s="27"/>
      <c r="M127" s="198"/>
      <c r="N127" s="199"/>
      <c r="O127" s="68"/>
      <c r="P127" s="68"/>
      <c r="Q127" s="68"/>
      <c r="R127" s="68"/>
      <c r="S127" s="68"/>
      <c r="T127" s="69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7" t="s">
        <v>194</v>
      </c>
      <c r="AU127" s="7" t="s">
        <v>90</v>
      </c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</row>
    <row r="128" s="32" customFormat="true" ht="32.8" hidden="false" customHeight="false" outlineLevel="0" collapsed="false">
      <c r="A128" s="26"/>
      <c r="B128" s="27"/>
      <c r="C128" s="183" t="s">
        <v>301</v>
      </c>
      <c r="D128" s="4" t="s">
        <v>0</v>
      </c>
      <c r="E128" s="184" t="s">
        <v>404</v>
      </c>
      <c r="F128" s="185" t="s">
        <v>405</v>
      </c>
      <c r="G128" s="186" t="s">
        <v>260</v>
      </c>
      <c r="H128" s="187" t="n">
        <v>-1</v>
      </c>
      <c r="I128" s="188"/>
      <c r="J128" s="189" t="n">
        <f aca="false">ROUND(I128*H128,2)</f>
        <v>-0</v>
      </c>
      <c r="K128" s="185" t="s">
        <v>261</v>
      </c>
      <c r="L128" s="27"/>
      <c r="M128" s="190"/>
      <c r="N128" s="191" t="s">
        <v>47</v>
      </c>
      <c r="O128" s="68"/>
      <c r="P128" s="192" t="n">
        <f aca="false">O128*H128</f>
        <v>-0</v>
      </c>
      <c r="Q128" s="192" t="n">
        <v>0</v>
      </c>
      <c r="R128" s="192" t="n">
        <f aca="false">Q128*H128</f>
        <v>-0</v>
      </c>
      <c r="S128" s="192" t="n">
        <v>0</v>
      </c>
      <c r="T128" s="193" t="n">
        <f aca="false">S128*H128</f>
        <v>-0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194" t="s">
        <v>192</v>
      </c>
      <c r="AS128" s="31"/>
      <c r="AT128" s="194" t="s">
        <v>0</v>
      </c>
      <c r="AU128" s="194" t="s">
        <v>90</v>
      </c>
      <c r="AV128" s="31"/>
      <c r="AW128" s="31"/>
      <c r="AX128" s="31"/>
      <c r="AY128" s="7" t="s">
        <v>186</v>
      </c>
      <c r="AZ128" s="31"/>
      <c r="BA128" s="31"/>
      <c r="BB128" s="31"/>
      <c r="BC128" s="31"/>
      <c r="BD128" s="31"/>
      <c r="BE128" s="195" t="n">
        <f aca="false">IF(N128="základní",J128,0)</f>
        <v>-0</v>
      </c>
      <c r="BF128" s="195" t="n">
        <f aca="false">IF(N128="snížená",J128,0)</f>
        <v>0</v>
      </c>
      <c r="BG128" s="195" t="n">
        <f aca="false">IF(N128="zákl. přenesená",J128,0)</f>
        <v>0</v>
      </c>
      <c r="BH128" s="195" t="n">
        <f aca="false">IF(N128="sníž. přenesená",J128,0)</f>
        <v>0</v>
      </c>
      <c r="BI128" s="195" t="n">
        <f aca="false">IF(N128="nulová",J128,0)</f>
        <v>0</v>
      </c>
      <c r="BJ128" s="7" t="s">
        <v>90</v>
      </c>
      <c r="BK128" s="195" t="n">
        <f aca="false">ROUND(I128*H128,2)</f>
        <v>-0</v>
      </c>
      <c r="BL128" s="7" t="s">
        <v>192</v>
      </c>
      <c r="BM128" s="194" t="s">
        <v>406</v>
      </c>
      <c r="BN128" s="31"/>
    </row>
    <row r="129" s="32" customFormat="true" ht="46.25" hidden="false" customHeight="false" outlineLevel="0" collapsed="false">
      <c r="A129" s="26"/>
      <c r="B129" s="27"/>
      <c r="C129" s="26"/>
      <c r="D129" s="196" t="s">
        <v>194</v>
      </c>
      <c r="E129" s="26"/>
      <c r="F129" s="197" t="s">
        <v>407</v>
      </c>
      <c r="G129" s="26"/>
      <c r="H129" s="26"/>
      <c r="I129" s="163"/>
      <c r="J129" s="26"/>
      <c r="K129" s="26"/>
      <c r="L129" s="27"/>
      <c r="M129" s="198"/>
      <c r="N129" s="199"/>
      <c r="O129" s="68"/>
      <c r="P129" s="68"/>
      <c r="Q129" s="68"/>
      <c r="R129" s="68"/>
      <c r="S129" s="68"/>
      <c r="T129" s="69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7" t="s">
        <v>194</v>
      </c>
      <c r="AU129" s="7" t="s">
        <v>90</v>
      </c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</row>
    <row r="130" s="32" customFormat="true" ht="32.8" hidden="false" customHeight="false" outlineLevel="0" collapsed="false">
      <c r="A130" s="26"/>
      <c r="B130" s="27"/>
      <c r="C130" s="183" t="s">
        <v>301</v>
      </c>
      <c r="D130" s="1" t="s">
        <v>0</v>
      </c>
      <c r="E130" s="184" t="s">
        <v>408</v>
      </c>
      <c r="F130" s="185" t="s">
        <v>409</v>
      </c>
      <c r="G130" s="186" t="s">
        <v>260</v>
      </c>
      <c r="H130" s="187" t="n">
        <v>1</v>
      </c>
      <c r="I130" s="188"/>
      <c r="J130" s="189" t="n">
        <f aca="false">ROUND(I130*H130,2)</f>
        <v>0</v>
      </c>
      <c r="K130" s="185" t="s">
        <v>261</v>
      </c>
      <c r="L130" s="27"/>
      <c r="M130" s="190"/>
      <c r="N130" s="191" t="s">
        <v>47</v>
      </c>
      <c r="O130" s="68"/>
      <c r="P130" s="192" t="n">
        <f aca="false">O130*H130</f>
        <v>0</v>
      </c>
      <c r="Q130" s="192" t="n">
        <v>0</v>
      </c>
      <c r="R130" s="192" t="n">
        <f aca="false">Q130*H130</f>
        <v>0</v>
      </c>
      <c r="S130" s="192" t="n">
        <v>0</v>
      </c>
      <c r="T130" s="193" t="n">
        <f aca="false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194" t="s">
        <v>192</v>
      </c>
      <c r="AS130" s="31"/>
      <c r="AT130" s="194" t="s">
        <v>0</v>
      </c>
      <c r="AU130" s="194" t="s">
        <v>90</v>
      </c>
      <c r="AV130" s="31"/>
      <c r="AW130" s="31"/>
      <c r="AX130" s="31"/>
      <c r="AY130" s="7" t="s">
        <v>186</v>
      </c>
      <c r="AZ130" s="31"/>
      <c r="BA130" s="31"/>
      <c r="BB130" s="31"/>
      <c r="BC130" s="31"/>
      <c r="BD130" s="31"/>
      <c r="BE130" s="195" t="n">
        <f aca="false">IF(N130="základní",J130,0)</f>
        <v>0</v>
      </c>
      <c r="BF130" s="195" t="n">
        <f aca="false">IF(N130="snížená",J130,0)</f>
        <v>0</v>
      </c>
      <c r="BG130" s="195" t="n">
        <f aca="false">IF(N130="zákl. přenesená",J130,0)</f>
        <v>0</v>
      </c>
      <c r="BH130" s="195" t="n">
        <f aca="false">IF(N130="sníž. přenesená",J130,0)</f>
        <v>0</v>
      </c>
      <c r="BI130" s="195" t="n">
        <f aca="false">IF(N130="nulová",J130,0)</f>
        <v>0</v>
      </c>
      <c r="BJ130" s="7" t="s">
        <v>90</v>
      </c>
      <c r="BK130" s="195" t="n">
        <f aca="false">ROUND(I130*H130,2)</f>
        <v>0</v>
      </c>
      <c r="BL130" s="7" t="s">
        <v>192</v>
      </c>
      <c r="BM130" s="194" t="s">
        <v>410</v>
      </c>
      <c r="BN130" s="31"/>
    </row>
    <row r="131" s="32" customFormat="true" ht="53.7" hidden="false" customHeight="false" outlineLevel="0" collapsed="false">
      <c r="A131" s="26"/>
      <c r="B131" s="27"/>
      <c r="C131" s="26"/>
      <c r="D131" s="196" t="s">
        <v>194</v>
      </c>
      <c r="E131" s="26"/>
      <c r="F131" s="197" t="s">
        <v>411</v>
      </c>
      <c r="G131" s="26"/>
      <c r="H131" s="26"/>
      <c r="I131" s="163"/>
      <c r="J131" s="26"/>
      <c r="K131" s="26"/>
      <c r="L131" s="27"/>
      <c r="M131" s="198"/>
      <c r="N131" s="199"/>
      <c r="O131" s="68"/>
      <c r="P131" s="68"/>
      <c r="Q131" s="68"/>
      <c r="R131" s="68"/>
      <c r="S131" s="68"/>
      <c r="T131" s="69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7" t="s">
        <v>194</v>
      </c>
      <c r="AU131" s="7" t="s">
        <v>90</v>
      </c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</row>
    <row r="132" s="32" customFormat="true" ht="22.35" hidden="false" customHeight="false" outlineLevel="0" collapsed="false">
      <c r="A132" s="26"/>
      <c r="B132" s="27"/>
      <c r="C132" s="183" t="s">
        <v>306</v>
      </c>
      <c r="D132" s="4" t="s">
        <v>0</v>
      </c>
      <c r="E132" s="184" t="s">
        <v>412</v>
      </c>
      <c r="F132" s="185" t="s">
        <v>413</v>
      </c>
      <c r="G132" s="186" t="s">
        <v>260</v>
      </c>
      <c r="H132" s="187" t="n">
        <v>-1</v>
      </c>
      <c r="I132" s="188"/>
      <c r="J132" s="189" t="n">
        <f aca="false">ROUND(I132*H132,2)</f>
        <v>-0</v>
      </c>
      <c r="K132" s="185" t="s">
        <v>261</v>
      </c>
      <c r="L132" s="27"/>
      <c r="M132" s="190"/>
      <c r="N132" s="191" t="s">
        <v>47</v>
      </c>
      <c r="O132" s="68"/>
      <c r="P132" s="192" t="n">
        <f aca="false">O132*H132</f>
        <v>-0</v>
      </c>
      <c r="Q132" s="192" t="n">
        <v>0</v>
      </c>
      <c r="R132" s="192" t="n">
        <f aca="false">Q132*H132</f>
        <v>-0</v>
      </c>
      <c r="S132" s="192" t="n">
        <v>0</v>
      </c>
      <c r="T132" s="193" t="n">
        <f aca="false">S132*H132</f>
        <v>-0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194" t="s">
        <v>192</v>
      </c>
      <c r="AS132" s="31"/>
      <c r="AT132" s="194" t="s">
        <v>0</v>
      </c>
      <c r="AU132" s="194" t="s">
        <v>90</v>
      </c>
      <c r="AV132" s="31"/>
      <c r="AW132" s="31"/>
      <c r="AX132" s="31"/>
      <c r="AY132" s="7" t="s">
        <v>186</v>
      </c>
      <c r="AZ132" s="31"/>
      <c r="BA132" s="31"/>
      <c r="BB132" s="31"/>
      <c r="BC132" s="31"/>
      <c r="BD132" s="31"/>
      <c r="BE132" s="195" t="n">
        <f aca="false">IF(N132="základní",J132,0)</f>
        <v>-0</v>
      </c>
      <c r="BF132" s="195" t="n">
        <f aca="false">IF(N132="snížená",J132,0)</f>
        <v>0</v>
      </c>
      <c r="BG132" s="195" t="n">
        <f aca="false">IF(N132="zákl. přenesená",J132,0)</f>
        <v>0</v>
      </c>
      <c r="BH132" s="195" t="n">
        <f aca="false">IF(N132="sníž. přenesená",J132,0)</f>
        <v>0</v>
      </c>
      <c r="BI132" s="195" t="n">
        <f aca="false">IF(N132="nulová",J132,0)</f>
        <v>0</v>
      </c>
      <c r="BJ132" s="7" t="s">
        <v>90</v>
      </c>
      <c r="BK132" s="195" t="n">
        <f aca="false">ROUND(I132*H132,2)</f>
        <v>-0</v>
      </c>
      <c r="BL132" s="7" t="s">
        <v>192</v>
      </c>
      <c r="BM132" s="194" t="s">
        <v>414</v>
      </c>
      <c r="BN132" s="31"/>
    </row>
    <row r="133" s="32" customFormat="true" ht="16.4" hidden="false" customHeight="false" outlineLevel="0" collapsed="false">
      <c r="A133" s="26"/>
      <c r="B133" s="27"/>
      <c r="C133" s="26"/>
      <c r="D133" s="196" t="s">
        <v>194</v>
      </c>
      <c r="E133" s="26"/>
      <c r="F133" s="197" t="s">
        <v>413</v>
      </c>
      <c r="G133" s="26"/>
      <c r="H133" s="26"/>
      <c r="I133" s="163"/>
      <c r="J133" s="26"/>
      <c r="K133" s="26"/>
      <c r="L133" s="27"/>
      <c r="M133" s="198"/>
      <c r="N133" s="199"/>
      <c r="O133" s="68"/>
      <c r="P133" s="68"/>
      <c r="Q133" s="68"/>
      <c r="R133" s="68"/>
      <c r="S133" s="68"/>
      <c r="T133" s="69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7" t="s">
        <v>194</v>
      </c>
      <c r="AU133" s="7" t="s">
        <v>90</v>
      </c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</row>
    <row r="134" s="32" customFormat="true" ht="22.35" hidden="false" customHeight="false" outlineLevel="0" collapsed="false">
      <c r="A134" s="26"/>
      <c r="B134" s="27"/>
      <c r="C134" s="183" t="s">
        <v>306</v>
      </c>
      <c r="D134" s="1" t="s">
        <v>0</v>
      </c>
      <c r="E134" s="184" t="s">
        <v>415</v>
      </c>
      <c r="F134" s="185" t="s">
        <v>416</v>
      </c>
      <c r="G134" s="186" t="s">
        <v>260</v>
      </c>
      <c r="H134" s="187" t="n">
        <v>1</v>
      </c>
      <c r="I134" s="188"/>
      <c r="J134" s="189" t="n">
        <f aca="false">ROUND(I134*H134,2)</f>
        <v>0</v>
      </c>
      <c r="K134" s="185" t="s">
        <v>261</v>
      </c>
      <c r="L134" s="27"/>
      <c r="M134" s="190"/>
      <c r="N134" s="191" t="s">
        <v>47</v>
      </c>
      <c r="O134" s="68"/>
      <c r="P134" s="192" t="n">
        <f aca="false">O134*H134</f>
        <v>0</v>
      </c>
      <c r="Q134" s="192" t="n">
        <v>0</v>
      </c>
      <c r="R134" s="192" t="n">
        <f aca="false">Q134*H134</f>
        <v>0</v>
      </c>
      <c r="S134" s="192" t="n">
        <v>0</v>
      </c>
      <c r="T134" s="193" t="n">
        <f aca="false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194" t="s">
        <v>192</v>
      </c>
      <c r="AS134" s="31"/>
      <c r="AT134" s="194" t="s">
        <v>0</v>
      </c>
      <c r="AU134" s="194" t="s">
        <v>90</v>
      </c>
      <c r="AV134" s="31"/>
      <c r="AW134" s="31"/>
      <c r="AX134" s="31"/>
      <c r="AY134" s="7" t="s">
        <v>186</v>
      </c>
      <c r="AZ134" s="31"/>
      <c r="BA134" s="31"/>
      <c r="BB134" s="31"/>
      <c r="BC134" s="31"/>
      <c r="BD134" s="31"/>
      <c r="BE134" s="195" t="n">
        <f aca="false">IF(N134="základní",J134,0)</f>
        <v>0</v>
      </c>
      <c r="BF134" s="195" t="n">
        <f aca="false">IF(N134="snížená",J134,0)</f>
        <v>0</v>
      </c>
      <c r="BG134" s="195" t="n">
        <f aca="false">IF(N134="zákl. přenesená",J134,0)</f>
        <v>0</v>
      </c>
      <c r="BH134" s="195" t="n">
        <f aca="false">IF(N134="sníž. přenesená",J134,0)</f>
        <v>0</v>
      </c>
      <c r="BI134" s="195" t="n">
        <f aca="false">IF(N134="nulová",J134,0)</f>
        <v>0</v>
      </c>
      <c r="BJ134" s="7" t="s">
        <v>90</v>
      </c>
      <c r="BK134" s="195" t="n">
        <f aca="false">ROUND(I134*H134,2)</f>
        <v>0</v>
      </c>
      <c r="BL134" s="7" t="s">
        <v>192</v>
      </c>
      <c r="BM134" s="194" t="s">
        <v>417</v>
      </c>
      <c r="BN134" s="31"/>
    </row>
    <row r="135" s="32" customFormat="true" ht="16.4" hidden="false" customHeight="false" outlineLevel="0" collapsed="false">
      <c r="A135" s="26"/>
      <c r="B135" s="27"/>
      <c r="C135" s="26"/>
      <c r="D135" s="196" t="s">
        <v>194</v>
      </c>
      <c r="E135" s="26"/>
      <c r="F135" s="197" t="s">
        <v>416</v>
      </c>
      <c r="G135" s="26"/>
      <c r="H135" s="26"/>
      <c r="I135" s="163"/>
      <c r="J135" s="26"/>
      <c r="K135" s="26"/>
      <c r="L135" s="27"/>
      <c r="M135" s="198"/>
      <c r="N135" s="199"/>
      <c r="O135" s="68"/>
      <c r="P135" s="68"/>
      <c r="Q135" s="68"/>
      <c r="R135" s="68"/>
      <c r="S135" s="68"/>
      <c r="T135" s="69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7" t="s">
        <v>194</v>
      </c>
      <c r="AU135" s="7" t="s">
        <v>90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</row>
    <row r="136" s="32" customFormat="true" ht="22.35" hidden="false" customHeight="false" outlineLevel="0" collapsed="false">
      <c r="A136" s="26"/>
      <c r="B136" s="27"/>
      <c r="C136" s="183" t="s">
        <v>373</v>
      </c>
      <c r="D136" s="4" t="s">
        <v>0</v>
      </c>
      <c r="E136" s="184" t="s">
        <v>418</v>
      </c>
      <c r="F136" s="185" t="s">
        <v>419</v>
      </c>
      <c r="G136" s="186" t="s">
        <v>260</v>
      </c>
      <c r="H136" s="187" t="n">
        <v>-1</v>
      </c>
      <c r="I136" s="188"/>
      <c r="J136" s="189" t="n">
        <f aca="false">ROUND(I136*H136,2)</f>
        <v>-0</v>
      </c>
      <c r="K136" s="185" t="s">
        <v>261</v>
      </c>
      <c r="L136" s="27"/>
      <c r="M136" s="190"/>
      <c r="N136" s="191" t="s">
        <v>47</v>
      </c>
      <c r="O136" s="68"/>
      <c r="P136" s="192" t="n">
        <f aca="false">O136*H136</f>
        <v>-0</v>
      </c>
      <c r="Q136" s="192" t="n">
        <v>0</v>
      </c>
      <c r="R136" s="192" t="n">
        <f aca="false">Q136*H136</f>
        <v>-0</v>
      </c>
      <c r="S136" s="192" t="n">
        <v>0</v>
      </c>
      <c r="T136" s="193" t="n">
        <f aca="false">S136*H136</f>
        <v>-0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194" t="s">
        <v>192</v>
      </c>
      <c r="AS136" s="31"/>
      <c r="AT136" s="194" t="s">
        <v>0</v>
      </c>
      <c r="AU136" s="194" t="s">
        <v>90</v>
      </c>
      <c r="AV136" s="31"/>
      <c r="AW136" s="31"/>
      <c r="AX136" s="31"/>
      <c r="AY136" s="7" t="s">
        <v>186</v>
      </c>
      <c r="AZ136" s="31"/>
      <c r="BA136" s="31"/>
      <c r="BB136" s="31"/>
      <c r="BC136" s="31"/>
      <c r="BD136" s="31"/>
      <c r="BE136" s="195" t="n">
        <f aca="false">IF(N136="základní",J136,0)</f>
        <v>-0</v>
      </c>
      <c r="BF136" s="195" t="n">
        <f aca="false">IF(N136="snížená",J136,0)</f>
        <v>0</v>
      </c>
      <c r="BG136" s="195" t="n">
        <f aca="false">IF(N136="zákl. přenesená",J136,0)</f>
        <v>0</v>
      </c>
      <c r="BH136" s="195" t="n">
        <f aca="false">IF(N136="sníž. přenesená",J136,0)</f>
        <v>0</v>
      </c>
      <c r="BI136" s="195" t="n">
        <f aca="false">IF(N136="nulová",J136,0)</f>
        <v>0</v>
      </c>
      <c r="BJ136" s="7" t="s">
        <v>90</v>
      </c>
      <c r="BK136" s="195" t="n">
        <f aca="false">ROUND(I136*H136,2)</f>
        <v>-0</v>
      </c>
      <c r="BL136" s="7" t="s">
        <v>192</v>
      </c>
      <c r="BM136" s="194" t="s">
        <v>420</v>
      </c>
      <c r="BN136" s="31"/>
    </row>
    <row r="137" s="32" customFormat="true" ht="12.8" hidden="false" customHeight="false" outlineLevel="0" collapsed="false">
      <c r="A137" s="26"/>
      <c r="B137" s="27"/>
      <c r="C137" s="26"/>
      <c r="D137" s="196" t="s">
        <v>194</v>
      </c>
      <c r="E137" s="26"/>
      <c r="F137" s="197" t="s">
        <v>419</v>
      </c>
      <c r="G137" s="26"/>
      <c r="H137" s="26"/>
      <c r="I137" s="163"/>
      <c r="J137" s="26"/>
      <c r="K137" s="26"/>
      <c r="L137" s="27"/>
      <c r="M137" s="198"/>
      <c r="N137" s="199"/>
      <c r="O137" s="68"/>
      <c r="P137" s="68"/>
      <c r="Q137" s="68"/>
      <c r="R137" s="68"/>
      <c r="S137" s="68"/>
      <c r="T137" s="69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7" t="s">
        <v>194</v>
      </c>
      <c r="AU137" s="7" t="s">
        <v>90</v>
      </c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</row>
    <row r="138" s="32" customFormat="true" ht="22.35" hidden="false" customHeight="false" outlineLevel="0" collapsed="false">
      <c r="A138" s="26"/>
      <c r="B138" s="27"/>
      <c r="C138" s="183" t="s">
        <v>373</v>
      </c>
      <c r="D138" s="1" t="s">
        <v>0</v>
      </c>
      <c r="E138" s="184" t="s">
        <v>421</v>
      </c>
      <c r="F138" s="185" t="s">
        <v>422</v>
      </c>
      <c r="G138" s="186" t="s">
        <v>260</v>
      </c>
      <c r="H138" s="187" t="n">
        <v>1</v>
      </c>
      <c r="I138" s="188"/>
      <c r="J138" s="189" t="n">
        <f aca="false">ROUND(I138*H138,2)</f>
        <v>0</v>
      </c>
      <c r="K138" s="185" t="s">
        <v>261</v>
      </c>
      <c r="L138" s="27"/>
      <c r="M138" s="190"/>
      <c r="N138" s="191" t="s">
        <v>47</v>
      </c>
      <c r="O138" s="68"/>
      <c r="P138" s="192" t="n">
        <f aca="false">O138*H138</f>
        <v>0</v>
      </c>
      <c r="Q138" s="192" t="n">
        <v>0</v>
      </c>
      <c r="R138" s="192" t="n">
        <f aca="false">Q138*H138</f>
        <v>0</v>
      </c>
      <c r="S138" s="192" t="n">
        <v>0</v>
      </c>
      <c r="T138" s="193" t="n">
        <f aca="false"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194" t="s">
        <v>192</v>
      </c>
      <c r="AS138" s="31"/>
      <c r="AT138" s="194" t="s">
        <v>0</v>
      </c>
      <c r="AU138" s="194" t="s">
        <v>90</v>
      </c>
      <c r="AV138" s="31"/>
      <c r="AW138" s="31"/>
      <c r="AX138" s="31"/>
      <c r="AY138" s="7" t="s">
        <v>186</v>
      </c>
      <c r="AZ138" s="31"/>
      <c r="BA138" s="31"/>
      <c r="BB138" s="31"/>
      <c r="BC138" s="31"/>
      <c r="BD138" s="31"/>
      <c r="BE138" s="195" t="n">
        <f aca="false">IF(N138="základní",J138,0)</f>
        <v>0</v>
      </c>
      <c r="BF138" s="195" t="n">
        <f aca="false">IF(N138="snížená",J138,0)</f>
        <v>0</v>
      </c>
      <c r="BG138" s="195" t="n">
        <f aca="false">IF(N138="zákl. přenesená",J138,0)</f>
        <v>0</v>
      </c>
      <c r="BH138" s="195" t="n">
        <f aca="false">IF(N138="sníž. přenesená",J138,0)</f>
        <v>0</v>
      </c>
      <c r="BI138" s="195" t="n">
        <f aca="false">IF(N138="nulová",J138,0)</f>
        <v>0</v>
      </c>
      <c r="BJ138" s="7" t="s">
        <v>90</v>
      </c>
      <c r="BK138" s="195" t="n">
        <f aca="false">ROUND(I138*H138,2)</f>
        <v>0</v>
      </c>
      <c r="BL138" s="7" t="s">
        <v>192</v>
      </c>
      <c r="BM138" s="194" t="s">
        <v>423</v>
      </c>
      <c r="BN138" s="31"/>
    </row>
    <row r="139" s="32" customFormat="true" ht="16.4" hidden="false" customHeight="false" outlineLevel="0" collapsed="false">
      <c r="A139" s="26"/>
      <c r="B139" s="27"/>
      <c r="C139" s="26"/>
      <c r="D139" s="196" t="s">
        <v>194</v>
      </c>
      <c r="E139" s="26"/>
      <c r="F139" s="197" t="s">
        <v>422</v>
      </c>
      <c r="G139" s="26"/>
      <c r="H139" s="26"/>
      <c r="I139" s="163"/>
      <c r="J139" s="26"/>
      <c r="K139" s="26"/>
      <c r="L139" s="27"/>
      <c r="M139" s="198"/>
      <c r="N139" s="199"/>
      <c r="O139" s="68"/>
      <c r="P139" s="68"/>
      <c r="Q139" s="68"/>
      <c r="R139" s="68"/>
      <c r="S139" s="68"/>
      <c r="T139" s="69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7" t="s">
        <v>194</v>
      </c>
      <c r="AU139" s="7" t="s">
        <v>90</v>
      </c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</row>
    <row r="140" s="32" customFormat="true" ht="22.35" hidden="false" customHeight="false" outlineLevel="0" collapsed="false">
      <c r="A140" s="26"/>
      <c r="B140" s="27"/>
      <c r="C140" s="183" t="s">
        <v>272</v>
      </c>
      <c r="D140" s="4" t="s">
        <v>0</v>
      </c>
      <c r="E140" s="184" t="s">
        <v>424</v>
      </c>
      <c r="F140" s="185" t="s">
        <v>425</v>
      </c>
      <c r="G140" s="186" t="s">
        <v>260</v>
      </c>
      <c r="H140" s="187" t="n">
        <v>-1</v>
      </c>
      <c r="I140" s="188"/>
      <c r="J140" s="189" t="n">
        <f aca="false">ROUND(I140*H140,2)</f>
        <v>-0</v>
      </c>
      <c r="K140" s="185" t="s">
        <v>261</v>
      </c>
      <c r="L140" s="27"/>
      <c r="M140" s="190"/>
      <c r="N140" s="191" t="s">
        <v>47</v>
      </c>
      <c r="O140" s="68"/>
      <c r="P140" s="192" t="n">
        <f aca="false">O140*H140</f>
        <v>-0</v>
      </c>
      <c r="Q140" s="192" t="n">
        <v>0</v>
      </c>
      <c r="R140" s="192" t="n">
        <f aca="false">Q140*H140</f>
        <v>-0</v>
      </c>
      <c r="S140" s="192" t="n">
        <v>0</v>
      </c>
      <c r="T140" s="193" t="n">
        <f aca="false">S140*H140</f>
        <v>-0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194" t="s">
        <v>192</v>
      </c>
      <c r="AS140" s="31"/>
      <c r="AT140" s="194" t="s">
        <v>0</v>
      </c>
      <c r="AU140" s="194" t="s">
        <v>90</v>
      </c>
      <c r="AV140" s="31"/>
      <c r="AW140" s="31"/>
      <c r="AX140" s="31"/>
      <c r="AY140" s="7" t="s">
        <v>186</v>
      </c>
      <c r="AZ140" s="31"/>
      <c r="BA140" s="31"/>
      <c r="BB140" s="31"/>
      <c r="BC140" s="31"/>
      <c r="BD140" s="31"/>
      <c r="BE140" s="195" t="n">
        <f aca="false">IF(N140="základní",J140,0)</f>
        <v>-0</v>
      </c>
      <c r="BF140" s="195" t="n">
        <f aca="false">IF(N140="snížená",J140,0)</f>
        <v>0</v>
      </c>
      <c r="BG140" s="195" t="n">
        <f aca="false">IF(N140="zákl. přenesená",J140,0)</f>
        <v>0</v>
      </c>
      <c r="BH140" s="195" t="n">
        <f aca="false">IF(N140="sníž. přenesená",J140,0)</f>
        <v>0</v>
      </c>
      <c r="BI140" s="195" t="n">
        <f aca="false">IF(N140="nulová",J140,0)</f>
        <v>0</v>
      </c>
      <c r="BJ140" s="7" t="s">
        <v>90</v>
      </c>
      <c r="BK140" s="195" t="n">
        <f aca="false">ROUND(I140*H140,2)</f>
        <v>-0</v>
      </c>
      <c r="BL140" s="7" t="s">
        <v>192</v>
      </c>
      <c r="BM140" s="194" t="s">
        <v>426</v>
      </c>
      <c r="BN140" s="31"/>
    </row>
    <row r="141" s="32" customFormat="true" ht="16.4" hidden="false" customHeight="false" outlineLevel="0" collapsed="false">
      <c r="A141" s="26"/>
      <c r="B141" s="27"/>
      <c r="C141" s="26"/>
      <c r="D141" s="196" t="s">
        <v>194</v>
      </c>
      <c r="E141" s="26"/>
      <c r="F141" s="197" t="s">
        <v>425</v>
      </c>
      <c r="G141" s="26"/>
      <c r="H141" s="26"/>
      <c r="I141" s="163"/>
      <c r="J141" s="26"/>
      <c r="K141" s="26"/>
      <c r="L141" s="27"/>
      <c r="M141" s="198"/>
      <c r="N141" s="199"/>
      <c r="O141" s="68"/>
      <c r="P141" s="68"/>
      <c r="Q141" s="68"/>
      <c r="R141" s="68"/>
      <c r="S141" s="68"/>
      <c r="T141" s="69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7" t="s">
        <v>194</v>
      </c>
      <c r="AU141" s="7" t="s">
        <v>90</v>
      </c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</row>
    <row r="142" s="32" customFormat="true" ht="22.35" hidden="false" customHeight="false" outlineLevel="0" collapsed="false">
      <c r="A142" s="26"/>
      <c r="B142" s="27"/>
      <c r="C142" s="183" t="s">
        <v>272</v>
      </c>
      <c r="D142" s="1" t="s">
        <v>0</v>
      </c>
      <c r="E142" s="184" t="s">
        <v>427</v>
      </c>
      <c r="F142" s="185" t="s">
        <v>428</v>
      </c>
      <c r="G142" s="186" t="s">
        <v>260</v>
      </c>
      <c r="H142" s="187" t="n">
        <v>1</v>
      </c>
      <c r="I142" s="188"/>
      <c r="J142" s="189" t="n">
        <f aca="false">ROUND(I142*H142,2)</f>
        <v>0</v>
      </c>
      <c r="K142" s="185" t="s">
        <v>261</v>
      </c>
      <c r="L142" s="27"/>
      <c r="M142" s="190"/>
      <c r="N142" s="191" t="s">
        <v>47</v>
      </c>
      <c r="O142" s="68"/>
      <c r="P142" s="192" t="n">
        <f aca="false">O142*H142</f>
        <v>0</v>
      </c>
      <c r="Q142" s="192" t="n">
        <v>0</v>
      </c>
      <c r="R142" s="192" t="n">
        <f aca="false">Q142*H142</f>
        <v>0</v>
      </c>
      <c r="S142" s="192" t="n">
        <v>0</v>
      </c>
      <c r="T142" s="193" t="n">
        <f aca="false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194" t="s">
        <v>192</v>
      </c>
      <c r="AS142" s="31"/>
      <c r="AT142" s="194" t="s">
        <v>0</v>
      </c>
      <c r="AU142" s="194" t="s">
        <v>90</v>
      </c>
      <c r="AV142" s="31"/>
      <c r="AW142" s="31"/>
      <c r="AX142" s="31"/>
      <c r="AY142" s="7" t="s">
        <v>186</v>
      </c>
      <c r="AZ142" s="31"/>
      <c r="BA142" s="31"/>
      <c r="BB142" s="31"/>
      <c r="BC142" s="31"/>
      <c r="BD142" s="31"/>
      <c r="BE142" s="195" t="n">
        <f aca="false">IF(N142="základní",J142,0)</f>
        <v>0</v>
      </c>
      <c r="BF142" s="195" t="n">
        <f aca="false">IF(N142="snížená",J142,0)</f>
        <v>0</v>
      </c>
      <c r="BG142" s="195" t="n">
        <f aca="false">IF(N142="zákl. přenesená",J142,0)</f>
        <v>0</v>
      </c>
      <c r="BH142" s="195" t="n">
        <f aca="false">IF(N142="sníž. přenesená",J142,0)</f>
        <v>0</v>
      </c>
      <c r="BI142" s="195" t="n">
        <f aca="false">IF(N142="nulová",J142,0)</f>
        <v>0</v>
      </c>
      <c r="BJ142" s="7" t="s">
        <v>90</v>
      </c>
      <c r="BK142" s="195" t="n">
        <f aca="false">ROUND(I142*H142,2)</f>
        <v>0</v>
      </c>
      <c r="BL142" s="7" t="s">
        <v>192</v>
      </c>
      <c r="BM142" s="194" t="s">
        <v>429</v>
      </c>
      <c r="BN142" s="31"/>
    </row>
    <row r="143" s="32" customFormat="true" ht="16.4" hidden="false" customHeight="false" outlineLevel="0" collapsed="false">
      <c r="A143" s="26"/>
      <c r="B143" s="27"/>
      <c r="C143" s="26"/>
      <c r="D143" s="196" t="s">
        <v>194</v>
      </c>
      <c r="E143" s="26"/>
      <c r="F143" s="197" t="s">
        <v>428</v>
      </c>
      <c r="G143" s="26"/>
      <c r="H143" s="26"/>
      <c r="I143" s="163"/>
      <c r="J143" s="26"/>
      <c r="K143" s="26"/>
      <c r="L143" s="27"/>
      <c r="M143" s="198"/>
      <c r="N143" s="199"/>
      <c r="O143" s="68"/>
      <c r="P143" s="68"/>
      <c r="Q143" s="68"/>
      <c r="R143" s="68"/>
      <c r="S143" s="68"/>
      <c r="T143" s="69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7" t="s">
        <v>194</v>
      </c>
      <c r="AU143" s="7" t="s">
        <v>90</v>
      </c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</row>
    <row r="144" s="32" customFormat="true" ht="22.35" hidden="false" customHeight="false" outlineLevel="0" collapsed="false">
      <c r="A144" s="26"/>
      <c r="B144" s="27"/>
      <c r="C144" s="183" t="s">
        <v>276</v>
      </c>
      <c r="D144" s="4" t="s">
        <v>0</v>
      </c>
      <c r="E144" s="184" t="s">
        <v>430</v>
      </c>
      <c r="F144" s="185" t="s">
        <v>431</v>
      </c>
      <c r="G144" s="186" t="s">
        <v>260</v>
      </c>
      <c r="H144" s="187" t="n">
        <v>-2</v>
      </c>
      <c r="I144" s="188"/>
      <c r="J144" s="189" t="n">
        <f aca="false">ROUND(I144*H144,2)</f>
        <v>-0</v>
      </c>
      <c r="K144" s="185" t="s">
        <v>261</v>
      </c>
      <c r="L144" s="27"/>
      <c r="M144" s="190"/>
      <c r="N144" s="191" t="s">
        <v>47</v>
      </c>
      <c r="O144" s="68"/>
      <c r="P144" s="192" t="n">
        <f aca="false">O144*H144</f>
        <v>-0</v>
      </c>
      <c r="Q144" s="192" t="n">
        <v>0</v>
      </c>
      <c r="R144" s="192" t="n">
        <f aca="false">Q144*H144</f>
        <v>-0</v>
      </c>
      <c r="S144" s="192" t="n">
        <v>0</v>
      </c>
      <c r="T144" s="193" t="n">
        <f aca="false">S144*H144</f>
        <v>-0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194" t="s">
        <v>192</v>
      </c>
      <c r="AS144" s="31"/>
      <c r="AT144" s="194" t="s">
        <v>0</v>
      </c>
      <c r="AU144" s="194" t="s">
        <v>90</v>
      </c>
      <c r="AV144" s="31"/>
      <c r="AW144" s="31"/>
      <c r="AX144" s="31"/>
      <c r="AY144" s="7" t="s">
        <v>186</v>
      </c>
      <c r="AZ144" s="31"/>
      <c r="BA144" s="31"/>
      <c r="BB144" s="31"/>
      <c r="BC144" s="31"/>
      <c r="BD144" s="31"/>
      <c r="BE144" s="195" t="n">
        <f aca="false">IF(N144="základní",J144,0)</f>
        <v>-0</v>
      </c>
      <c r="BF144" s="195" t="n">
        <f aca="false">IF(N144="snížená",J144,0)</f>
        <v>0</v>
      </c>
      <c r="BG144" s="195" t="n">
        <f aca="false">IF(N144="zákl. přenesená",J144,0)</f>
        <v>0</v>
      </c>
      <c r="BH144" s="195" t="n">
        <f aca="false">IF(N144="sníž. přenesená",J144,0)</f>
        <v>0</v>
      </c>
      <c r="BI144" s="195" t="n">
        <f aca="false">IF(N144="nulová",J144,0)</f>
        <v>0</v>
      </c>
      <c r="BJ144" s="7" t="s">
        <v>90</v>
      </c>
      <c r="BK144" s="195" t="n">
        <f aca="false">ROUND(I144*H144,2)</f>
        <v>-0</v>
      </c>
      <c r="BL144" s="7" t="s">
        <v>192</v>
      </c>
      <c r="BM144" s="194" t="s">
        <v>432</v>
      </c>
      <c r="BN144" s="31"/>
    </row>
    <row r="145" s="32" customFormat="true" ht="16.4" hidden="false" customHeight="false" outlineLevel="0" collapsed="false">
      <c r="A145" s="26"/>
      <c r="B145" s="27"/>
      <c r="C145" s="26"/>
      <c r="D145" s="196" t="s">
        <v>194</v>
      </c>
      <c r="E145" s="26"/>
      <c r="F145" s="197" t="s">
        <v>431</v>
      </c>
      <c r="G145" s="26"/>
      <c r="H145" s="26"/>
      <c r="I145" s="163"/>
      <c r="J145" s="26"/>
      <c r="K145" s="26"/>
      <c r="L145" s="27"/>
      <c r="M145" s="198"/>
      <c r="N145" s="199"/>
      <c r="O145" s="68"/>
      <c r="P145" s="68"/>
      <c r="Q145" s="68"/>
      <c r="R145" s="68"/>
      <c r="S145" s="68"/>
      <c r="T145" s="69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7" t="s">
        <v>194</v>
      </c>
      <c r="AU145" s="7" t="s">
        <v>90</v>
      </c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</row>
    <row r="146" s="32" customFormat="true" ht="22.35" hidden="false" customHeight="false" outlineLevel="0" collapsed="false">
      <c r="A146" s="26"/>
      <c r="B146" s="27"/>
      <c r="C146" s="183" t="s">
        <v>276</v>
      </c>
      <c r="D146" s="1" t="s">
        <v>0</v>
      </c>
      <c r="E146" s="184" t="s">
        <v>433</v>
      </c>
      <c r="F146" s="185" t="s">
        <v>434</v>
      </c>
      <c r="G146" s="186" t="s">
        <v>260</v>
      </c>
      <c r="H146" s="187" t="n">
        <v>2</v>
      </c>
      <c r="I146" s="188"/>
      <c r="J146" s="189" t="n">
        <f aca="false">ROUND(I146*H146,2)</f>
        <v>0</v>
      </c>
      <c r="K146" s="185" t="s">
        <v>261</v>
      </c>
      <c r="L146" s="27"/>
      <c r="M146" s="190"/>
      <c r="N146" s="191" t="s">
        <v>47</v>
      </c>
      <c r="O146" s="68"/>
      <c r="P146" s="192" t="n">
        <f aca="false">O146*H146</f>
        <v>0</v>
      </c>
      <c r="Q146" s="192" t="n">
        <v>0</v>
      </c>
      <c r="R146" s="192" t="n">
        <f aca="false">Q146*H146</f>
        <v>0</v>
      </c>
      <c r="S146" s="192" t="n">
        <v>0</v>
      </c>
      <c r="T146" s="193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194" t="s">
        <v>192</v>
      </c>
      <c r="AS146" s="31"/>
      <c r="AT146" s="194" t="s">
        <v>0</v>
      </c>
      <c r="AU146" s="194" t="s">
        <v>90</v>
      </c>
      <c r="AV146" s="31"/>
      <c r="AW146" s="31"/>
      <c r="AX146" s="31"/>
      <c r="AY146" s="7" t="s">
        <v>186</v>
      </c>
      <c r="AZ146" s="31"/>
      <c r="BA146" s="31"/>
      <c r="BB146" s="31"/>
      <c r="BC146" s="31"/>
      <c r="BD146" s="31"/>
      <c r="BE146" s="195" t="n">
        <f aca="false">IF(N146="základní",J146,0)</f>
        <v>0</v>
      </c>
      <c r="BF146" s="195" t="n">
        <f aca="false">IF(N146="snížená",J146,0)</f>
        <v>0</v>
      </c>
      <c r="BG146" s="195" t="n">
        <f aca="false">IF(N146="zákl. přenesená",J146,0)</f>
        <v>0</v>
      </c>
      <c r="BH146" s="195" t="n">
        <f aca="false">IF(N146="sníž. přenesená",J146,0)</f>
        <v>0</v>
      </c>
      <c r="BI146" s="195" t="n">
        <f aca="false">IF(N146="nulová",J146,0)</f>
        <v>0</v>
      </c>
      <c r="BJ146" s="7" t="s">
        <v>90</v>
      </c>
      <c r="BK146" s="195" t="n">
        <f aca="false">ROUND(I146*H146,2)</f>
        <v>0</v>
      </c>
      <c r="BL146" s="7" t="s">
        <v>192</v>
      </c>
      <c r="BM146" s="194" t="s">
        <v>435</v>
      </c>
      <c r="BN146" s="31"/>
    </row>
    <row r="147" s="32" customFormat="true" ht="16.4" hidden="false" customHeight="false" outlineLevel="0" collapsed="false">
      <c r="A147" s="26"/>
      <c r="B147" s="27"/>
      <c r="C147" s="26"/>
      <c r="D147" s="196" t="s">
        <v>194</v>
      </c>
      <c r="E147" s="26"/>
      <c r="F147" s="197" t="s">
        <v>431</v>
      </c>
      <c r="G147" s="26"/>
      <c r="H147" s="26"/>
      <c r="I147" s="163"/>
      <c r="J147" s="26"/>
      <c r="K147" s="26"/>
      <c r="L147" s="27"/>
      <c r="M147" s="198"/>
      <c r="N147" s="199"/>
      <c r="O147" s="68"/>
      <c r="P147" s="68"/>
      <c r="Q147" s="68"/>
      <c r="R147" s="68"/>
      <c r="S147" s="68"/>
      <c r="T147" s="69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7" t="s">
        <v>194</v>
      </c>
      <c r="AU147" s="7" t="s">
        <v>90</v>
      </c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</row>
    <row r="148" s="32" customFormat="true" ht="12.8" hidden="false" customHeight="false" outlineLevel="0" collapsed="false">
      <c r="A148" s="26"/>
      <c r="B148" s="27"/>
      <c r="C148" s="183" t="s">
        <v>322</v>
      </c>
      <c r="D148" s="1" t="s">
        <v>0</v>
      </c>
      <c r="E148" s="184" t="s">
        <v>436</v>
      </c>
      <c r="F148" s="185" t="s">
        <v>437</v>
      </c>
      <c r="G148" s="186" t="s">
        <v>438</v>
      </c>
      <c r="H148" s="246"/>
      <c r="I148" s="188"/>
      <c r="J148" s="189" t="n">
        <f aca="false">ROUND(I148*H148,2)</f>
        <v>0</v>
      </c>
      <c r="K148" s="185" t="s">
        <v>261</v>
      </c>
      <c r="L148" s="27"/>
      <c r="M148" s="190"/>
      <c r="N148" s="191" t="s">
        <v>47</v>
      </c>
      <c r="O148" s="68"/>
      <c r="P148" s="192" t="n">
        <f aca="false">O148*H148</f>
        <v>0</v>
      </c>
      <c r="Q148" s="192" t="n">
        <v>0</v>
      </c>
      <c r="R148" s="192" t="n">
        <f aca="false">Q148*H148</f>
        <v>0</v>
      </c>
      <c r="S148" s="192" t="n">
        <v>0</v>
      </c>
      <c r="T148" s="193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194" t="s">
        <v>192</v>
      </c>
      <c r="AS148" s="31"/>
      <c r="AT148" s="194" t="s">
        <v>0</v>
      </c>
      <c r="AU148" s="194" t="s">
        <v>90</v>
      </c>
      <c r="AV148" s="31"/>
      <c r="AW148" s="31"/>
      <c r="AX148" s="31"/>
      <c r="AY148" s="7" t="s">
        <v>186</v>
      </c>
      <c r="AZ148" s="31"/>
      <c r="BA148" s="31"/>
      <c r="BB148" s="31"/>
      <c r="BC148" s="31"/>
      <c r="BD148" s="31"/>
      <c r="BE148" s="195" t="n">
        <f aca="false">IF(N148="základní",J148,0)</f>
        <v>0</v>
      </c>
      <c r="BF148" s="195" t="n">
        <f aca="false">IF(N148="snížená",J148,0)</f>
        <v>0</v>
      </c>
      <c r="BG148" s="195" t="n">
        <f aca="false">IF(N148="zákl. přenesená",J148,0)</f>
        <v>0</v>
      </c>
      <c r="BH148" s="195" t="n">
        <f aca="false">IF(N148="sníž. přenesená",J148,0)</f>
        <v>0</v>
      </c>
      <c r="BI148" s="195" t="n">
        <f aca="false">IF(N148="nulová",J148,0)</f>
        <v>0</v>
      </c>
      <c r="BJ148" s="7" t="s">
        <v>90</v>
      </c>
      <c r="BK148" s="195" t="n">
        <f aca="false">ROUND(I148*H148,2)</f>
        <v>0</v>
      </c>
      <c r="BL148" s="7" t="s">
        <v>192</v>
      </c>
      <c r="BM148" s="194" t="s">
        <v>439</v>
      </c>
      <c r="BN148" s="31"/>
    </row>
    <row r="149" s="32" customFormat="true" ht="16.4" hidden="false" customHeight="false" outlineLevel="0" collapsed="false">
      <c r="A149" s="26"/>
      <c r="B149" s="27"/>
      <c r="C149" s="26"/>
      <c r="D149" s="196" t="s">
        <v>194</v>
      </c>
      <c r="E149" s="26"/>
      <c r="F149" s="197" t="s">
        <v>440</v>
      </c>
      <c r="G149" s="26"/>
      <c r="H149" s="26"/>
      <c r="I149" s="163"/>
      <c r="J149" s="26"/>
      <c r="K149" s="26"/>
      <c r="L149" s="27"/>
      <c r="M149" s="241"/>
      <c r="N149" s="242"/>
      <c r="O149" s="243"/>
      <c r="P149" s="243"/>
      <c r="Q149" s="243"/>
      <c r="R149" s="243"/>
      <c r="S149" s="243"/>
      <c r="T149" s="244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7" t="s">
        <v>194</v>
      </c>
      <c r="AU149" s="7" t="s">
        <v>90</v>
      </c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</row>
    <row r="150" s="32" customFormat="true" ht="12.8" hidden="false" customHeight="false" outlineLevel="0" collapsed="false">
      <c r="A150" s="26"/>
      <c r="B150" s="50"/>
      <c r="C150" s="51"/>
      <c r="D150" s="51"/>
      <c r="E150" s="51"/>
      <c r="F150" s="51"/>
      <c r="G150" s="51"/>
      <c r="H150" s="51"/>
      <c r="I150" s="245"/>
      <c r="J150" s="51"/>
      <c r="K150" s="51"/>
      <c r="L150" s="27"/>
      <c r="M150" s="26"/>
      <c r="N150" s="31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</row>
    <row r="151" customFormat="false" ht="12.8" hidden="false" customHeight="fals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3"/>
    </row>
  </sheetData>
  <sheetProtection sheet="true" password="cc78" objects="true" scenarios="true"/>
  <autoFilter ref="C116:K149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98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441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ROUND(J117,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ROUND((SUM(BE117:BE126)),  2)</f>
        <v>0</v>
      </c>
      <c r="G33" s="26"/>
      <c r="H33" s="26"/>
      <c r="I33" s="130" t="n">
        <v>0.21</v>
      </c>
      <c r="J33" s="129" t="n">
        <f aca="false">ROUND(((SUM(BE117:BE126))*I33),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ROUND((SUM(BF117:BF126)),  2)</f>
        <v>0</v>
      </c>
      <c r="G34" s="26"/>
      <c r="H34" s="26"/>
      <c r="I34" s="130" t="n">
        <v>0.12</v>
      </c>
      <c r="J34" s="129" t="n">
        <f aca="false">ROUND(((SUM(BF117:BF126))*I34),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ROUND((SUM(BG117:BG126)),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ROUND((SUM(BH117:BH126)),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ROUND((SUM(BI117:BI126)),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SPZ03 - 006.03 Mobiliář SO 102, etapa II.specifikace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J117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442</v>
      </c>
      <c r="E97" s="146"/>
      <c r="F97" s="146"/>
      <c r="G97" s="146"/>
      <c r="H97" s="146"/>
      <c r="I97" s="146"/>
      <c r="J97" s="147" t="n">
        <f aca="false">J118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32" customFormat="true" ht="21.85" hidden="false" customHeight="true" outlineLevel="0" collapsed="false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45"/>
      <c r="M98" s="31"/>
      <c r="N98" s="31"/>
      <c r="O98" s="31"/>
      <c r="P98" s="31"/>
      <c r="Q98" s="31"/>
      <c r="R98" s="3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</row>
    <row r="99" s="32" customFormat="true" ht="6.95" hidden="false" customHeight="true" outlineLevel="0" collapsed="false">
      <c r="A99" s="26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customFormat="false" ht="12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3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s="32" customFormat="true" ht="6.95" hidden="false" customHeight="true" outlineLevel="0" collapsed="false">
      <c r="A103" s="26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5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</row>
    <row r="104" s="32" customFormat="true" ht="24.95" hidden="false" customHeight="true" outlineLevel="0" collapsed="false">
      <c r="A104" s="26"/>
      <c r="B104" s="27"/>
      <c r="C104" s="11" t="s">
        <v>171</v>
      </c>
      <c r="D104" s="26"/>
      <c r="E104" s="26"/>
      <c r="F104" s="26"/>
      <c r="G104" s="26"/>
      <c r="H104" s="26"/>
      <c r="I104" s="26"/>
      <c r="J104" s="26"/>
      <c r="K104" s="26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6.95" hidden="false" customHeight="true" outlineLevel="0" collapsed="false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12" hidden="false" customHeight="true" outlineLevel="0" collapsed="false">
      <c r="A106" s="26"/>
      <c r="B106" s="27"/>
      <c r="C106" s="19" t="s">
        <v>17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6.5" hidden="false" customHeight="true" outlineLevel="0" collapsed="false">
      <c r="A107" s="26"/>
      <c r="B107" s="27"/>
      <c r="C107" s="26"/>
      <c r="D107" s="26"/>
      <c r="E107" s="115" t="str">
        <f aca="false">E7</f>
        <v>SUPŠ Karlovy Vary specifikace změn</v>
      </c>
      <c r="F107" s="115"/>
      <c r="G107" s="115"/>
      <c r="H107" s="115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157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6" t="str">
        <f aca="false">E9</f>
        <v>SPZ03 - 006.03 Mobiliář SO 102, etapa II.specifikace změn</v>
      </c>
      <c r="F109" s="116"/>
      <c r="G109" s="116"/>
      <c r="H109" s="11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6.95" hidden="false" customHeight="true" outlineLevel="0" collapsed="false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2" hidden="false" customHeight="true" outlineLevel="0" collapsed="false">
      <c r="A111" s="26"/>
      <c r="B111" s="27"/>
      <c r="C111" s="19" t="s">
        <v>21</v>
      </c>
      <c r="D111" s="26"/>
      <c r="E111" s="26"/>
      <c r="F111" s="20" t="str">
        <f aca="false">F12</f>
        <v>Nám. 17. listopadu 710/12, Karlovy Vary – Rybáře</v>
      </c>
      <c r="G111" s="26"/>
      <c r="H111" s="26"/>
      <c r="I111" s="19" t="s">
        <v>23</v>
      </c>
      <c r="J111" s="117" t="n">
        <f aca="false">IF(J12="","",J12)</f>
        <v>45742</v>
      </c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25.65" hidden="false" customHeight="true" outlineLevel="0" collapsed="false">
      <c r="A113" s="26"/>
      <c r="B113" s="27"/>
      <c r="C113" s="19" t="s">
        <v>24</v>
      </c>
      <c r="D113" s="26"/>
      <c r="E113" s="26"/>
      <c r="F113" s="20" t="str">
        <f aca="false">E15</f>
        <v>Karlovarský kraj</v>
      </c>
      <c r="G113" s="26"/>
      <c r="H113" s="26"/>
      <c r="I113" s="19" t="s">
        <v>32</v>
      </c>
      <c r="J113" s="139" t="str">
        <f aca="false">E21</f>
        <v>Energy Benefit Centre a.s.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5.15" hidden="false" customHeight="true" outlineLevel="0" collapsed="false">
      <c r="A114" s="26"/>
      <c r="B114" s="27"/>
      <c r="C114" s="19" t="s">
        <v>30</v>
      </c>
      <c r="D114" s="26"/>
      <c r="E114" s="26"/>
      <c r="F114" s="20" t="str">
        <f aca="false">IF(E18="","",E18)</f>
        <v>Vyplň údaj</v>
      </c>
      <c r="G114" s="26"/>
      <c r="H114" s="26"/>
      <c r="I114" s="19" t="s">
        <v>37</v>
      </c>
      <c r="J114" s="139" t="str">
        <f aca="false">E24</f>
        <v>rubim s.r.o.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0.3" hidden="false" customHeight="true" outlineLevel="0" collapsed="false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162" customFormat="true" ht="29.3" hidden="false" customHeight="true" outlineLevel="0" collapsed="false">
      <c r="A116" s="155"/>
      <c r="B116" s="156"/>
      <c r="C116" s="157" t="s">
        <v>172</v>
      </c>
      <c r="D116" s="158" t="s">
        <v>67</v>
      </c>
      <c r="E116" s="158" t="s">
        <v>63</v>
      </c>
      <c r="F116" s="158" t="s">
        <v>64</v>
      </c>
      <c r="G116" s="158" t="s">
        <v>173</v>
      </c>
      <c r="H116" s="158" t="s">
        <v>174</v>
      </c>
      <c r="I116" s="158" t="s">
        <v>175</v>
      </c>
      <c r="J116" s="158" t="s">
        <v>161</v>
      </c>
      <c r="K116" s="159" t="s">
        <v>176</v>
      </c>
      <c r="L116" s="160"/>
      <c r="M116" s="76"/>
      <c r="N116" s="77" t="s">
        <v>46</v>
      </c>
      <c r="O116" s="77" t="s">
        <v>177</v>
      </c>
      <c r="P116" s="77" t="s">
        <v>178</v>
      </c>
      <c r="Q116" s="77" t="s">
        <v>179</v>
      </c>
      <c r="R116" s="77" t="s">
        <v>180</v>
      </c>
      <c r="S116" s="77" t="s">
        <v>181</v>
      </c>
      <c r="T116" s="78" t="s">
        <v>182</v>
      </c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</row>
    <row r="117" s="32" customFormat="true" ht="15" hidden="false" customHeight="false" outlineLevel="0" collapsed="false">
      <c r="A117" s="26"/>
      <c r="B117" s="27"/>
      <c r="C117" s="84" t="s">
        <v>183</v>
      </c>
      <c r="D117" s="26"/>
      <c r="E117" s="26"/>
      <c r="F117" s="26"/>
      <c r="G117" s="26"/>
      <c r="H117" s="26"/>
      <c r="I117" s="163"/>
      <c r="J117" s="164" t="n">
        <f aca="false">BK117</f>
        <v>0</v>
      </c>
      <c r="K117" s="26"/>
      <c r="L117" s="27"/>
      <c r="M117" s="79"/>
      <c r="N117" s="66"/>
      <c r="O117" s="80"/>
      <c r="P117" s="165" t="n">
        <f aca="false">P118</f>
        <v>0</v>
      </c>
      <c r="Q117" s="80"/>
      <c r="R117" s="165" t="n">
        <f aca="false">R118</f>
        <v>0</v>
      </c>
      <c r="S117" s="80"/>
      <c r="T117" s="166" t="n">
        <f aca="false">T118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7" t="s">
        <v>81</v>
      </c>
      <c r="AU117" s="7" t="s">
        <v>163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167" t="n">
        <f aca="false">BK118</f>
        <v>0</v>
      </c>
      <c r="BL117" s="31"/>
      <c r="BM117" s="31"/>
      <c r="BN117" s="31"/>
    </row>
    <row r="118" s="180" customFormat="true" ht="15" hidden="false" customHeight="false" outlineLevel="0" collapsed="false">
      <c r="A118" s="168"/>
      <c r="B118" s="169"/>
      <c r="C118" s="168"/>
      <c r="D118" s="170" t="s">
        <v>81</v>
      </c>
      <c r="E118" s="171" t="s">
        <v>443</v>
      </c>
      <c r="F118" s="171" t="s">
        <v>444</v>
      </c>
      <c r="G118" s="168"/>
      <c r="H118" s="168"/>
      <c r="I118" s="172"/>
      <c r="J118" s="173" t="n">
        <f aca="false">BK118</f>
        <v>0</v>
      </c>
      <c r="K118" s="168"/>
      <c r="L118" s="169"/>
      <c r="M118" s="174"/>
      <c r="N118" s="175"/>
      <c r="O118" s="175"/>
      <c r="P118" s="176" t="n">
        <f aca="false">SUM(P119:P126)</f>
        <v>0</v>
      </c>
      <c r="Q118" s="175"/>
      <c r="R118" s="176" t="n">
        <f aca="false">SUM(R119:R126)</f>
        <v>0</v>
      </c>
      <c r="S118" s="175"/>
      <c r="T118" s="177" t="n">
        <f aca="false">SUM(T119:T126)</f>
        <v>0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70" t="s">
        <v>90</v>
      </c>
      <c r="AS118" s="168"/>
      <c r="AT118" s="178" t="s">
        <v>81</v>
      </c>
      <c r="AU118" s="178" t="s">
        <v>82</v>
      </c>
      <c r="AV118" s="168"/>
      <c r="AW118" s="168"/>
      <c r="AX118" s="168"/>
      <c r="AY118" s="170" t="s">
        <v>186</v>
      </c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79" t="n">
        <f aca="false">SUM(BK119:BK126)</f>
        <v>0</v>
      </c>
      <c r="BL118" s="168"/>
      <c r="BM118" s="168"/>
      <c r="BN118" s="168"/>
    </row>
    <row r="119" s="32" customFormat="true" ht="32.8" hidden="false" customHeight="false" outlineLevel="0" collapsed="false">
      <c r="A119" s="26"/>
      <c r="B119" s="27"/>
      <c r="C119" s="183" t="s">
        <v>232</v>
      </c>
      <c r="D119" s="4" t="s">
        <v>0</v>
      </c>
      <c r="E119" s="184" t="s">
        <v>445</v>
      </c>
      <c r="F119" s="185" t="s">
        <v>446</v>
      </c>
      <c r="G119" s="186" t="s">
        <v>260</v>
      </c>
      <c r="H119" s="187" t="n">
        <v>-1</v>
      </c>
      <c r="I119" s="188"/>
      <c r="J119" s="189" t="n">
        <f aca="false">ROUND(I119*H119,2)</f>
        <v>-0</v>
      </c>
      <c r="K119" s="185" t="s">
        <v>261</v>
      </c>
      <c r="L119" s="27"/>
      <c r="M119" s="190"/>
      <c r="N119" s="191" t="s">
        <v>47</v>
      </c>
      <c r="O119" s="68"/>
      <c r="P119" s="192" t="n">
        <f aca="false">O119*H119</f>
        <v>-0</v>
      </c>
      <c r="Q119" s="192" t="n">
        <v>0</v>
      </c>
      <c r="R119" s="192" t="n">
        <f aca="false">Q119*H119</f>
        <v>-0</v>
      </c>
      <c r="S119" s="192" t="n">
        <v>0</v>
      </c>
      <c r="T119" s="193" t="n">
        <f aca="false">S119*H119</f>
        <v>-0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194" t="s">
        <v>192</v>
      </c>
      <c r="AS119" s="31"/>
      <c r="AT119" s="194" t="s">
        <v>0</v>
      </c>
      <c r="AU119" s="194" t="s">
        <v>90</v>
      </c>
      <c r="AV119" s="31"/>
      <c r="AW119" s="31"/>
      <c r="AX119" s="31"/>
      <c r="AY119" s="7" t="s">
        <v>186</v>
      </c>
      <c r="AZ119" s="31"/>
      <c r="BA119" s="31"/>
      <c r="BB119" s="31"/>
      <c r="BC119" s="31"/>
      <c r="BD119" s="31"/>
      <c r="BE119" s="195" t="n">
        <f aca="false">IF(N119="základní",J119,0)</f>
        <v>-0</v>
      </c>
      <c r="BF119" s="195" t="n">
        <f aca="false">IF(N119="snížená",J119,0)</f>
        <v>0</v>
      </c>
      <c r="BG119" s="195" t="n">
        <f aca="false">IF(N119="zákl. přenesená",J119,0)</f>
        <v>0</v>
      </c>
      <c r="BH119" s="195" t="n">
        <f aca="false">IF(N119="sníž. přenesená",J119,0)</f>
        <v>0</v>
      </c>
      <c r="BI119" s="195" t="n">
        <f aca="false">IF(N119="nulová",J119,0)</f>
        <v>0</v>
      </c>
      <c r="BJ119" s="7" t="s">
        <v>90</v>
      </c>
      <c r="BK119" s="195" t="n">
        <f aca="false">ROUND(I119*H119,2)</f>
        <v>-0</v>
      </c>
      <c r="BL119" s="7" t="s">
        <v>192</v>
      </c>
      <c r="BM119" s="194" t="s">
        <v>447</v>
      </c>
      <c r="BN119" s="31"/>
    </row>
    <row r="120" s="32" customFormat="true" ht="38.8" hidden="false" customHeight="false" outlineLevel="0" collapsed="false">
      <c r="A120" s="26"/>
      <c r="B120" s="27"/>
      <c r="C120" s="26"/>
      <c r="D120" s="196" t="s">
        <v>194</v>
      </c>
      <c r="E120" s="26"/>
      <c r="F120" s="197" t="s">
        <v>448</v>
      </c>
      <c r="G120" s="26"/>
      <c r="H120" s="26"/>
      <c r="I120" s="163"/>
      <c r="J120" s="26"/>
      <c r="K120" s="26"/>
      <c r="L120" s="27"/>
      <c r="M120" s="198"/>
      <c r="N120" s="199"/>
      <c r="O120" s="68"/>
      <c r="P120" s="68"/>
      <c r="Q120" s="68"/>
      <c r="R120" s="68"/>
      <c r="S120" s="68"/>
      <c r="T120" s="69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7" t="s">
        <v>194</v>
      </c>
      <c r="AU120" s="7" t="s">
        <v>90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32" customFormat="true" ht="32.8" hidden="false" customHeight="false" outlineLevel="0" collapsed="false">
      <c r="A121" s="26"/>
      <c r="B121" s="27"/>
      <c r="C121" s="183" t="s">
        <v>232</v>
      </c>
      <c r="D121" s="1" t="s">
        <v>0</v>
      </c>
      <c r="E121" s="184" t="s">
        <v>449</v>
      </c>
      <c r="F121" s="185" t="s">
        <v>450</v>
      </c>
      <c r="G121" s="186" t="s">
        <v>260</v>
      </c>
      <c r="H121" s="187" t="n">
        <v>1</v>
      </c>
      <c r="I121" s="188"/>
      <c r="J121" s="189" t="n">
        <f aca="false">ROUND(I121*H121,2)</f>
        <v>0</v>
      </c>
      <c r="K121" s="185" t="s">
        <v>261</v>
      </c>
      <c r="L121" s="27"/>
      <c r="M121" s="190"/>
      <c r="N121" s="191" t="s">
        <v>47</v>
      </c>
      <c r="O121" s="68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192</v>
      </c>
      <c r="AS121" s="31"/>
      <c r="AT121" s="194" t="s">
        <v>0</v>
      </c>
      <c r="AU121" s="194" t="s">
        <v>90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0</v>
      </c>
      <c r="BL121" s="7" t="s">
        <v>192</v>
      </c>
      <c r="BM121" s="194" t="s">
        <v>451</v>
      </c>
      <c r="BN121" s="31"/>
    </row>
    <row r="122" s="32" customFormat="true" ht="46.25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452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90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32.8" hidden="false" customHeight="false" outlineLevel="0" collapsed="false">
      <c r="A123" s="26"/>
      <c r="B123" s="27"/>
      <c r="C123" s="183" t="s">
        <v>253</v>
      </c>
      <c r="D123" s="4" t="s">
        <v>0</v>
      </c>
      <c r="E123" s="184" t="s">
        <v>453</v>
      </c>
      <c r="F123" s="185" t="s">
        <v>454</v>
      </c>
      <c r="G123" s="186" t="s">
        <v>260</v>
      </c>
      <c r="H123" s="187" t="n">
        <v>-1</v>
      </c>
      <c r="I123" s="188"/>
      <c r="J123" s="189" t="n">
        <f aca="false">ROUND(I123*H123,2)</f>
        <v>-0</v>
      </c>
      <c r="K123" s="185" t="s">
        <v>261</v>
      </c>
      <c r="L123" s="27"/>
      <c r="M123" s="190"/>
      <c r="N123" s="191" t="s">
        <v>47</v>
      </c>
      <c r="O123" s="68"/>
      <c r="P123" s="192" t="n">
        <f aca="false">O123*H123</f>
        <v>-0</v>
      </c>
      <c r="Q123" s="192" t="n">
        <v>0</v>
      </c>
      <c r="R123" s="192" t="n">
        <f aca="false">Q123*H123</f>
        <v>-0</v>
      </c>
      <c r="S123" s="192" t="n">
        <v>0</v>
      </c>
      <c r="T123" s="193" t="n">
        <f aca="false">S123*H123</f>
        <v>-0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192</v>
      </c>
      <c r="AS123" s="31"/>
      <c r="AT123" s="194" t="s">
        <v>0</v>
      </c>
      <c r="AU123" s="194" t="s">
        <v>90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-0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-0</v>
      </c>
      <c r="BL123" s="7" t="s">
        <v>192</v>
      </c>
      <c r="BM123" s="194" t="s">
        <v>455</v>
      </c>
      <c r="BN123" s="31"/>
    </row>
    <row r="124" s="32" customFormat="true" ht="38.8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456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90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32.8" hidden="false" customHeight="false" outlineLevel="0" collapsed="false">
      <c r="A125" s="26"/>
      <c r="B125" s="27"/>
      <c r="C125" s="183" t="s">
        <v>253</v>
      </c>
      <c r="D125" s="1" t="s">
        <v>0</v>
      </c>
      <c r="E125" s="184" t="s">
        <v>457</v>
      </c>
      <c r="F125" s="185" t="s">
        <v>458</v>
      </c>
      <c r="G125" s="186" t="s">
        <v>260</v>
      </c>
      <c r="H125" s="187" t="n">
        <v>1</v>
      </c>
      <c r="I125" s="188"/>
      <c r="J125" s="189" t="n">
        <f aca="false">ROUND(I125*H125,2)</f>
        <v>0</v>
      </c>
      <c r="K125" s="185" t="s">
        <v>261</v>
      </c>
      <c r="L125" s="27"/>
      <c r="M125" s="190"/>
      <c r="N125" s="191" t="s">
        <v>47</v>
      </c>
      <c r="O125" s="68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192</v>
      </c>
      <c r="AS125" s="31"/>
      <c r="AT125" s="194" t="s">
        <v>0</v>
      </c>
      <c r="AU125" s="194" t="s">
        <v>90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0</v>
      </c>
      <c r="BL125" s="7" t="s">
        <v>192</v>
      </c>
      <c r="BM125" s="194" t="s">
        <v>459</v>
      </c>
      <c r="BN125" s="31"/>
    </row>
    <row r="126" s="32" customFormat="true" ht="46.25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460</v>
      </c>
      <c r="G126" s="26"/>
      <c r="H126" s="26"/>
      <c r="I126" s="163"/>
      <c r="J126" s="26"/>
      <c r="K126" s="26"/>
      <c r="L126" s="27"/>
      <c r="M126" s="241"/>
      <c r="N126" s="242"/>
      <c r="O126" s="243"/>
      <c r="P126" s="243"/>
      <c r="Q126" s="243"/>
      <c r="R126" s="243"/>
      <c r="S126" s="243"/>
      <c r="T126" s="244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90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32" customFormat="true" ht="12.8" hidden="false" customHeight="false" outlineLevel="0" collapsed="false">
      <c r="A127" s="26"/>
      <c r="B127" s="50"/>
      <c r="C127" s="51"/>
      <c r="D127" s="51"/>
      <c r="E127" s="51"/>
      <c r="F127" s="51"/>
      <c r="G127" s="51"/>
      <c r="H127" s="51"/>
      <c r="I127" s="245"/>
      <c r="J127" s="51"/>
      <c r="K127" s="51"/>
      <c r="L127" s="27"/>
      <c r="M127" s="26"/>
      <c r="N127" s="31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</row>
    <row r="128" customFormat="false" ht="12.8" hidden="false" customHeight="fals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3"/>
    </row>
  </sheetData>
  <sheetProtection sheet="true" password="cc78" objects="true" scenarios="true"/>
  <autoFilter ref="C116:K126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4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101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461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ROUND(J117,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ROUND((SUM(BE117:BE138)),  2)</f>
        <v>0</v>
      </c>
      <c r="G33" s="26"/>
      <c r="H33" s="26"/>
      <c r="I33" s="130" t="n">
        <v>0.21</v>
      </c>
      <c r="J33" s="129" t="n">
        <f aca="false">ROUND(((SUM(BE117:BE138))*I33),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ROUND((SUM(BF117:BF138)),  2)</f>
        <v>0</v>
      </c>
      <c r="G34" s="26"/>
      <c r="H34" s="26"/>
      <c r="I34" s="130" t="n">
        <v>0.12</v>
      </c>
      <c r="J34" s="129" t="n">
        <f aca="false">ROUND(((SUM(BF117:BF138))*I34),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ROUND((SUM(BG117:BG138)),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ROUND((SUM(BH117:BH138)),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ROUND((SUM(BI117:BI138)),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SPZ04 - 002.01.04.01 Okna SO 101 I. etapa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J117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462</v>
      </c>
      <c r="E97" s="146"/>
      <c r="F97" s="146"/>
      <c r="G97" s="146"/>
      <c r="H97" s="146"/>
      <c r="I97" s="146"/>
      <c r="J97" s="147" t="n">
        <f aca="false">J118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32" customFormat="true" ht="21.85" hidden="false" customHeight="true" outlineLevel="0" collapsed="false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45"/>
      <c r="M98" s="31"/>
      <c r="N98" s="31"/>
      <c r="O98" s="31"/>
      <c r="P98" s="31"/>
      <c r="Q98" s="31"/>
      <c r="R98" s="3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</row>
    <row r="99" s="32" customFormat="true" ht="6.95" hidden="false" customHeight="true" outlineLevel="0" collapsed="false">
      <c r="A99" s="26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customFormat="false" ht="12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3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s="32" customFormat="true" ht="6.95" hidden="false" customHeight="true" outlineLevel="0" collapsed="false">
      <c r="A103" s="26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5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</row>
    <row r="104" s="32" customFormat="true" ht="24.95" hidden="false" customHeight="true" outlineLevel="0" collapsed="false">
      <c r="A104" s="26"/>
      <c r="B104" s="27"/>
      <c r="C104" s="11" t="s">
        <v>171</v>
      </c>
      <c r="D104" s="26"/>
      <c r="E104" s="26"/>
      <c r="F104" s="26"/>
      <c r="G104" s="26"/>
      <c r="H104" s="26"/>
      <c r="I104" s="26"/>
      <c r="J104" s="26"/>
      <c r="K104" s="26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6.95" hidden="false" customHeight="true" outlineLevel="0" collapsed="false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12" hidden="false" customHeight="true" outlineLevel="0" collapsed="false">
      <c r="A106" s="26"/>
      <c r="B106" s="27"/>
      <c r="C106" s="19" t="s">
        <v>17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6.5" hidden="false" customHeight="true" outlineLevel="0" collapsed="false">
      <c r="A107" s="26"/>
      <c r="B107" s="27"/>
      <c r="C107" s="26"/>
      <c r="D107" s="26"/>
      <c r="E107" s="115" t="str">
        <f aca="false">E7</f>
        <v>SUPŠ Karlovy Vary specifikace změn</v>
      </c>
      <c r="F107" s="115"/>
      <c r="G107" s="115"/>
      <c r="H107" s="115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157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6" t="str">
        <f aca="false">E9</f>
        <v>SPZ04 - 002.01.04.01 Okna SO 101 I. etapa specifikace změn</v>
      </c>
      <c r="F109" s="116"/>
      <c r="G109" s="116"/>
      <c r="H109" s="11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6.95" hidden="false" customHeight="true" outlineLevel="0" collapsed="false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2" hidden="false" customHeight="true" outlineLevel="0" collapsed="false">
      <c r="A111" s="26"/>
      <c r="B111" s="27"/>
      <c r="C111" s="19" t="s">
        <v>21</v>
      </c>
      <c r="D111" s="26"/>
      <c r="E111" s="26"/>
      <c r="F111" s="20" t="str">
        <f aca="false">F12</f>
        <v>Nám. 17. listopadu 710/12, Karlovy Vary – Rybáře</v>
      </c>
      <c r="G111" s="26"/>
      <c r="H111" s="26"/>
      <c r="I111" s="19" t="s">
        <v>23</v>
      </c>
      <c r="J111" s="117" t="n">
        <f aca="false">IF(J12="","",J12)</f>
        <v>45742</v>
      </c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25.65" hidden="false" customHeight="true" outlineLevel="0" collapsed="false">
      <c r="A113" s="26"/>
      <c r="B113" s="27"/>
      <c r="C113" s="19" t="s">
        <v>24</v>
      </c>
      <c r="D113" s="26"/>
      <c r="E113" s="26"/>
      <c r="F113" s="20" t="str">
        <f aca="false">E15</f>
        <v>Karlovarský kraj</v>
      </c>
      <c r="G113" s="26"/>
      <c r="H113" s="26"/>
      <c r="I113" s="19" t="s">
        <v>32</v>
      </c>
      <c r="J113" s="139" t="str">
        <f aca="false">E21</f>
        <v>Energy Benefit Centre a.s.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5.15" hidden="false" customHeight="true" outlineLevel="0" collapsed="false">
      <c r="A114" s="26"/>
      <c r="B114" s="27"/>
      <c r="C114" s="19" t="s">
        <v>30</v>
      </c>
      <c r="D114" s="26"/>
      <c r="E114" s="26"/>
      <c r="F114" s="20" t="str">
        <f aca="false">IF(E18="","",E18)</f>
        <v>Vyplň údaj</v>
      </c>
      <c r="G114" s="26"/>
      <c r="H114" s="26"/>
      <c r="I114" s="19" t="s">
        <v>37</v>
      </c>
      <c r="J114" s="139" t="str">
        <f aca="false">E24</f>
        <v>rubim s.r.o.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0.3" hidden="false" customHeight="true" outlineLevel="0" collapsed="false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162" customFormat="true" ht="29.3" hidden="false" customHeight="true" outlineLevel="0" collapsed="false">
      <c r="A116" s="155"/>
      <c r="B116" s="156"/>
      <c r="C116" s="157" t="s">
        <v>172</v>
      </c>
      <c r="D116" s="158" t="s">
        <v>67</v>
      </c>
      <c r="E116" s="158" t="s">
        <v>63</v>
      </c>
      <c r="F116" s="158" t="s">
        <v>64</v>
      </c>
      <c r="G116" s="158" t="s">
        <v>173</v>
      </c>
      <c r="H116" s="158" t="s">
        <v>174</v>
      </c>
      <c r="I116" s="158" t="s">
        <v>175</v>
      </c>
      <c r="J116" s="158" t="s">
        <v>161</v>
      </c>
      <c r="K116" s="159" t="s">
        <v>176</v>
      </c>
      <c r="L116" s="160"/>
      <c r="M116" s="76"/>
      <c r="N116" s="77" t="s">
        <v>46</v>
      </c>
      <c r="O116" s="77" t="s">
        <v>177</v>
      </c>
      <c r="P116" s="77" t="s">
        <v>178</v>
      </c>
      <c r="Q116" s="77" t="s">
        <v>179</v>
      </c>
      <c r="R116" s="77" t="s">
        <v>180</v>
      </c>
      <c r="S116" s="77" t="s">
        <v>181</v>
      </c>
      <c r="T116" s="78" t="s">
        <v>182</v>
      </c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</row>
    <row r="117" s="32" customFormat="true" ht="15" hidden="false" customHeight="false" outlineLevel="0" collapsed="false">
      <c r="A117" s="26"/>
      <c r="B117" s="27"/>
      <c r="C117" s="84" t="s">
        <v>183</v>
      </c>
      <c r="D117" s="26"/>
      <c r="E117" s="26"/>
      <c r="F117" s="26"/>
      <c r="G117" s="26"/>
      <c r="H117" s="26"/>
      <c r="I117" s="163"/>
      <c r="J117" s="164" t="n">
        <f aca="false">BK117</f>
        <v>0</v>
      </c>
      <c r="K117" s="26"/>
      <c r="L117" s="27"/>
      <c r="M117" s="79"/>
      <c r="N117" s="66"/>
      <c r="O117" s="80"/>
      <c r="P117" s="165" t="n">
        <f aca="false">P118</f>
        <v>0</v>
      </c>
      <c r="Q117" s="80"/>
      <c r="R117" s="165" t="n">
        <f aca="false">R118</f>
        <v>0</v>
      </c>
      <c r="S117" s="80"/>
      <c r="T117" s="166" t="n">
        <f aca="false">T118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7" t="s">
        <v>81</v>
      </c>
      <c r="AU117" s="7" t="s">
        <v>163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167" t="n">
        <f aca="false">BK118</f>
        <v>0</v>
      </c>
      <c r="BL117" s="31"/>
      <c r="BM117" s="31"/>
      <c r="BN117" s="31"/>
    </row>
    <row r="118" s="180" customFormat="true" ht="15" hidden="false" customHeight="false" outlineLevel="0" collapsed="false">
      <c r="A118" s="168"/>
      <c r="B118" s="169"/>
      <c r="C118" s="168"/>
      <c r="D118" s="170" t="s">
        <v>81</v>
      </c>
      <c r="E118" s="171" t="s">
        <v>463</v>
      </c>
      <c r="F118" s="171" t="s">
        <v>464</v>
      </c>
      <c r="G118" s="168"/>
      <c r="H118" s="168"/>
      <c r="I118" s="172"/>
      <c r="J118" s="173" t="n">
        <f aca="false">BK118</f>
        <v>0</v>
      </c>
      <c r="K118" s="168"/>
      <c r="L118" s="169"/>
      <c r="M118" s="174"/>
      <c r="N118" s="175"/>
      <c r="O118" s="175"/>
      <c r="P118" s="176" t="n">
        <f aca="false">SUM(P119:P138)</f>
        <v>0</v>
      </c>
      <c r="Q118" s="175"/>
      <c r="R118" s="176" t="n">
        <f aca="false">SUM(R119:R138)</f>
        <v>0</v>
      </c>
      <c r="S118" s="175"/>
      <c r="T118" s="177" t="n">
        <f aca="false">SUM(T119:T138)</f>
        <v>0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70" t="s">
        <v>90</v>
      </c>
      <c r="AS118" s="168"/>
      <c r="AT118" s="178" t="s">
        <v>81</v>
      </c>
      <c r="AU118" s="178" t="s">
        <v>82</v>
      </c>
      <c r="AV118" s="168"/>
      <c r="AW118" s="168"/>
      <c r="AX118" s="168"/>
      <c r="AY118" s="170" t="s">
        <v>186</v>
      </c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79" t="n">
        <f aca="false">SUM(BK119:BK138)</f>
        <v>0</v>
      </c>
      <c r="BL118" s="168"/>
      <c r="BM118" s="168"/>
      <c r="BN118" s="168"/>
    </row>
    <row r="119" s="32" customFormat="true" ht="22.35" hidden="false" customHeight="false" outlineLevel="0" collapsed="false">
      <c r="A119" s="26"/>
      <c r="B119" s="27"/>
      <c r="C119" s="183" t="s">
        <v>253</v>
      </c>
      <c r="D119" s="4" t="s">
        <v>0</v>
      </c>
      <c r="E119" s="184" t="s">
        <v>465</v>
      </c>
      <c r="F119" s="185" t="s">
        <v>466</v>
      </c>
      <c r="G119" s="186" t="s">
        <v>223</v>
      </c>
      <c r="H119" s="187" t="n">
        <v>-1</v>
      </c>
      <c r="I119" s="188"/>
      <c r="J119" s="189" t="n">
        <f aca="false">ROUND(I119*H119,2)</f>
        <v>-0</v>
      </c>
      <c r="K119" s="185" t="s">
        <v>261</v>
      </c>
      <c r="L119" s="27"/>
      <c r="M119" s="190"/>
      <c r="N119" s="191" t="s">
        <v>47</v>
      </c>
      <c r="O119" s="68"/>
      <c r="P119" s="192" t="n">
        <f aca="false">O119*H119</f>
        <v>-0</v>
      </c>
      <c r="Q119" s="192" t="n">
        <v>0</v>
      </c>
      <c r="R119" s="192" t="n">
        <f aca="false">Q119*H119</f>
        <v>-0</v>
      </c>
      <c r="S119" s="192" t="n">
        <v>0</v>
      </c>
      <c r="T119" s="193" t="n">
        <f aca="false">S119*H119</f>
        <v>-0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194" t="s">
        <v>192</v>
      </c>
      <c r="AS119" s="31"/>
      <c r="AT119" s="194" t="s">
        <v>0</v>
      </c>
      <c r="AU119" s="194" t="s">
        <v>90</v>
      </c>
      <c r="AV119" s="31"/>
      <c r="AW119" s="31"/>
      <c r="AX119" s="31"/>
      <c r="AY119" s="7" t="s">
        <v>186</v>
      </c>
      <c r="AZ119" s="31"/>
      <c r="BA119" s="31"/>
      <c r="BB119" s="31"/>
      <c r="BC119" s="31"/>
      <c r="BD119" s="31"/>
      <c r="BE119" s="195" t="n">
        <f aca="false">IF(N119="základní",J119,0)</f>
        <v>-0</v>
      </c>
      <c r="BF119" s="195" t="n">
        <f aca="false">IF(N119="snížená",J119,0)</f>
        <v>0</v>
      </c>
      <c r="BG119" s="195" t="n">
        <f aca="false">IF(N119="zákl. přenesená",J119,0)</f>
        <v>0</v>
      </c>
      <c r="BH119" s="195" t="n">
        <f aca="false">IF(N119="sníž. přenesená",J119,0)</f>
        <v>0</v>
      </c>
      <c r="BI119" s="195" t="n">
        <f aca="false">IF(N119="nulová",J119,0)</f>
        <v>0</v>
      </c>
      <c r="BJ119" s="7" t="s">
        <v>90</v>
      </c>
      <c r="BK119" s="195" t="n">
        <f aca="false">ROUND(I119*H119,2)</f>
        <v>-0</v>
      </c>
      <c r="BL119" s="7" t="s">
        <v>192</v>
      </c>
      <c r="BM119" s="194" t="s">
        <v>467</v>
      </c>
      <c r="BN119" s="31"/>
    </row>
    <row r="120" s="32" customFormat="true" ht="12.8" hidden="false" customHeight="false" outlineLevel="0" collapsed="false">
      <c r="A120" s="26"/>
      <c r="B120" s="27"/>
      <c r="C120" s="26"/>
      <c r="D120" s="196" t="s">
        <v>194</v>
      </c>
      <c r="E120" s="26"/>
      <c r="F120" s="197" t="s">
        <v>466</v>
      </c>
      <c r="G120" s="26"/>
      <c r="H120" s="26"/>
      <c r="I120" s="163"/>
      <c r="J120" s="26"/>
      <c r="K120" s="26"/>
      <c r="L120" s="27"/>
      <c r="M120" s="198"/>
      <c r="N120" s="199"/>
      <c r="O120" s="68"/>
      <c r="P120" s="68"/>
      <c r="Q120" s="68"/>
      <c r="R120" s="68"/>
      <c r="S120" s="68"/>
      <c r="T120" s="69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7" t="s">
        <v>194</v>
      </c>
      <c r="AU120" s="7" t="s">
        <v>90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32" customFormat="true" ht="22.35" hidden="false" customHeight="false" outlineLevel="0" collapsed="false">
      <c r="A121" s="26"/>
      <c r="B121" s="27"/>
      <c r="C121" s="183" t="s">
        <v>253</v>
      </c>
      <c r="D121" s="1" t="s">
        <v>0</v>
      </c>
      <c r="E121" s="184" t="s">
        <v>468</v>
      </c>
      <c r="F121" s="185" t="s">
        <v>469</v>
      </c>
      <c r="G121" s="186" t="s">
        <v>223</v>
      </c>
      <c r="H121" s="187" t="n">
        <v>1</v>
      </c>
      <c r="I121" s="188"/>
      <c r="J121" s="189" t="n">
        <f aca="false">ROUND(I121*H121,2)</f>
        <v>0</v>
      </c>
      <c r="K121" s="185" t="s">
        <v>261</v>
      </c>
      <c r="L121" s="27"/>
      <c r="M121" s="190"/>
      <c r="N121" s="191" t="s">
        <v>47</v>
      </c>
      <c r="O121" s="68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192</v>
      </c>
      <c r="AS121" s="31"/>
      <c r="AT121" s="194" t="s">
        <v>0</v>
      </c>
      <c r="AU121" s="194" t="s">
        <v>90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0</v>
      </c>
      <c r="BL121" s="7" t="s">
        <v>192</v>
      </c>
      <c r="BM121" s="194" t="s">
        <v>470</v>
      </c>
      <c r="BN121" s="31"/>
    </row>
    <row r="122" s="32" customFormat="true" ht="12.8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469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90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22.35" hidden="false" customHeight="false" outlineLevel="0" collapsed="false">
      <c r="A123" s="26"/>
      <c r="B123" s="27"/>
      <c r="C123" s="183" t="s">
        <v>257</v>
      </c>
      <c r="D123" s="4" t="s">
        <v>0</v>
      </c>
      <c r="E123" s="184" t="s">
        <v>471</v>
      </c>
      <c r="F123" s="185" t="s">
        <v>472</v>
      </c>
      <c r="G123" s="186" t="s">
        <v>223</v>
      </c>
      <c r="H123" s="187" t="n">
        <v>-1</v>
      </c>
      <c r="I123" s="188"/>
      <c r="J123" s="189" t="n">
        <f aca="false">ROUND(I123*H123,2)</f>
        <v>-0</v>
      </c>
      <c r="K123" s="185" t="s">
        <v>261</v>
      </c>
      <c r="L123" s="27"/>
      <c r="M123" s="190"/>
      <c r="N123" s="191" t="s">
        <v>47</v>
      </c>
      <c r="O123" s="68"/>
      <c r="P123" s="192" t="n">
        <f aca="false">O123*H123</f>
        <v>-0</v>
      </c>
      <c r="Q123" s="192" t="n">
        <v>0</v>
      </c>
      <c r="R123" s="192" t="n">
        <f aca="false">Q123*H123</f>
        <v>-0</v>
      </c>
      <c r="S123" s="192" t="n">
        <v>0</v>
      </c>
      <c r="T123" s="193" t="n">
        <f aca="false">S123*H123</f>
        <v>-0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192</v>
      </c>
      <c r="AS123" s="31"/>
      <c r="AT123" s="194" t="s">
        <v>0</v>
      </c>
      <c r="AU123" s="194" t="s">
        <v>90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-0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-0</v>
      </c>
      <c r="BL123" s="7" t="s">
        <v>192</v>
      </c>
      <c r="BM123" s="194" t="s">
        <v>473</v>
      </c>
      <c r="BN123" s="31"/>
    </row>
    <row r="124" s="32" customFormat="true" ht="12.8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472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90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22.35" hidden="false" customHeight="false" outlineLevel="0" collapsed="false">
      <c r="A125" s="26"/>
      <c r="B125" s="27"/>
      <c r="C125" s="183" t="s">
        <v>257</v>
      </c>
      <c r="D125" s="1" t="s">
        <v>0</v>
      </c>
      <c r="E125" s="184" t="s">
        <v>474</v>
      </c>
      <c r="F125" s="185" t="s">
        <v>475</v>
      </c>
      <c r="G125" s="186" t="s">
        <v>223</v>
      </c>
      <c r="H125" s="187" t="n">
        <v>1</v>
      </c>
      <c r="I125" s="188"/>
      <c r="J125" s="189" t="n">
        <f aca="false">ROUND(I125*H125,2)</f>
        <v>0</v>
      </c>
      <c r="K125" s="185" t="s">
        <v>261</v>
      </c>
      <c r="L125" s="27"/>
      <c r="M125" s="190"/>
      <c r="N125" s="191" t="s">
        <v>47</v>
      </c>
      <c r="O125" s="68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192</v>
      </c>
      <c r="AS125" s="31"/>
      <c r="AT125" s="194" t="s">
        <v>0</v>
      </c>
      <c r="AU125" s="194" t="s">
        <v>90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0</v>
      </c>
      <c r="BL125" s="7" t="s">
        <v>192</v>
      </c>
      <c r="BM125" s="194" t="s">
        <v>476</v>
      </c>
      <c r="BN125" s="31"/>
    </row>
    <row r="126" s="32" customFormat="true" ht="12.8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475</v>
      </c>
      <c r="G126" s="26"/>
      <c r="H126" s="26"/>
      <c r="I126" s="163"/>
      <c r="J126" s="26"/>
      <c r="K126" s="26"/>
      <c r="L126" s="27"/>
      <c r="M126" s="198"/>
      <c r="N126" s="199"/>
      <c r="O126" s="68"/>
      <c r="P126" s="68"/>
      <c r="Q126" s="68"/>
      <c r="R126" s="68"/>
      <c r="S126" s="68"/>
      <c r="T126" s="69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90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32" customFormat="true" ht="22.35" hidden="false" customHeight="false" outlineLevel="0" collapsed="false">
      <c r="A127" s="26"/>
      <c r="B127" s="27"/>
      <c r="C127" s="183" t="s">
        <v>266</v>
      </c>
      <c r="D127" s="4" t="s">
        <v>0</v>
      </c>
      <c r="E127" s="184" t="s">
        <v>477</v>
      </c>
      <c r="F127" s="185" t="s">
        <v>478</v>
      </c>
      <c r="G127" s="186" t="s">
        <v>223</v>
      </c>
      <c r="H127" s="187" t="n">
        <v>-1</v>
      </c>
      <c r="I127" s="188"/>
      <c r="J127" s="189" t="n">
        <f aca="false">ROUND(I127*H127,2)</f>
        <v>-0</v>
      </c>
      <c r="K127" s="185" t="s">
        <v>261</v>
      </c>
      <c r="L127" s="27"/>
      <c r="M127" s="190"/>
      <c r="N127" s="191" t="s">
        <v>47</v>
      </c>
      <c r="O127" s="68"/>
      <c r="P127" s="192" t="n">
        <f aca="false">O127*H127</f>
        <v>-0</v>
      </c>
      <c r="Q127" s="192" t="n">
        <v>0</v>
      </c>
      <c r="R127" s="192" t="n">
        <f aca="false">Q127*H127</f>
        <v>-0</v>
      </c>
      <c r="S127" s="192" t="n">
        <v>0</v>
      </c>
      <c r="T127" s="193" t="n">
        <f aca="false">S127*H127</f>
        <v>-0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194" t="s">
        <v>192</v>
      </c>
      <c r="AS127" s="31"/>
      <c r="AT127" s="194" t="s">
        <v>0</v>
      </c>
      <c r="AU127" s="194" t="s">
        <v>90</v>
      </c>
      <c r="AV127" s="31"/>
      <c r="AW127" s="31"/>
      <c r="AX127" s="31"/>
      <c r="AY127" s="7" t="s">
        <v>186</v>
      </c>
      <c r="AZ127" s="31"/>
      <c r="BA127" s="31"/>
      <c r="BB127" s="31"/>
      <c r="BC127" s="31"/>
      <c r="BD127" s="31"/>
      <c r="BE127" s="195" t="n">
        <f aca="false">IF(N127="základní",J127,0)</f>
        <v>-0</v>
      </c>
      <c r="BF127" s="195" t="n">
        <f aca="false">IF(N127="snížená",J127,0)</f>
        <v>0</v>
      </c>
      <c r="BG127" s="195" t="n">
        <f aca="false">IF(N127="zákl. přenesená",J127,0)</f>
        <v>0</v>
      </c>
      <c r="BH127" s="195" t="n">
        <f aca="false">IF(N127="sníž. přenesená",J127,0)</f>
        <v>0</v>
      </c>
      <c r="BI127" s="195" t="n">
        <f aca="false">IF(N127="nulová",J127,0)</f>
        <v>0</v>
      </c>
      <c r="BJ127" s="7" t="s">
        <v>90</v>
      </c>
      <c r="BK127" s="195" t="n">
        <f aca="false">ROUND(I127*H127,2)</f>
        <v>-0</v>
      </c>
      <c r="BL127" s="7" t="s">
        <v>192</v>
      </c>
      <c r="BM127" s="194" t="s">
        <v>479</v>
      </c>
      <c r="BN127" s="31"/>
    </row>
    <row r="128" s="32" customFormat="true" ht="12.8" hidden="false" customHeight="false" outlineLevel="0" collapsed="false">
      <c r="A128" s="26"/>
      <c r="B128" s="27"/>
      <c r="C128" s="26"/>
      <c r="D128" s="196" t="s">
        <v>194</v>
      </c>
      <c r="E128" s="26"/>
      <c r="F128" s="197" t="s">
        <v>478</v>
      </c>
      <c r="G128" s="26"/>
      <c r="H128" s="26"/>
      <c r="I128" s="163"/>
      <c r="J128" s="26"/>
      <c r="K128" s="26"/>
      <c r="L128" s="27"/>
      <c r="M128" s="198"/>
      <c r="N128" s="199"/>
      <c r="O128" s="68"/>
      <c r="P128" s="68"/>
      <c r="Q128" s="68"/>
      <c r="R128" s="68"/>
      <c r="S128" s="68"/>
      <c r="T128" s="69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7" t="s">
        <v>194</v>
      </c>
      <c r="AU128" s="7" t="s">
        <v>90</v>
      </c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</row>
    <row r="129" s="32" customFormat="true" ht="22.35" hidden="false" customHeight="false" outlineLevel="0" collapsed="false">
      <c r="A129" s="26"/>
      <c r="B129" s="27"/>
      <c r="C129" s="183" t="s">
        <v>266</v>
      </c>
      <c r="D129" s="1" t="s">
        <v>0</v>
      </c>
      <c r="E129" s="184" t="s">
        <v>480</v>
      </c>
      <c r="F129" s="185" t="s">
        <v>481</v>
      </c>
      <c r="G129" s="186" t="s">
        <v>223</v>
      </c>
      <c r="H129" s="187" t="n">
        <v>1</v>
      </c>
      <c r="I129" s="188"/>
      <c r="J129" s="189" t="n">
        <f aca="false">ROUND(I129*H129,2)</f>
        <v>0</v>
      </c>
      <c r="K129" s="185" t="s">
        <v>261</v>
      </c>
      <c r="L129" s="27"/>
      <c r="M129" s="190"/>
      <c r="N129" s="191" t="s">
        <v>47</v>
      </c>
      <c r="O129" s="68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194" t="s">
        <v>192</v>
      </c>
      <c r="AS129" s="31"/>
      <c r="AT129" s="194" t="s">
        <v>0</v>
      </c>
      <c r="AU129" s="194" t="s">
        <v>90</v>
      </c>
      <c r="AV129" s="31"/>
      <c r="AW129" s="31"/>
      <c r="AX129" s="31"/>
      <c r="AY129" s="7" t="s">
        <v>186</v>
      </c>
      <c r="AZ129" s="31"/>
      <c r="BA129" s="31"/>
      <c r="BB129" s="31"/>
      <c r="BC129" s="31"/>
      <c r="BD129" s="31"/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7" t="s">
        <v>90</v>
      </c>
      <c r="BK129" s="195" t="n">
        <f aca="false">ROUND(I129*H129,2)</f>
        <v>0</v>
      </c>
      <c r="BL129" s="7" t="s">
        <v>192</v>
      </c>
      <c r="BM129" s="194" t="s">
        <v>482</v>
      </c>
      <c r="BN129" s="31"/>
    </row>
    <row r="130" s="32" customFormat="true" ht="12.8" hidden="false" customHeight="false" outlineLevel="0" collapsed="false">
      <c r="A130" s="26"/>
      <c r="B130" s="27"/>
      <c r="C130" s="26"/>
      <c r="D130" s="196" t="s">
        <v>194</v>
      </c>
      <c r="E130" s="26"/>
      <c r="F130" s="197" t="s">
        <v>481</v>
      </c>
      <c r="G130" s="26"/>
      <c r="H130" s="26"/>
      <c r="I130" s="163"/>
      <c r="J130" s="26"/>
      <c r="K130" s="26"/>
      <c r="L130" s="27"/>
      <c r="M130" s="198"/>
      <c r="N130" s="199"/>
      <c r="O130" s="68"/>
      <c r="P130" s="68"/>
      <c r="Q130" s="68"/>
      <c r="R130" s="68"/>
      <c r="S130" s="68"/>
      <c r="T130" s="69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7" t="s">
        <v>194</v>
      </c>
      <c r="AU130" s="7" t="s">
        <v>90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</row>
    <row r="131" s="32" customFormat="true" ht="22.35" hidden="false" customHeight="false" outlineLevel="0" collapsed="false">
      <c r="A131" s="26"/>
      <c r="B131" s="27"/>
      <c r="C131" s="183" t="s">
        <v>483</v>
      </c>
      <c r="D131" s="4" t="s">
        <v>0</v>
      </c>
      <c r="E131" s="184" t="s">
        <v>484</v>
      </c>
      <c r="F131" s="185" t="s">
        <v>485</v>
      </c>
      <c r="G131" s="186" t="s">
        <v>223</v>
      </c>
      <c r="H131" s="187" t="n">
        <v>-1</v>
      </c>
      <c r="I131" s="188"/>
      <c r="J131" s="189" t="n">
        <f aca="false">ROUND(I131*H131,2)</f>
        <v>-0</v>
      </c>
      <c r="K131" s="185" t="s">
        <v>261</v>
      </c>
      <c r="L131" s="27"/>
      <c r="M131" s="190"/>
      <c r="N131" s="191" t="s">
        <v>47</v>
      </c>
      <c r="O131" s="68"/>
      <c r="P131" s="192" t="n">
        <f aca="false">O131*H131</f>
        <v>-0</v>
      </c>
      <c r="Q131" s="192" t="n">
        <v>0</v>
      </c>
      <c r="R131" s="192" t="n">
        <f aca="false">Q131*H131</f>
        <v>-0</v>
      </c>
      <c r="S131" s="192" t="n">
        <v>0</v>
      </c>
      <c r="T131" s="193" t="n">
        <f aca="false">S131*H131</f>
        <v>-0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194" t="s">
        <v>192</v>
      </c>
      <c r="AS131" s="31"/>
      <c r="AT131" s="194" t="s">
        <v>0</v>
      </c>
      <c r="AU131" s="194" t="s">
        <v>90</v>
      </c>
      <c r="AV131" s="31"/>
      <c r="AW131" s="31"/>
      <c r="AX131" s="31"/>
      <c r="AY131" s="7" t="s">
        <v>186</v>
      </c>
      <c r="AZ131" s="31"/>
      <c r="BA131" s="31"/>
      <c r="BB131" s="31"/>
      <c r="BC131" s="31"/>
      <c r="BD131" s="31"/>
      <c r="BE131" s="195" t="n">
        <f aca="false">IF(N131="základní",J131,0)</f>
        <v>-0</v>
      </c>
      <c r="BF131" s="195" t="n">
        <f aca="false">IF(N131="snížená",J131,0)</f>
        <v>0</v>
      </c>
      <c r="BG131" s="195" t="n">
        <f aca="false">IF(N131="zákl. přenesená",J131,0)</f>
        <v>0</v>
      </c>
      <c r="BH131" s="195" t="n">
        <f aca="false">IF(N131="sníž. přenesená",J131,0)</f>
        <v>0</v>
      </c>
      <c r="BI131" s="195" t="n">
        <f aca="false">IF(N131="nulová",J131,0)</f>
        <v>0</v>
      </c>
      <c r="BJ131" s="7" t="s">
        <v>90</v>
      </c>
      <c r="BK131" s="195" t="n">
        <f aca="false">ROUND(I131*H131,2)</f>
        <v>-0</v>
      </c>
      <c r="BL131" s="7" t="s">
        <v>192</v>
      </c>
      <c r="BM131" s="194" t="s">
        <v>486</v>
      </c>
      <c r="BN131" s="31"/>
    </row>
    <row r="132" s="32" customFormat="true" ht="12.8" hidden="false" customHeight="false" outlineLevel="0" collapsed="false">
      <c r="A132" s="26"/>
      <c r="B132" s="27"/>
      <c r="C132" s="26"/>
      <c r="D132" s="196" t="s">
        <v>194</v>
      </c>
      <c r="E132" s="26"/>
      <c r="F132" s="197" t="s">
        <v>485</v>
      </c>
      <c r="G132" s="26"/>
      <c r="H132" s="26"/>
      <c r="I132" s="163"/>
      <c r="J132" s="26"/>
      <c r="K132" s="26"/>
      <c r="L132" s="27"/>
      <c r="M132" s="198"/>
      <c r="N132" s="199"/>
      <c r="O132" s="68"/>
      <c r="P132" s="68"/>
      <c r="Q132" s="68"/>
      <c r="R132" s="68"/>
      <c r="S132" s="68"/>
      <c r="T132" s="69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7" t="s">
        <v>194</v>
      </c>
      <c r="AU132" s="7" t="s">
        <v>90</v>
      </c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</row>
    <row r="133" s="32" customFormat="true" ht="22.35" hidden="false" customHeight="false" outlineLevel="0" collapsed="false">
      <c r="A133" s="26"/>
      <c r="B133" s="27"/>
      <c r="C133" s="183" t="s">
        <v>483</v>
      </c>
      <c r="D133" s="1" t="s">
        <v>0</v>
      </c>
      <c r="E133" s="184" t="s">
        <v>487</v>
      </c>
      <c r="F133" s="185" t="s">
        <v>488</v>
      </c>
      <c r="G133" s="186" t="s">
        <v>223</v>
      </c>
      <c r="H133" s="187" t="n">
        <v>1</v>
      </c>
      <c r="I133" s="188"/>
      <c r="J133" s="189" t="n">
        <f aca="false">ROUND(I133*H133,2)</f>
        <v>0</v>
      </c>
      <c r="K133" s="185" t="s">
        <v>261</v>
      </c>
      <c r="L133" s="27"/>
      <c r="M133" s="190"/>
      <c r="N133" s="191" t="s">
        <v>47</v>
      </c>
      <c r="O133" s="68"/>
      <c r="P133" s="192" t="n">
        <f aca="false">O133*H133</f>
        <v>0</v>
      </c>
      <c r="Q133" s="192" t="n">
        <v>0</v>
      </c>
      <c r="R133" s="192" t="n">
        <f aca="false">Q133*H133</f>
        <v>0</v>
      </c>
      <c r="S133" s="192" t="n">
        <v>0</v>
      </c>
      <c r="T133" s="193" t="n">
        <f aca="false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194" t="s">
        <v>192</v>
      </c>
      <c r="AS133" s="31"/>
      <c r="AT133" s="194" t="s">
        <v>0</v>
      </c>
      <c r="AU133" s="194" t="s">
        <v>90</v>
      </c>
      <c r="AV133" s="31"/>
      <c r="AW133" s="31"/>
      <c r="AX133" s="31"/>
      <c r="AY133" s="7" t="s">
        <v>186</v>
      </c>
      <c r="AZ133" s="31"/>
      <c r="BA133" s="31"/>
      <c r="BB133" s="31"/>
      <c r="BC133" s="31"/>
      <c r="BD133" s="31"/>
      <c r="BE133" s="195" t="n">
        <f aca="false">IF(N133="základní",J133,0)</f>
        <v>0</v>
      </c>
      <c r="BF133" s="195" t="n">
        <f aca="false">IF(N133="snížená",J133,0)</f>
        <v>0</v>
      </c>
      <c r="BG133" s="195" t="n">
        <f aca="false">IF(N133="zákl. přenesená",J133,0)</f>
        <v>0</v>
      </c>
      <c r="BH133" s="195" t="n">
        <f aca="false">IF(N133="sníž. přenesená",J133,0)</f>
        <v>0</v>
      </c>
      <c r="BI133" s="195" t="n">
        <f aca="false">IF(N133="nulová",J133,0)</f>
        <v>0</v>
      </c>
      <c r="BJ133" s="7" t="s">
        <v>90</v>
      </c>
      <c r="BK133" s="195" t="n">
        <f aca="false">ROUND(I133*H133,2)</f>
        <v>0</v>
      </c>
      <c r="BL133" s="7" t="s">
        <v>192</v>
      </c>
      <c r="BM133" s="194" t="s">
        <v>489</v>
      </c>
      <c r="BN133" s="31"/>
    </row>
    <row r="134" s="32" customFormat="true" ht="12.8" hidden="false" customHeight="false" outlineLevel="0" collapsed="false">
      <c r="A134" s="26"/>
      <c r="B134" s="27"/>
      <c r="C134" s="26"/>
      <c r="D134" s="196" t="s">
        <v>194</v>
      </c>
      <c r="E134" s="26"/>
      <c r="F134" s="197" t="s">
        <v>488</v>
      </c>
      <c r="G134" s="26"/>
      <c r="H134" s="26"/>
      <c r="I134" s="163"/>
      <c r="J134" s="26"/>
      <c r="K134" s="26"/>
      <c r="L134" s="27"/>
      <c r="M134" s="198"/>
      <c r="N134" s="199"/>
      <c r="O134" s="68"/>
      <c r="P134" s="68"/>
      <c r="Q134" s="68"/>
      <c r="R134" s="68"/>
      <c r="S134" s="68"/>
      <c r="T134" s="69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7" t="s">
        <v>194</v>
      </c>
      <c r="AU134" s="7" t="s">
        <v>90</v>
      </c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</row>
    <row r="135" s="32" customFormat="true" ht="22.35" hidden="false" customHeight="false" outlineLevel="0" collapsed="false">
      <c r="A135" s="26"/>
      <c r="B135" s="27"/>
      <c r="C135" s="183" t="s">
        <v>490</v>
      </c>
      <c r="D135" s="4" t="s">
        <v>0</v>
      </c>
      <c r="E135" s="184" t="s">
        <v>491</v>
      </c>
      <c r="F135" s="185" t="s">
        <v>492</v>
      </c>
      <c r="G135" s="186" t="s">
        <v>223</v>
      </c>
      <c r="H135" s="187" t="n">
        <v>-1</v>
      </c>
      <c r="I135" s="188"/>
      <c r="J135" s="189" t="n">
        <f aca="false">ROUND(I135*H135,2)</f>
        <v>-0</v>
      </c>
      <c r="K135" s="185" t="s">
        <v>261</v>
      </c>
      <c r="L135" s="27"/>
      <c r="M135" s="190"/>
      <c r="N135" s="191" t="s">
        <v>47</v>
      </c>
      <c r="O135" s="68"/>
      <c r="P135" s="192" t="n">
        <f aca="false">O135*H135</f>
        <v>-0</v>
      </c>
      <c r="Q135" s="192" t="n">
        <v>0</v>
      </c>
      <c r="R135" s="192" t="n">
        <f aca="false">Q135*H135</f>
        <v>-0</v>
      </c>
      <c r="S135" s="192" t="n">
        <v>0</v>
      </c>
      <c r="T135" s="193" t="n">
        <f aca="false">S135*H135</f>
        <v>-0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194" t="s">
        <v>192</v>
      </c>
      <c r="AS135" s="31"/>
      <c r="AT135" s="194" t="s">
        <v>0</v>
      </c>
      <c r="AU135" s="194" t="s">
        <v>90</v>
      </c>
      <c r="AV135" s="31"/>
      <c r="AW135" s="31"/>
      <c r="AX135" s="31"/>
      <c r="AY135" s="7" t="s">
        <v>186</v>
      </c>
      <c r="AZ135" s="31"/>
      <c r="BA135" s="31"/>
      <c r="BB135" s="31"/>
      <c r="BC135" s="31"/>
      <c r="BD135" s="31"/>
      <c r="BE135" s="195" t="n">
        <f aca="false">IF(N135="základní",J135,0)</f>
        <v>-0</v>
      </c>
      <c r="BF135" s="195" t="n">
        <f aca="false">IF(N135="snížená",J135,0)</f>
        <v>0</v>
      </c>
      <c r="BG135" s="195" t="n">
        <f aca="false">IF(N135="zákl. přenesená",J135,0)</f>
        <v>0</v>
      </c>
      <c r="BH135" s="195" t="n">
        <f aca="false">IF(N135="sníž. přenesená",J135,0)</f>
        <v>0</v>
      </c>
      <c r="BI135" s="195" t="n">
        <f aca="false">IF(N135="nulová",J135,0)</f>
        <v>0</v>
      </c>
      <c r="BJ135" s="7" t="s">
        <v>90</v>
      </c>
      <c r="BK135" s="195" t="n">
        <f aca="false">ROUND(I135*H135,2)</f>
        <v>-0</v>
      </c>
      <c r="BL135" s="7" t="s">
        <v>192</v>
      </c>
      <c r="BM135" s="194" t="s">
        <v>493</v>
      </c>
      <c r="BN135" s="31"/>
    </row>
    <row r="136" s="32" customFormat="true" ht="12.8" hidden="false" customHeight="false" outlineLevel="0" collapsed="false">
      <c r="A136" s="26"/>
      <c r="B136" s="27"/>
      <c r="C136" s="26"/>
      <c r="D136" s="196" t="s">
        <v>194</v>
      </c>
      <c r="E136" s="26"/>
      <c r="F136" s="197" t="s">
        <v>492</v>
      </c>
      <c r="G136" s="26"/>
      <c r="H136" s="26"/>
      <c r="I136" s="163"/>
      <c r="J136" s="26"/>
      <c r="K136" s="26"/>
      <c r="L136" s="27"/>
      <c r="M136" s="198"/>
      <c r="N136" s="199"/>
      <c r="O136" s="68"/>
      <c r="P136" s="68"/>
      <c r="Q136" s="68"/>
      <c r="R136" s="68"/>
      <c r="S136" s="68"/>
      <c r="T136" s="69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7" t="s">
        <v>194</v>
      </c>
      <c r="AU136" s="7" t="s">
        <v>90</v>
      </c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</row>
    <row r="137" s="32" customFormat="true" ht="22.35" hidden="false" customHeight="false" outlineLevel="0" collapsed="false">
      <c r="A137" s="26"/>
      <c r="B137" s="27"/>
      <c r="C137" s="183" t="s">
        <v>490</v>
      </c>
      <c r="D137" s="1" t="s">
        <v>0</v>
      </c>
      <c r="E137" s="184" t="s">
        <v>494</v>
      </c>
      <c r="F137" s="185" t="s">
        <v>495</v>
      </c>
      <c r="G137" s="186" t="s">
        <v>223</v>
      </c>
      <c r="H137" s="187" t="n">
        <v>1</v>
      </c>
      <c r="I137" s="188"/>
      <c r="J137" s="189" t="n">
        <f aca="false">ROUND(I137*H137,2)</f>
        <v>0</v>
      </c>
      <c r="K137" s="185" t="s">
        <v>261</v>
      </c>
      <c r="L137" s="27"/>
      <c r="M137" s="190"/>
      <c r="N137" s="191" t="s">
        <v>47</v>
      </c>
      <c r="O137" s="68"/>
      <c r="P137" s="192" t="n">
        <f aca="false">O137*H137</f>
        <v>0</v>
      </c>
      <c r="Q137" s="192" t="n">
        <v>0</v>
      </c>
      <c r="R137" s="192" t="n">
        <f aca="false">Q137*H137</f>
        <v>0</v>
      </c>
      <c r="S137" s="192" t="n">
        <v>0</v>
      </c>
      <c r="T137" s="193" t="n">
        <f aca="false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194" t="s">
        <v>192</v>
      </c>
      <c r="AS137" s="31"/>
      <c r="AT137" s="194" t="s">
        <v>0</v>
      </c>
      <c r="AU137" s="194" t="s">
        <v>90</v>
      </c>
      <c r="AV137" s="31"/>
      <c r="AW137" s="31"/>
      <c r="AX137" s="31"/>
      <c r="AY137" s="7" t="s">
        <v>186</v>
      </c>
      <c r="AZ137" s="31"/>
      <c r="BA137" s="31"/>
      <c r="BB137" s="31"/>
      <c r="BC137" s="31"/>
      <c r="BD137" s="31"/>
      <c r="BE137" s="195" t="n">
        <f aca="false">IF(N137="základní",J137,0)</f>
        <v>0</v>
      </c>
      <c r="BF137" s="195" t="n">
        <f aca="false">IF(N137="snížená",J137,0)</f>
        <v>0</v>
      </c>
      <c r="BG137" s="195" t="n">
        <f aca="false">IF(N137="zákl. přenesená",J137,0)</f>
        <v>0</v>
      </c>
      <c r="BH137" s="195" t="n">
        <f aca="false">IF(N137="sníž. přenesená",J137,0)</f>
        <v>0</v>
      </c>
      <c r="BI137" s="195" t="n">
        <f aca="false">IF(N137="nulová",J137,0)</f>
        <v>0</v>
      </c>
      <c r="BJ137" s="7" t="s">
        <v>90</v>
      </c>
      <c r="BK137" s="195" t="n">
        <f aca="false">ROUND(I137*H137,2)</f>
        <v>0</v>
      </c>
      <c r="BL137" s="7" t="s">
        <v>192</v>
      </c>
      <c r="BM137" s="194" t="s">
        <v>496</v>
      </c>
      <c r="BN137" s="31"/>
    </row>
    <row r="138" s="32" customFormat="true" ht="12.8" hidden="false" customHeight="false" outlineLevel="0" collapsed="false">
      <c r="A138" s="26"/>
      <c r="B138" s="27"/>
      <c r="C138" s="26"/>
      <c r="D138" s="196" t="s">
        <v>194</v>
      </c>
      <c r="E138" s="26"/>
      <c r="F138" s="197" t="s">
        <v>495</v>
      </c>
      <c r="G138" s="26"/>
      <c r="H138" s="26"/>
      <c r="I138" s="163"/>
      <c r="J138" s="26"/>
      <c r="K138" s="26"/>
      <c r="L138" s="27"/>
      <c r="M138" s="241"/>
      <c r="N138" s="242"/>
      <c r="O138" s="243"/>
      <c r="P138" s="243"/>
      <c r="Q138" s="243"/>
      <c r="R138" s="243"/>
      <c r="S138" s="243"/>
      <c r="T138" s="244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7" t="s">
        <v>194</v>
      </c>
      <c r="AU138" s="7" t="s">
        <v>90</v>
      </c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</row>
    <row r="139" s="32" customFormat="true" ht="12.8" hidden="false" customHeight="false" outlineLevel="0" collapsed="false">
      <c r="A139" s="26"/>
      <c r="B139" s="50"/>
      <c r="C139" s="51"/>
      <c r="D139" s="51"/>
      <c r="E139" s="51"/>
      <c r="F139" s="51"/>
      <c r="G139" s="51"/>
      <c r="H139" s="51"/>
      <c r="I139" s="245"/>
      <c r="J139" s="51"/>
      <c r="K139" s="51"/>
      <c r="L139" s="27"/>
      <c r="M139" s="26"/>
      <c r="N139" s="31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</row>
    <row r="140" customFormat="false" ht="12.8" hidden="false" customHeight="fals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3"/>
    </row>
  </sheetData>
  <sheetProtection sheet="true" password="cc78" objects="true" scenarios="true"/>
  <autoFilter ref="C116:K138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36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104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497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ROUND(J117,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ROUND((SUM(BE117:BE362)),  2)</f>
        <v>0</v>
      </c>
      <c r="G33" s="26"/>
      <c r="H33" s="26"/>
      <c r="I33" s="130" t="n">
        <v>0.21</v>
      </c>
      <c r="J33" s="129" t="n">
        <f aca="false">ROUND(((SUM(BE117:BE362))*I33),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ROUND((SUM(BF117:BF362)),  2)</f>
        <v>0</v>
      </c>
      <c r="G34" s="26"/>
      <c r="H34" s="26"/>
      <c r="I34" s="130" t="n">
        <v>0.12</v>
      </c>
      <c r="J34" s="129" t="n">
        <f aca="false">ROUND(((SUM(BF117:BF362))*I34),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ROUND((SUM(BG117:BG362)),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ROUND((SUM(BH117:BH362)),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ROUND((SUM(BI117:BI362)),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SPZ05 - 002.01.04.03 Dveře SO 101 I. etapa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J117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498</v>
      </c>
      <c r="E97" s="146"/>
      <c r="F97" s="146"/>
      <c r="G97" s="146"/>
      <c r="H97" s="146"/>
      <c r="I97" s="146"/>
      <c r="J97" s="147" t="n">
        <f aca="false">J118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32" customFormat="true" ht="21.85" hidden="false" customHeight="true" outlineLevel="0" collapsed="false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45"/>
      <c r="M98" s="31"/>
      <c r="N98" s="31"/>
      <c r="O98" s="31"/>
      <c r="P98" s="31"/>
      <c r="Q98" s="31"/>
      <c r="R98" s="3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</row>
    <row r="99" s="32" customFormat="true" ht="6.95" hidden="false" customHeight="true" outlineLevel="0" collapsed="false">
      <c r="A99" s="26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customFormat="false" ht="12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3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s="32" customFormat="true" ht="6.95" hidden="false" customHeight="true" outlineLevel="0" collapsed="false">
      <c r="A103" s="26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5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</row>
    <row r="104" s="32" customFormat="true" ht="24.95" hidden="false" customHeight="true" outlineLevel="0" collapsed="false">
      <c r="A104" s="26"/>
      <c r="B104" s="27"/>
      <c r="C104" s="11" t="s">
        <v>171</v>
      </c>
      <c r="D104" s="26"/>
      <c r="E104" s="26"/>
      <c r="F104" s="26"/>
      <c r="G104" s="26"/>
      <c r="H104" s="26"/>
      <c r="I104" s="26"/>
      <c r="J104" s="26"/>
      <c r="K104" s="26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6.95" hidden="false" customHeight="true" outlineLevel="0" collapsed="false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12" hidden="false" customHeight="true" outlineLevel="0" collapsed="false">
      <c r="A106" s="26"/>
      <c r="B106" s="27"/>
      <c r="C106" s="19" t="s">
        <v>17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6.5" hidden="false" customHeight="true" outlineLevel="0" collapsed="false">
      <c r="A107" s="26"/>
      <c r="B107" s="27"/>
      <c r="C107" s="26"/>
      <c r="D107" s="26"/>
      <c r="E107" s="115" t="str">
        <f aca="false">E7</f>
        <v>SUPŠ Karlovy Vary specifikace změn</v>
      </c>
      <c r="F107" s="115"/>
      <c r="G107" s="115"/>
      <c r="H107" s="115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157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6" t="str">
        <f aca="false">E9</f>
        <v>SPZ05 - 002.01.04.03 Dveře SO 101 I. etapa specifikace změn</v>
      </c>
      <c r="F109" s="116"/>
      <c r="G109" s="116"/>
      <c r="H109" s="11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6.95" hidden="false" customHeight="true" outlineLevel="0" collapsed="false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2" hidden="false" customHeight="true" outlineLevel="0" collapsed="false">
      <c r="A111" s="26"/>
      <c r="B111" s="27"/>
      <c r="C111" s="19" t="s">
        <v>21</v>
      </c>
      <c r="D111" s="26"/>
      <c r="E111" s="26"/>
      <c r="F111" s="20" t="str">
        <f aca="false">F12</f>
        <v>Nám. 17. listopadu 710/12, Karlovy Vary – Rybáře</v>
      </c>
      <c r="G111" s="26"/>
      <c r="H111" s="26"/>
      <c r="I111" s="19" t="s">
        <v>23</v>
      </c>
      <c r="J111" s="117" t="n">
        <f aca="false">IF(J12="","",J12)</f>
        <v>45742</v>
      </c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25.65" hidden="false" customHeight="true" outlineLevel="0" collapsed="false">
      <c r="A113" s="26"/>
      <c r="B113" s="27"/>
      <c r="C113" s="19" t="s">
        <v>24</v>
      </c>
      <c r="D113" s="26"/>
      <c r="E113" s="26"/>
      <c r="F113" s="20" t="str">
        <f aca="false">E15</f>
        <v>Karlovarský kraj</v>
      </c>
      <c r="G113" s="26"/>
      <c r="H113" s="26"/>
      <c r="I113" s="19" t="s">
        <v>32</v>
      </c>
      <c r="J113" s="139" t="str">
        <f aca="false">E21</f>
        <v>Energy Benefit Centre a.s.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5.15" hidden="false" customHeight="true" outlineLevel="0" collapsed="false">
      <c r="A114" s="26"/>
      <c r="B114" s="27"/>
      <c r="C114" s="19" t="s">
        <v>30</v>
      </c>
      <c r="D114" s="26"/>
      <c r="E114" s="26"/>
      <c r="F114" s="20" t="str">
        <f aca="false">IF(E18="","",E18)</f>
        <v>Vyplň údaj</v>
      </c>
      <c r="G114" s="26"/>
      <c r="H114" s="26"/>
      <c r="I114" s="19" t="s">
        <v>37</v>
      </c>
      <c r="J114" s="139" t="str">
        <f aca="false">E24</f>
        <v>rubim s.r.o.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0.3" hidden="false" customHeight="true" outlineLevel="0" collapsed="false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162" customFormat="true" ht="29.3" hidden="false" customHeight="true" outlineLevel="0" collapsed="false">
      <c r="A116" s="155"/>
      <c r="B116" s="156"/>
      <c r="C116" s="157" t="s">
        <v>172</v>
      </c>
      <c r="D116" s="158" t="s">
        <v>67</v>
      </c>
      <c r="E116" s="158" t="s">
        <v>63</v>
      </c>
      <c r="F116" s="158" t="s">
        <v>64</v>
      </c>
      <c r="G116" s="158" t="s">
        <v>173</v>
      </c>
      <c r="H116" s="158" t="s">
        <v>174</v>
      </c>
      <c r="I116" s="158" t="s">
        <v>175</v>
      </c>
      <c r="J116" s="158" t="s">
        <v>161</v>
      </c>
      <c r="K116" s="159" t="s">
        <v>176</v>
      </c>
      <c r="L116" s="160"/>
      <c r="M116" s="76"/>
      <c r="N116" s="77" t="s">
        <v>46</v>
      </c>
      <c r="O116" s="77" t="s">
        <v>177</v>
      </c>
      <c r="P116" s="77" t="s">
        <v>178</v>
      </c>
      <c r="Q116" s="77" t="s">
        <v>179</v>
      </c>
      <c r="R116" s="77" t="s">
        <v>180</v>
      </c>
      <c r="S116" s="77" t="s">
        <v>181</v>
      </c>
      <c r="T116" s="78" t="s">
        <v>182</v>
      </c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</row>
    <row r="117" s="32" customFormat="true" ht="15" hidden="false" customHeight="false" outlineLevel="0" collapsed="false">
      <c r="A117" s="26"/>
      <c r="B117" s="27"/>
      <c r="C117" s="84" t="s">
        <v>183</v>
      </c>
      <c r="D117" s="26"/>
      <c r="E117" s="26"/>
      <c r="F117" s="26"/>
      <c r="G117" s="26"/>
      <c r="H117" s="26"/>
      <c r="I117" s="163"/>
      <c r="J117" s="164" t="n">
        <f aca="false">BK117</f>
        <v>0</v>
      </c>
      <c r="K117" s="26"/>
      <c r="L117" s="27"/>
      <c r="M117" s="79"/>
      <c r="N117" s="66"/>
      <c r="O117" s="80"/>
      <c r="P117" s="165" t="n">
        <f aca="false">P118</f>
        <v>0</v>
      </c>
      <c r="Q117" s="80"/>
      <c r="R117" s="165" t="n">
        <f aca="false">R118</f>
        <v>0</v>
      </c>
      <c r="S117" s="80"/>
      <c r="T117" s="166" t="n">
        <f aca="false">T118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7" t="s">
        <v>81</v>
      </c>
      <c r="AU117" s="7" t="s">
        <v>163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167" t="n">
        <f aca="false">BK118</f>
        <v>0</v>
      </c>
      <c r="BL117" s="31"/>
      <c r="BM117" s="31"/>
      <c r="BN117" s="31"/>
    </row>
    <row r="118" s="180" customFormat="true" ht="15" hidden="false" customHeight="false" outlineLevel="0" collapsed="false">
      <c r="A118" s="168"/>
      <c r="B118" s="169"/>
      <c r="C118" s="168"/>
      <c r="D118" s="170" t="s">
        <v>81</v>
      </c>
      <c r="E118" s="171" t="s">
        <v>499</v>
      </c>
      <c r="F118" s="171" t="s">
        <v>500</v>
      </c>
      <c r="G118" s="168"/>
      <c r="H118" s="168"/>
      <c r="I118" s="172"/>
      <c r="J118" s="173" t="n">
        <f aca="false">BK118</f>
        <v>0</v>
      </c>
      <c r="K118" s="168"/>
      <c r="L118" s="169"/>
      <c r="M118" s="174"/>
      <c r="N118" s="175"/>
      <c r="O118" s="175"/>
      <c r="P118" s="176" t="n">
        <f aca="false">SUM(P119:P362)</f>
        <v>0</v>
      </c>
      <c r="Q118" s="175"/>
      <c r="R118" s="176" t="n">
        <f aca="false">SUM(R119:R362)</f>
        <v>0</v>
      </c>
      <c r="S118" s="175"/>
      <c r="T118" s="177" t="n">
        <f aca="false">SUM(T119:T362)</f>
        <v>0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70" t="s">
        <v>90</v>
      </c>
      <c r="AS118" s="168"/>
      <c r="AT118" s="178" t="s">
        <v>81</v>
      </c>
      <c r="AU118" s="178" t="s">
        <v>82</v>
      </c>
      <c r="AV118" s="168"/>
      <c r="AW118" s="168"/>
      <c r="AX118" s="168"/>
      <c r="AY118" s="170" t="s">
        <v>186</v>
      </c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79" t="n">
        <f aca="false">SUM(BK119:BK362)</f>
        <v>0</v>
      </c>
      <c r="BL118" s="168"/>
      <c r="BM118" s="168"/>
      <c r="BN118" s="168"/>
    </row>
    <row r="119" s="32" customFormat="true" ht="12.8" hidden="false" customHeight="false" outlineLevel="0" collapsed="false">
      <c r="A119" s="26"/>
      <c r="B119" s="27"/>
      <c r="C119" s="183" t="s">
        <v>90</v>
      </c>
      <c r="D119" s="4" t="s">
        <v>0</v>
      </c>
      <c r="E119" s="184" t="s">
        <v>501</v>
      </c>
      <c r="F119" s="185" t="s">
        <v>502</v>
      </c>
      <c r="G119" s="186" t="s">
        <v>260</v>
      </c>
      <c r="H119" s="187" t="n">
        <v>-1</v>
      </c>
      <c r="I119" s="188"/>
      <c r="J119" s="189" t="n">
        <f aca="false">ROUND(I119*H119,2)</f>
        <v>-0</v>
      </c>
      <c r="K119" s="185" t="s">
        <v>261</v>
      </c>
      <c r="L119" s="27"/>
      <c r="M119" s="190"/>
      <c r="N119" s="191" t="s">
        <v>47</v>
      </c>
      <c r="O119" s="68"/>
      <c r="P119" s="192" t="n">
        <f aca="false">O119*H119</f>
        <v>-0</v>
      </c>
      <c r="Q119" s="192" t="n">
        <v>0</v>
      </c>
      <c r="R119" s="192" t="n">
        <f aca="false">Q119*H119</f>
        <v>-0</v>
      </c>
      <c r="S119" s="192" t="n">
        <v>0</v>
      </c>
      <c r="T119" s="193" t="n">
        <f aca="false">S119*H119</f>
        <v>-0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194" t="s">
        <v>192</v>
      </c>
      <c r="AS119" s="31"/>
      <c r="AT119" s="194" t="s">
        <v>0</v>
      </c>
      <c r="AU119" s="194" t="s">
        <v>90</v>
      </c>
      <c r="AV119" s="31"/>
      <c r="AW119" s="31"/>
      <c r="AX119" s="31"/>
      <c r="AY119" s="7" t="s">
        <v>186</v>
      </c>
      <c r="AZ119" s="31"/>
      <c r="BA119" s="31"/>
      <c r="BB119" s="31"/>
      <c r="BC119" s="31"/>
      <c r="BD119" s="31"/>
      <c r="BE119" s="195" t="n">
        <f aca="false">IF(N119="základní",J119,0)</f>
        <v>-0</v>
      </c>
      <c r="BF119" s="195" t="n">
        <f aca="false">IF(N119="snížená",J119,0)</f>
        <v>0</v>
      </c>
      <c r="BG119" s="195" t="n">
        <f aca="false">IF(N119="zákl. přenesená",J119,0)</f>
        <v>0</v>
      </c>
      <c r="BH119" s="195" t="n">
        <f aca="false">IF(N119="sníž. přenesená",J119,0)</f>
        <v>0</v>
      </c>
      <c r="BI119" s="195" t="n">
        <f aca="false">IF(N119="nulová",J119,0)</f>
        <v>0</v>
      </c>
      <c r="BJ119" s="7" t="s">
        <v>90</v>
      </c>
      <c r="BK119" s="195" t="n">
        <f aca="false">ROUND(I119*H119,2)</f>
        <v>-0</v>
      </c>
      <c r="BL119" s="7" t="s">
        <v>192</v>
      </c>
      <c r="BM119" s="194" t="s">
        <v>92</v>
      </c>
      <c r="BN119" s="31"/>
    </row>
    <row r="120" s="32" customFormat="true" ht="12.8" hidden="false" customHeight="false" outlineLevel="0" collapsed="false">
      <c r="A120" s="26"/>
      <c r="B120" s="27"/>
      <c r="C120" s="26"/>
      <c r="D120" s="196" t="s">
        <v>194</v>
      </c>
      <c r="E120" s="26"/>
      <c r="F120" s="197" t="s">
        <v>502</v>
      </c>
      <c r="G120" s="26"/>
      <c r="H120" s="26"/>
      <c r="I120" s="163"/>
      <c r="J120" s="26"/>
      <c r="K120" s="26"/>
      <c r="L120" s="27"/>
      <c r="M120" s="198"/>
      <c r="N120" s="199"/>
      <c r="O120" s="68"/>
      <c r="P120" s="68"/>
      <c r="Q120" s="68"/>
      <c r="R120" s="68"/>
      <c r="S120" s="68"/>
      <c r="T120" s="69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7" t="s">
        <v>194</v>
      </c>
      <c r="AU120" s="7" t="s">
        <v>90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32" customFormat="true" ht="22.35" hidden="false" customHeight="false" outlineLevel="0" collapsed="false">
      <c r="A121" s="26"/>
      <c r="B121" s="27"/>
      <c r="C121" s="183" t="s">
        <v>90</v>
      </c>
      <c r="D121" s="1" t="s">
        <v>0</v>
      </c>
      <c r="E121" s="184" t="s">
        <v>503</v>
      </c>
      <c r="F121" s="185" t="s">
        <v>504</v>
      </c>
      <c r="G121" s="186" t="s">
        <v>260</v>
      </c>
      <c r="H121" s="187" t="n">
        <v>1</v>
      </c>
      <c r="I121" s="188"/>
      <c r="J121" s="189" t="n">
        <f aca="false">ROUND(I121*H121,2)</f>
        <v>0</v>
      </c>
      <c r="K121" s="185" t="s">
        <v>261</v>
      </c>
      <c r="L121" s="27"/>
      <c r="M121" s="190"/>
      <c r="N121" s="191" t="s">
        <v>47</v>
      </c>
      <c r="O121" s="68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192</v>
      </c>
      <c r="AS121" s="31"/>
      <c r="AT121" s="194" t="s">
        <v>0</v>
      </c>
      <c r="AU121" s="194" t="s">
        <v>90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0</v>
      </c>
      <c r="BL121" s="7" t="s">
        <v>192</v>
      </c>
      <c r="BM121" s="194" t="s">
        <v>192</v>
      </c>
      <c r="BN121" s="31"/>
    </row>
    <row r="122" s="32" customFormat="true" ht="12.8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504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90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22.35" hidden="false" customHeight="false" outlineLevel="0" collapsed="false">
      <c r="A123" s="26"/>
      <c r="B123" s="27"/>
      <c r="C123" s="183" t="s">
        <v>228</v>
      </c>
      <c r="D123" s="4" t="s">
        <v>0</v>
      </c>
      <c r="E123" s="184" t="s">
        <v>505</v>
      </c>
      <c r="F123" s="185" t="s">
        <v>506</v>
      </c>
      <c r="G123" s="186" t="s">
        <v>260</v>
      </c>
      <c r="H123" s="187" t="n">
        <v>-1</v>
      </c>
      <c r="I123" s="188"/>
      <c r="J123" s="189" t="n">
        <f aca="false">ROUND(I123*H123,2)</f>
        <v>-0</v>
      </c>
      <c r="K123" s="185" t="s">
        <v>261</v>
      </c>
      <c r="L123" s="27"/>
      <c r="M123" s="190"/>
      <c r="N123" s="191" t="s">
        <v>47</v>
      </c>
      <c r="O123" s="68"/>
      <c r="P123" s="192" t="n">
        <f aca="false">O123*H123</f>
        <v>-0</v>
      </c>
      <c r="Q123" s="192" t="n">
        <v>0</v>
      </c>
      <c r="R123" s="192" t="n">
        <f aca="false">Q123*H123</f>
        <v>-0</v>
      </c>
      <c r="S123" s="192" t="n">
        <v>0</v>
      </c>
      <c r="T123" s="193" t="n">
        <f aca="false">S123*H123</f>
        <v>-0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192</v>
      </c>
      <c r="AS123" s="31"/>
      <c r="AT123" s="194" t="s">
        <v>0</v>
      </c>
      <c r="AU123" s="194" t="s">
        <v>90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-0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-0</v>
      </c>
      <c r="BL123" s="7" t="s">
        <v>192</v>
      </c>
      <c r="BM123" s="194" t="s">
        <v>228</v>
      </c>
      <c r="BN123" s="31"/>
    </row>
    <row r="124" s="32" customFormat="true" ht="16.4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506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90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22.35" hidden="false" customHeight="false" outlineLevel="0" collapsed="false">
      <c r="A125" s="26"/>
      <c r="B125" s="27"/>
      <c r="C125" s="183" t="s">
        <v>228</v>
      </c>
      <c r="D125" s="1" t="s">
        <v>0</v>
      </c>
      <c r="E125" s="184" t="s">
        <v>507</v>
      </c>
      <c r="F125" s="185" t="s">
        <v>508</v>
      </c>
      <c r="G125" s="186" t="s">
        <v>260</v>
      </c>
      <c r="H125" s="187" t="n">
        <v>1</v>
      </c>
      <c r="I125" s="188"/>
      <c r="J125" s="189" t="n">
        <f aca="false">ROUND(I125*H125,2)</f>
        <v>0</v>
      </c>
      <c r="K125" s="185" t="s">
        <v>261</v>
      </c>
      <c r="L125" s="27"/>
      <c r="M125" s="190"/>
      <c r="N125" s="191" t="s">
        <v>47</v>
      </c>
      <c r="O125" s="68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192</v>
      </c>
      <c r="AS125" s="31"/>
      <c r="AT125" s="194" t="s">
        <v>0</v>
      </c>
      <c r="AU125" s="194" t="s">
        <v>90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0</v>
      </c>
      <c r="BL125" s="7" t="s">
        <v>192</v>
      </c>
      <c r="BM125" s="194" t="s">
        <v>232</v>
      </c>
      <c r="BN125" s="31"/>
    </row>
    <row r="126" s="32" customFormat="true" ht="12.8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508</v>
      </c>
      <c r="G126" s="26"/>
      <c r="H126" s="26"/>
      <c r="I126" s="163"/>
      <c r="J126" s="26"/>
      <c r="K126" s="26"/>
      <c r="L126" s="27"/>
      <c r="M126" s="198"/>
      <c r="N126" s="199"/>
      <c r="O126" s="68"/>
      <c r="P126" s="68"/>
      <c r="Q126" s="68"/>
      <c r="R126" s="68"/>
      <c r="S126" s="68"/>
      <c r="T126" s="69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90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32" customFormat="true" ht="22.35" hidden="false" customHeight="false" outlineLevel="0" collapsed="false">
      <c r="A127" s="26"/>
      <c r="B127" s="27"/>
      <c r="C127" s="183" t="s">
        <v>234</v>
      </c>
      <c r="D127" s="4" t="s">
        <v>0</v>
      </c>
      <c r="E127" s="184" t="s">
        <v>509</v>
      </c>
      <c r="F127" s="185" t="s">
        <v>510</v>
      </c>
      <c r="G127" s="186" t="s">
        <v>260</v>
      </c>
      <c r="H127" s="187" t="n">
        <v>-1</v>
      </c>
      <c r="I127" s="188"/>
      <c r="J127" s="189" t="n">
        <f aca="false">ROUND(I127*H127,2)</f>
        <v>-0</v>
      </c>
      <c r="K127" s="185" t="s">
        <v>261</v>
      </c>
      <c r="L127" s="27"/>
      <c r="M127" s="190"/>
      <c r="N127" s="191" t="s">
        <v>47</v>
      </c>
      <c r="O127" s="68"/>
      <c r="P127" s="192" t="n">
        <f aca="false">O127*H127</f>
        <v>-0</v>
      </c>
      <c r="Q127" s="192" t="n">
        <v>0</v>
      </c>
      <c r="R127" s="192" t="n">
        <f aca="false">Q127*H127</f>
        <v>-0</v>
      </c>
      <c r="S127" s="192" t="n">
        <v>0</v>
      </c>
      <c r="T127" s="193" t="n">
        <f aca="false">S127*H127</f>
        <v>-0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194" t="s">
        <v>192</v>
      </c>
      <c r="AS127" s="31"/>
      <c r="AT127" s="194" t="s">
        <v>0</v>
      </c>
      <c r="AU127" s="194" t="s">
        <v>90</v>
      </c>
      <c r="AV127" s="31"/>
      <c r="AW127" s="31"/>
      <c r="AX127" s="31"/>
      <c r="AY127" s="7" t="s">
        <v>186</v>
      </c>
      <c r="AZ127" s="31"/>
      <c r="BA127" s="31"/>
      <c r="BB127" s="31"/>
      <c r="BC127" s="31"/>
      <c r="BD127" s="31"/>
      <c r="BE127" s="195" t="n">
        <f aca="false">IF(N127="základní",J127,0)</f>
        <v>-0</v>
      </c>
      <c r="BF127" s="195" t="n">
        <f aca="false">IF(N127="snížená",J127,0)</f>
        <v>0</v>
      </c>
      <c r="BG127" s="195" t="n">
        <f aca="false">IF(N127="zákl. přenesená",J127,0)</f>
        <v>0</v>
      </c>
      <c r="BH127" s="195" t="n">
        <f aca="false">IF(N127="sníž. přenesená",J127,0)</f>
        <v>0</v>
      </c>
      <c r="BI127" s="195" t="n">
        <f aca="false">IF(N127="nulová",J127,0)</f>
        <v>0</v>
      </c>
      <c r="BJ127" s="7" t="s">
        <v>90</v>
      </c>
      <c r="BK127" s="195" t="n">
        <f aca="false">ROUND(I127*H127,2)</f>
        <v>-0</v>
      </c>
      <c r="BL127" s="7" t="s">
        <v>192</v>
      </c>
      <c r="BM127" s="194" t="s">
        <v>257</v>
      </c>
      <c r="BN127" s="31"/>
    </row>
    <row r="128" s="32" customFormat="true" ht="16.4" hidden="false" customHeight="false" outlineLevel="0" collapsed="false">
      <c r="A128" s="26"/>
      <c r="B128" s="27"/>
      <c r="C128" s="26"/>
      <c r="D128" s="196" t="s">
        <v>194</v>
      </c>
      <c r="E128" s="26"/>
      <c r="F128" s="197" t="s">
        <v>510</v>
      </c>
      <c r="G128" s="26"/>
      <c r="H128" s="26"/>
      <c r="I128" s="163"/>
      <c r="J128" s="26"/>
      <c r="K128" s="26"/>
      <c r="L128" s="27"/>
      <c r="M128" s="198"/>
      <c r="N128" s="199"/>
      <c r="O128" s="68"/>
      <c r="P128" s="68"/>
      <c r="Q128" s="68"/>
      <c r="R128" s="68"/>
      <c r="S128" s="68"/>
      <c r="T128" s="69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7" t="s">
        <v>194</v>
      </c>
      <c r="AU128" s="7" t="s">
        <v>90</v>
      </c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</row>
    <row r="129" s="32" customFormat="true" ht="22.35" hidden="false" customHeight="false" outlineLevel="0" collapsed="false">
      <c r="A129" s="26"/>
      <c r="B129" s="27"/>
      <c r="C129" s="183" t="s">
        <v>234</v>
      </c>
      <c r="D129" s="1" t="s">
        <v>0</v>
      </c>
      <c r="E129" s="184" t="s">
        <v>511</v>
      </c>
      <c r="F129" s="185" t="s">
        <v>512</v>
      </c>
      <c r="G129" s="186" t="s">
        <v>260</v>
      </c>
      <c r="H129" s="187" t="n">
        <v>1</v>
      </c>
      <c r="I129" s="188"/>
      <c r="J129" s="189" t="n">
        <f aca="false">ROUND(I129*H129,2)</f>
        <v>0</v>
      </c>
      <c r="K129" s="185" t="s">
        <v>261</v>
      </c>
      <c r="L129" s="27"/>
      <c r="M129" s="190"/>
      <c r="N129" s="191" t="s">
        <v>47</v>
      </c>
      <c r="O129" s="68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194" t="s">
        <v>192</v>
      </c>
      <c r="AS129" s="31"/>
      <c r="AT129" s="194" t="s">
        <v>0</v>
      </c>
      <c r="AU129" s="194" t="s">
        <v>90</v>
      </c>
      <c r="AV129" s="31"/>
      <c r="AW129" s="31"/>
      <c r="AX129" s="31"/>
      <c r="AY129" s="7" t="s">
        <v>186</v>
      </c>
      <c r="AZ129" s="31"/>
      <c r="BA129" s="31"/>
      <c r="BB129" s="31"/>
      <c r="BC129" s="31"/>
      <c r="BD129" s="31"/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7" t="s">
        <v>90</v>
      </c>
      <c r="BK129" s="195" t="n">
        <f aca="false">ROUND(I129*H129,2)</f>
        <v>0</v>
      </c>
      <c r="BL129" s="7" t="s">
        <v>192</v>
      </c>
      <c r="BM129" s="194" t="s">
        <v>10</v>
      </c>
      <c r="BN129" s="31"/>
    </row>
    <row r="130" s="32" customFormat="true" ht="12.8" hidden="false" customHeight="false" outlineLevel="0" collapsed="false">
      <c r="A130" s="26"/>
      <c r="B130" s="27"/>
      <c r="C130" s="26"/>
      <c r="D130" s="196" t="s">
        <v>194</v>
      </c>
      <c r="E130" s="26"/>
      <c r="F130" s="197" t="s">
        <v>512</v>
      </c>
      <c r="G130" s="26"/>
      <c r="H130" s="26"/>
      <c r="I130" s="163"/>
      <c r="J130" s="26"/>
      <c r="K130" s="26"/>
      <c r="L130" s="27"/>
      <c r="M130" s="198"/>
      <c r="N130" s="199"/>
      <c r="O130" s="68"/>
      <c r="P130" s="68"/>
      <c r="Q130" s="68"/>
      <c r="R130" s="68"/>
      <c r="S130" s="68"/>
      <c r="T130" s="69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7" t="s">
        <v>194</v>
      </c>
      <c r="AU130" s="7" t="s">
        <v>90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</row>
    <row r="131" s="32" customFormat="true" ht="22.35" hidden="false" customHeight="false" outlineLevel="0" collapsed="false">
      <c r="A131" s="26"/>
      <c r="B131" s="27"/>
      <c r="C131" s="183" t="s">
        <v>253</v>
      </c>
      <c r="D131" s="4" t="s">
        <v>0</v>
      </c>
      <c r="E131" s="184" t="s">
        <v>513</v>
      </c>
      <c r="F131" s="185" t="s">
        <v>514</v>
      </c>
      <c r="G131" s="186" t="s">
        <v>260</v>
      </c>
      <c r="H131" s="187" t="n">
        <v>-1</v>
      </c>
      <c r="I131" s="188"/>
      <c r="J131" s="189" t="n">
        <f aca="false">ROUND(I131*H131,2)</f>
        <v>-0</v>
      </c>
      <c r="K131" s="185" t="s">
        <v>261</v>
      </c>
      <c r="L131" s="27"/>
      <c r="M131" s="190"/>
      <c r="N131" s="191" t="s">
        <v>47</v>
      </c>
      <c r="O131" s="68"/>
      <c r="P131" s="192" t="n">
        <f aca="false">O131*H131</f>
        <v>-0</v>
      </c>
      <c r="Q131" s="192" t="n">
        <v>0</v>
      </c>
      <c r="R131" s="192" t="n">
        <f aca="false">Q131*H131</f>
        <v>-0</v>
      </c>
      <c r="S131" s="192" t="n">
        <v>0</v>
      </c>
      <c r="T131" s="193" t="n">
        <f aca="false">S131*H131</f>
        <v>-0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194" t="s">
        <v>192</v>
      </c>
      <c r="AS131" s="31"/>
      <c r="AT131" s="194" t="s">
        <v>0</v>
      </c>
      <c r="AU131" s="194" t="s">
        <v>90</v>
      </c>
      <c r="AV131" s="31"/>
      <c r="AW131" s="31"/>
      <c r="AX131" s="31"/>
      <c r="AY131" s="7" t="s">
        <v>186</v>
      </c>
      <c r="AZ131" s="31"/>
      <c r="BA131" s="31"/>
      <c r="BB131" s="31"/>
      <c r="BC131" s="31"/>
      <c r="BD131" s="31"/>
      <c r="BE131" s="195" t="n">
        <f aca="false">IF(N131="základní",J131,0)</f>
        <v>-0</v>
      </c>
      <c r="BF131" s="195" t="n">
        <f aca="false">IF(N131="snížená",J131,0)</f>
        <v>0</v>
      </c>
      <c r="BG131" s="195" t="n">
        <f aca="false">IF(N131="zákl. přenesená",J131,0)</f>
        <v>0</v>
      </c>
      <c r="BH131" s="195" t="n">
        <f aca="false">IF(N131="sníž. přenesená",J131,0)</f>
        <v>0</v>
      </c>
      <c r="BI131" s="195" t="n">
        <f aca="false">IF(N131="nulová",J131,0)</f>
        <v>0</v>
      </c>
      <c r="BJ131" s="7" t="s">
        <v>90</v>
      </c>
      <c r="BK131" s="195" t="n">
        <f aca="false">ROUND(I131*H131,2)</f>
        <v>-0</v>
      </c>
      <c r="BL131" s="7" t="s">
        <v>192</v>
      </c>
      <c r="BM131" s="194" t="s">
        <v>290</v>
      </c>
      <c r="BN131" s="31"/>
    </row>
    <row r="132" s="32" customFormat="true" ht="16.4" hidden="false" customHeight="false" outlineLevel="0" collapsed="false">
      <c r="A132" s="26"/>
      <c r="B132" s="27"/>
      <c r="C132" s="26"/>
      <c r="D132" s="196" t="s">
        <v>194</v>
      </c>
      <c r="E132" s="26"/>
      <c r="F132" s="197" t="s">
        <v>514</v>
      </c>
      <c r="G132" s="26"/>
      <c r="H132" s="26"/>
      <c r="I132" s="163"/>
      <c r="J132" s="26"/>
      <c r="K132" s="26"/>
      <c r="L132" s="27"/>
      <c r="M132" s="198"/>
      <c r="N132" s="199"/>
      <c r="O132" s="68"/>
      <c r="P132" s="68"/>
      <c r="Q132" s="68"/>
      <c r="R132" s="68"/>
      <c r="S132" s="68"/>
      <c r="T132" s="69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7" t="s">
        <v>194</v>
      </c>
      <c r="AU132" s="7" t="s">
        <v>90</v>
      </c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</row>
    <row r="133" s="32" customFormat="true" ht="22.35" hidden="false" customHeight="false" outlineLevel="0" collapsed="false">
      <c r="A133" s="26"/>
      <c r="B133" s="27"/>
      <c r="C133" s="183" t="s">
        <v>253</v>
      </c>
      <c r="D133" s="1" t="s">
        <v>0</v>
      </c>
      <c r="E133" s="184" t="s">
        <v>515</v>
      </c>
      <c r="F133" s="185" t="s">
        <v>516</v>
      </c>
      <c r="G133" s="186" t="s">
        <v>260</v>
      </c>
      <c r="H133" s="187" t="n">
        <v>1</v>
      </c>
      <c r="I133" s="188"/>
      <c r="J133" s="189" t="n">
        <f aca="false">ROUND(I133*H133,2)</f>
        <v>0</v>
      </c>
      <c r="K133" s="185" t="s">
        <v>261</v>
      </c>
      <c r="L133" s="27"/>
      <c r="M133" s="190"/>
      <c r="N133" s="191" t="s">
        <v>47</v>
      </c>
      <c r="O133" s="68"/>
      <c r="P133" s="192" t="n">
        <f aca="false">O133*H133</f>
        <v>0</v>
      </c>
      <c r="Q133" s="192" t="n">
        <v>0</v>
      </c>
      <c r="R133" s="192" t="n">
        <f aca="false">Q133*H133</f>
        <v>0</v>
      </c>
      <c r="S133" s="192" t="n">
        <v>0</v>
      </c>
      <c r="T133" s="193" t="n">
        <f aca="false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194" t="s">
        <v>192</v>
      </c>
      <c r="AS133" s="31"/>
      <c r="AT133" s="194" t="s">
        <v>0</v>
      </c>
      <c r="AU133" s="194" t="s">
        <v>90</v>
      </c>
      <c r="AV133" s="31"/>
      <c r="AW133" s="31"/>
      <c r="AX133" s="31"/>
      <c r="AY133" s="7" t="s">
        <v>186</v>
      </c>
      <c r="AZ133" s="31"/>
      <c r="BA133" s="31"/>
      <c r="BB133" s="31"/>
      <c r="BC133" s="31"/>
      <c r="BD133" s="31"/>
      <c r="BE133" s="195" t="n">
        <f aca="false">IF(N133="základní",J133,0)</f>
        <v>0</v>
      </c>
      <c r="BF133" s="195" t="n">
        <f aca="false">IF(N133="snížená",J133,0)</f>
        <v>0</v>
      </c>
      <c r="BG133" s="195" t="n">
        <f aca="false">IF(N133="zákl. přenesená",J133,0)</f>
        <v>0</v>
      </c>
      <c r="BH133" s="195" t="n">
        <f aca="false">IF(N133="sníž. přenesená",J133,0)</f>
        <v>0</v>
      </c>
      <c r="BI133" s="195" t="n">
        <f aca="false">IF(N133="nulová",J133,0)</f>
        <v>0</v>
      </c>
      <c r="BJ133" s="7" t="s">
        <v>90</v>
      </c>
      <c r="BK133" s="195" t="n">
        <f aca="false">ROUND(I133*H133,2)</f>
        <v>0</v>
      </c>
      <c r="BL133" s="7" t="s">
        <v>192</v>
      </c>
      <c r="BM133" s="194" t="s">
        <v>301</v>
      </c>
      <c r="BN133" s="31"/>
    </row>
    <row r="134" s="32" customFormat="true" ht="12.8" hidden="false" customHeight="false" outlineLevel="0" collapsed="false">
      <c r="A134" s="26"/>
      <c r="B134" s="27"/>
      <c r="C134" s="26"/>
      <c r="D134" s="196" t="s">
        <v>194</v>
      </c>
      <c r="E134" s="26"/>
      <c r="F134" s="197" t="s">
        <v>517</v>
      </c>
      <c r="G134" s="26"/>
      <c r="H134" s="26"/>
      <c r="I134" s="163"/>
      <c r="J134" s="26"/>
      <c r="K134" s="26"/>
      <c r="L134" s="27"/>
      <c r="M134" s="198"/>
      <c r="N134" s="199"/>
      <c r="O134" s="68"/>
      <c r="P134" s="68"/>
      <c r="Q134" s="68"/>
      <c r="R134" s="68"/>
      <c r="S134" s="68"/>
      <c r="T134" s="69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7" t="s">
        <v>194</v>
      </c>
      <c r="AU134" s="7" t="s">
        <v>90</v>
      </c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</row>
    <row r="135" s="32" customFormat="true" ht="22.35" hidden="false" customHeight="false" outlineLevel="0" collapsed="false">
      <c r="A135" s="26"/>
      <c r="B135" s="27"/>
      <c r="C135" s="183" t="s">
        <v>257</v>
      </c>
      <c r="D135" s="4" t="s">
        <v>0</v>
      </c>
      <c r="E135" s="184" t="s">
        <v>518</v>
      </c>
      <c r="F135" s="185" t="s">
        <v>519</v>
      </c>
      <c r="G135" s="186" t="s">
        <v>260</v>
      </c>
      <c r="H135" s="187" t="n">
        <v>-1</v>
      </c>
      <c r="I135" s="188"/>
      <c r="J135" s="189" t="n">
        <f aca="false">ROUND(I135*H135,2)</f>
        <v>-0</v>
      </c>
      <c r="K135" s="185" t="s">
        <v>261</v>
      </c>
      <c r="L135" s="27"/>
      <c r="M135" s="190"/>
      <c r="N135" s="191" t="s">
        <v>47</v>
      </c>
      <c r="O135" s="68"/>
      <c r="P135" s="192" t="n">
        <f aca="false">O135*H135</f>
        <v>-0</v>
      </c>
      <c r="Q135" s="192" t="n">
        <v>0</v>
      </c>
      <c r="R135" s="192" t="n">
        <f aca="false">Q135*H135</f>
        <v>-0</v>
      </c>
      <c r="S135" s="192" t="n">
        <v>0</v>
      </c>
      <c r="T135" s="193" t="n">
        <f aca="false">S135*H135</f>
        <v>-0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194" t="s">
        <v>192</v>
      </c>
      <c r="AS135" s="31"/>
      <c r="AT135" s="194" t="s">
        <v>0</v>
      </c>
      <c r="AU135" s="194" t="s">
        <v>90</v>
      </c>
      <c r="AV135" s="31"/>
      <c r="AW135" s="31"/>
      <c r="AX135" s="31"/>
      <c r="AY135" s="7" t="s">
        <v>186</v>
      </c>
      <c r="AZ135" s="31"/>
      <c r="BA135" s="31"/>
      <c r="BB135" s="31"/>
      <c r="BC135" s="31"/>
      <c r="BD135" s="31"/>
      <c r="BE135" s="195" t="n">
        <f aca="false">IF(N135="základní",J135,0)</f>
        <v>-0</v>
      </c>
      <c r="BF135" s="195" t="n">
        <f aca="false">IF(N135="snížená",J135,0)</f>
        <v>0</v>
      </c>
      <c r="BG135" s="195" t="n">
        <f aca="false">IF(N135="zákl. přenesená",J135,0)</f>
        <v>0</v>
      </c>
      <c r="BH135" s="195" t="n">
        <f aca="false">IF(N135="sníž. přenesená",J135,0)</f>
        <v>0</v>
      </c>
      <c r="BI135" s="195" t="n">
        <f aca="false">IF(N135="nulová",J135,0)</f>
        <v>0</v>
      </c>
      <c r="BJ135" s="7" t="s">
        <v>90</v>
      </c>
      <c r="BK135" s="195" t="n">
        <f aca="false">ROUND(I135*H135,2)</f>
        <v>-0</v>
      </c>
      <c r="BL135" s="7" t="s">
        <v>192</v>
      </c>
      <c r="BM135" s="194" t="s">
        <v>373</v>
      </c>
      <c r="BN135" s="31"/>
    </row>
    <row r="136" s="32" customFormat="true" ht="16.4" hidden="false" customHeight="false" outlineLevel="0" collapsed="false">
      <c r="A136" s="26"/>
      <c r="B136" s="27"/>
      <c r="C136" s="26"/>
      <c r="D136" s="196" t="s">
        <v>194</v>
      </c>
      <c r="E136" s="26"/>
      <c r="F136" s="197" t="s">
        <v>519</v>
      </c>
      <c r="G136" s="26"/>
      <c r="H136" s="26"/>
      <c r="I136" s="163"/>
      <c r="J136" s="26"/>
      <c r="K136" s="26"/>
      <c r="L136" s="27"/>
      <c r="M136" s="198"/>
      <c r="N136" s="199"/>
      <c r="O136" s="68"/>
      <c r="P136" s="68"/>
      <c r="Q136" s="68"/>
      <c r="R136" s="68"/>
      <c r="S136" s="68"/>
      <c r="T136" s="69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7" t="s">
        <v>194</v>
      </c>
      <c r="AU136" s="7" t="s">
        <v>90</v>
      </c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</row>
    <row r="137" s="32" customFormat="true" ht="22.35" hidden="false" customHeight="false" outlineLevel="0" collapsed="false">
      <c r="A137" s="26"/>
      <c r="B137" s="27"/>
      <c r="C137" s="183" t="s">
        <v>257</v>
      </c>
      <c r="D137" s="1" t="s">
        <v>0</v>
      </c>
      <c r="E137" s="184" t="s">
        <v>520</v>
      </c>
      <c r="F137" s="185" t="s">
        <v>521</v>
      </c>
      <c r="G137" s="186" t="s">
        <v>260</v>
      </c>
      <c r="H137" s="187" t="n">
        <v>1</v>
      </c>
      <c r="I137" s="188"/>
      <c r="J137" s="189" t="n">
        <f aca="false">ROUND(I137*H137,2)</f>
        <v>0</v>
      </c>
      <c r="K137" s="185" t="s">
        <v>261</v>
      </c>
      <c r="L137" s="27"/>
      <c r="M137" s="190"/>
      <c r="N137" s="191" t="s">
        <v>47</v>
      </c>
      <c r="O137" s="68"/>
      <c r="P137" s="192" t="n">
        <f aca="false">O137*H137</f>
        <v>0</v>
      </c>
      <c r="Q137" s="192" t="n">
        <v>0</v>
      </c>
      <c r="R137" s="192" t="n">
        <f aca="false">Q137*H137</f>
        <v>0</v>
      </c>
      <c r="S137" s="192" t="n">
        <v>0</v>
      </c>
      <c r="T137" s="193" t="n">
        <f aca="false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194" t="s">
        <v>192</v>
      </c>
      <c r="AS137" s="31"/>
      <c r="AT137" s="194" t="s">
        <v>0</v>
      </c>
      <c r="AU137" s="194" t="s">
        <v>90</v>
      </c>
      <c r="AV137" s="31"/>
      <c r="AW137" s="31"/>
      <c r="AX137" s="31"/>
      <c r="AY137" s="7" t="s">
        <v>186</v>
      </c>
      <c r="AZ137" s="31"/>
      <c r="BA137" s="31"/>
      <c r="BB137" s="31"/>
      <c r="BC137" s="31"/>
      <c r="BD137" s="31"/>
      <c r="BE137" s="195" t="n">
        <f aca="false">IF(N137="základní",J137,0)</f>
        <v>0</v>
      </c>
      <c r="BF137" s="195" t="n">
        <f aca="false">IF(N137="snížená",J137,0)</f>
        <v>0</v>
      </c>
      <c r="BG137" s="195" t="n">
        <f aca="false">IF(N137="zákl. přenesená",J137,0)</f>
        <v>0</v>
      </c>
      <c r="BH137" s="195" t="n">
        <f aca="false">IF(N137="sníž. přenesená",J137,0)</f>
        <v>0</v>
      </c>
      <c r="BI137" s="195" t="n">
        <f aca="false">IF(N137="nulová",J137,0)</f>
        <v>0</v>
      </c>
      <c r="BJ137" s="7" t="s">
        <v>90</v>
      </c>
      <c r="BK137" s="195" t="n">
        <f aca="false">ROUND(I137*H137,2)</f>
        <v>0</v>
      </c>
      <c r="BL137" s="7" t="s">
        <v>192</v>
      </c>
      <c r="BM137" s="194" t="s">
        <v>522</v>
      </c>
      <c r="BN137" s="31"/>
    </row>
    <row r="138" s="32" customFormat="true" ht="12.8" hidden="false" customHeight="false" outlineLevel="0" collapsed="false">
      <c r="A138" s="26"/>
      <c r="B138" s="27"/>
      <c r="C138" s="26"/>
      <c r="D138" s="196" t="s">
        <v>194</v>
      </c>
      <c r="E138" s="26"/>
      <c r="F138" s="197" t="s">
        <v>521</v>
      </c>
      <c r="G138" s="26"/>
      <c r="H138" s="26"/>
      <c r="I138" s="163"/>
      <c r="J138" s="26"/>
      <c r="K138" s="26"/>
      <c r="L138" s="27"/>
      <c r="M138" s="198"/>
      <c r="N138" s="199"/>
      <c r="O138" s="68"/>
      <c r="P138" s="68"/>
      <c r="Q138" s="68"/>
      <c r="R138" s="68"/>
      <c r="S138" s="68"/>
      <c r="T138" s="69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7" t="s">
        <v>194</v>
      </c>
      <c r="AU138" s="7" t="s">
        <v>90</v>
      </c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</row>
    <row r="139" s="32" customFormat="true" ht="22.35" hidden="false" customHeight="false" outlineLevel="0" collapsed="false">
      <c r="A139" s="26"/>
      <c r="B139" s="27"/>
      <c r="C139" s="183" t="s">
        <v>266</v>
      </c>
      <c r="D139" s="4" t="s">
        <v>0</v>
      </c>
      <c r="E139" s="184" t="s">
        <v>523</v>
      </c>
      <c r="F139" s="185" t="s">
        <v>524</v>
      </c>
      <c r="G139" s="186" t="s">
        <v>260</v>
      </c>
      <c r="H139" s="187" t="n">
        <v>-1</v>
      </c>
      <c r="I139" s="188"/>
      <c r="J139" s="189" t="n">
        <f aca="false">ROUND(I139*H139,2)</f>
        <v>-0</v>
      </c>
      <c r="K139" s="185" t="s">
        <v>261</v>
      </c>
      <c r="L139" s="27"/>
      <c r="M139" s="190"/>
      <c r="N139" s="191" t="s">
        <v>47</v>
      </c>
      <c r="O139" s="68"/>
      <c r="P139" s="192" t="n">
        <f aca="false">O139*H139</f>
        <v>-0</v>
      </c>
      <c r="Q139" s="192" t="n">
        <v>0</v>
      </c>
      <c r="R139" s="192" t="n">
        <f aca="false">Q139*H139</f>
        <v>-0</v>
      </c>
      <c r="S139" s="192" t="n">
        <v>0</v>
      </c>
      <c r="T139" s="193" t="n">
        <f aca="false">S139*H139</f>
        <v>-0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194" t="s">
        <v>192</v>
      </c>
      <c r="AS139" s="31"/>
      <c r="AT139" s="194" t="s">
        <v>0</v>
      </c>
      <c r="AU139" s="194" t="s">
        <v>90</v>
      </c>
      <c r="AV139" s="31"/>
      <c r="AW139" s="31"/>
      <c r="AX139" s="31"/>
      <c r="AY139" s="7" t="s">
        <v>186</v>
      </c>
      <c r="AZ139" s="31"/>
      <c r="BA139" s="31"/>
      <c r="BB139" s="31"/>
      <c r="BC139" s="31"/>
      <c r="BD139" s="31"/>
      <c r="BE139" s="195" t="n">
        <f aca="false">IF(N139="základní",J139,0)</f>
        <v>-0</v>
      </c>
      <c r="BF139" s="195" t="n">
        <f aca="false">IF(N139="snížená",J139,0)</f>
        <v>0</v>
      </c>
      <c r="BG139" s="195" t="n">
        <f aca="false">IF(N139="zákl. přenesená",J139,0)</f>
        <v>0</v>
      </c>
      <c r="BH139" s="195" t="n">
        <f aca="false">IF(N139="sníž. přenesená",J139,0)</f>
        <v>0</v>
      </c>
      <c r="BI139" s="195" t="n">
        <f aca="false">IF(N139="nulová",J139,0)</f>
        <v>0</v>
      </c>
      <c r="BJ139" s="7" t="s">
        <v>90</v>
      </c>
      <c r="BK139" s="195" t="n">
        <f aca="false">ROUND(I139*H139,2)</f>
        <v>-0</v>
      </c>
      <c r="BL139" s="7" t="s">
        <v>192</v>
      </c>
      <c r="BM139" s="194" t="s">
        <v>525</v>
      </c>
      <c r="BN139" s="31"/>
    </row>
    <row r="140" s="32" customFormat="true" ht="16.4" hidden="false" customHeight="false" outlineLevel="0" collapsed="false">
      <c r="A140" s="26"/>
      <c r="B140" s="27"/>
      <c r="C140" s="26"/>
      <c r="D140" s="196" t="s">
        <v>194</v>
      </c>
      <c r="E140" s="26"/>
      <c r="F140" s="197" t="s">
        <v>524</v>
      </c>
      <c r="G140" s="26"/>
      <c r="H140" s="26"/>
      <c r="I140" s="163"/>
      <c r="J140" s="26"/>
      <c r="K140" s="26"/>
      <c r="L140" s="27"/>
      <c r="M140" s="198"/>
      <c r="N140" s="199"/>
      <c r="O140" s="68"/>
      <c r="P140" s="68"/>
      <c r="Q140" s="68"/>
      <c r="R140" s="68"/>
      <c r="S140" s="68"/>
      <c r="T140" s="69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7" t="s">
        <v>194</v>
      </c>
      <c r="AU140" s="7" t="s">
        <v>90</v>
      </c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</row>
    <row r="141" s="32" customFormat="true" ht="22.35" hidden="false" customHeight="false" outlineLevel="0" collapsed="false">
      <c r="A141" s="26"/>
      <c r="B141" s="27"/>
      <c r="C141" s="183" t="s">
        <v>266</v>
      </c>
      <c r="D141" s="1" t="s">
        <v>0</v>
      </c>
      <c r="E141" s="184" t="s">
        <v>526</v>
      </c>
      <c r="F141" s="185" t="s">
        <v>527</v>
      </c>
      <c r="G141" s="186" t="s">
        <v>260</v>
      </c>
      <c r="H141" s="187" t="n">
        <v>1</v>
      </c>
      <c r="I141" s="188"/>
      <c r="J141" s="189" t="n">
        <f aca="false">ROUND(I141*H141,2)</f>
        <v>0</v>
      </c>
      <c r="K141" s="185" t="s">
        <v>261</v>
      </c>
      <c r="L141" s="27"/>
      <c r="M141" s="190"/>
      <c r="N141" s="191" t="s">
        <v>47</v>
      </c>
      <c r="O141" s="68"/>
      <c r="P141" s="192" t="n">
        <f aca="false">O141*H141</f>
        <v>0</v>
      </c>
      <c r="Q141" s="192" t="n">
        <v>0</v>
      </c>
      <c r="R141" s="192" t="n">
        <f aca="false">Q141*H141</f>
        <v>0</v>
      </c>
      <c r="S141" s="192" t="n">
        <v>0</v>
      </c>
      <c r="T141" s="193" t="n">
        <f aca="false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194" t="s">
        <v>192</v>
      </c>
      <c r="AS141" s="31"/>
      <c r="AT141" s="194" t="s">
        <v>0</v>
      </c>
      <c r="AU141" s="194" t="s">
        <v>90</v>
      </c>
      <c r="AV141" s="31"/>
      <c r="AW141" s="31"/>
      <c r="AX141" s="31"/>
      <c r="AY141" s="7" t="s">
        <v>186</v>
      </c>
      <c r="AZ141" s="31"/>
      <c r="BA141" s="31"/>
      <c r="BB141" s="31"/>
      <c r="BC141" s="31"/>
      <c r="BD141" s="31"/>
      <c r="BE141" s="195" t="n">
        <f aca="false">IF(N141="základní",J141,0)</f>
        <v>0</v>
      </c>
      <c r="BF141" s="195" t="n">
        <f aca="false">IF(N141="snížená",J141,0)</f>
        <v>0</v>
      </c>
      <c r="BG141" s="195" t="n">
        <f aca="false">IF(N141="zákl. přenesená",J141,0)</f>
        <v>0</v>
      </c>
      <c r="BH141" s="195" t="n">
        <f aca="false">IF(N141="sníž. přenesená",J141,0)</f>
        <v>0</v>
      </c>
      <c r="BI141" s="195" t="n">
        <f aca="false">IF(N141="nulová",J141,0)</f>
        <v>0</v>
      </c>
      <c r="BJ141" s="7" t="s">
        <v>90</v>
      </c>
      <c r="BK141" s="195" t="n">
        <f aca="false">ROUND(I141*H141,2)</f>
        <v>0</v>
      </c>
      <c r="BL141" s="7" t="s">
        <v>192</v>
      </c>
      <c r="BM141" s="194" t="s">
        <v>244</v>
      </c>
      <c r="BN141" s="31"/>
    </row>
    <row r="142" s="32" customFormat="true" ht="12.8" hidden="false" customHeight="false" outlineLevel="0" collapsed="false">
      <c r="A142" s="26"/>
      <c r="B142" s="27"/>
      <c r="C142" s="26"/>
      <c r="D142" s="196" t="s">
        <v>194</v>
      </c>
      <c r="E142" s="26"/>
      <c r="F142" s="197" t="s">
        <v>527</v>
      </c>
      <c r="G142" s="26"/>
      <c r="H142" s="26"/>
      <c r="I142" s="163"/>
      <c r="J142" s="26"/>
      <c r="K142" s="26"/>
      <c r="L142" s="27"/>
      <c r="M142" s="198"/>
      <c r="N142" s="199"/>
      <c r="O142" s="68"/>
      <c r="P142" s="68"/>
      <c r="Q142" s="68"/>
      <c r="R142" s="68"/>
      <c r="S142" s="68"/>
      <c r="T142" s="69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7" t="s">
        <v>194</v>
      </c>
      <c r="AU142" s="7" t="s">
        <v>90</v>
      </c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</row>
    <row r="143" s="32" customFormat="true" ht="22.35" hidden="false" customHeight="false" outlineLevel="0" collapsed="false">
      <c r="A143" s="26"/>
      <c r="B143" s="27"/>
      <c r="C143" s="183" t="s">
        <v>10</v>
      </c>
      <c r="D143" s="4" t="s">
        <v>0</v>
      </c>
      <c r="E143" s="184" t="s">
        <v>528</v>
      </c>
      <c r="F143" s="185" t="s">
        <v>529</v>
      </c>
      <c r="G143" s="186" t="s">
        <v>260</v>
      </c>
      <c r="H143" s="187" t="n">
        <v>-1</v>
      </c>
      <c r="I143" s="188"/>
      <c r="J143" s="189" t="n">
        <f aca="false">ROUND(I143*H143,2)</f>
        <v>-0</v>
      </c>
      <c r="K143" s="185" t="s">
        <v>261</v>
      </c>
      <c r="L143" s="27"/>
      <c r="M143" s="190"/>
      <c r="N143" s="191" t="s">
        <v>47</v>
      </c>
      <c r="O143" s="68"/>
      <c r="P143" s="192" t="n">
        <f aca="false">O143*H143</f>
        <v>-0</v>
      </c>
      <c r="Q143" s="192" t="n">
        <v>0</v>
      </c>
      <c r="R143" s="192" t="n">
        <f aca="false">Q143*H143</f>
        <v>-0</v>
      </c>
      <c r="S143" s="192" t="n">
        <v>0</v>
      </c>
      <c r="T143" s="193" t="n">
        <f aca="false">S143*H143</f>
        <v>-0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194" t="s">
        <v>192</v>
      </c>
      <c r="AS143" s="31"/>
      <c r="AT143" s="194" t="s">
        <v>0</v>
      </c>
      <c r="AU143" s="194" t="s">
        <v>90</v>
      </c>
      <c r="AV143" s="31"/>
      <c r="AW143" s="31"/>
      <c r="AX143" s="31"/>
      <c r="AY143" s="7" t="s">
        <v>186</v>
      </c>
      <c r="AZ143" s="31"/>
      <c r="BA143" s="31"/>
      <c r="BB143" s="31"/>
      <c r="BC143" s="31"/>
      <c r="BD143" s="31"/>
      <c r="BE143" s="195" t="n">
        <f aca="false">IF(N143="základní",J143,0)</f>
        <v>-0</v>
      </c>
      <c r="BF143" s="195" t="n">
        <f aca="false">IF(N143="snížená",J143,0)</f>
        <v>0</v>
      </c>
      <c r="BG143" s="195" t="n">
        <f aca="false">IF(N143="zákl. přenesená",J143,0)</f>
        <v>0</v>
      </c>
      <c r="BH143" s="195" t="n">
        <f aca="false">IF(N143="sníž. přenesená",J143,0)</f>
        <v>0</v>
      </c>
      <c r="BI143" s="195" t="n">
        <f aca="false">IF(N143="nulová",J143,0)</f>
        <v>0</v>
      </c>
      <c r="BJ143" s="7" t="s">
        <v>90</v>
      </c>
      <c r="BK143" s="195" t="n">
        <f aca="false">ROUND(I143*H143,2)</f>
        <v>-0</v>
      </c>
      <c r="BL143" s="7" t="s">
        <v>192</v>
      </c>
      <c r="BM143" s="194" t="s">
        <v>276</v>
      </c>
      <c r="BN143" s="31"/>
    </row>
    <row r="144" s="32" customFormat="true" ht="16.4" hidden="false" customHeight="false" outlineLevel="0" collapsed="false">
      <c r="A144" s="26"/>
      <c r="B144" s="27"/>
      <c r="C144" s="26"/>
      <c r="D144" s="196" t="s">
        <v>194</v>
      </c>
      <c r="E144" s="26"/>
      <c r="F144" s="197" t="s">
        <v>529</v>
      </c>
      <c r="G144" s="26"/>
      <c r="H144" s="26"/>
      <c r="I144" s="163"/>
      <c r="J144" s="26"/>
      <c r="K144" s="26"/>
      <c r="L144" s="27"/>
      <c r="M144" s="198"/>
      <c r="N144" s="199"/>
      <c r="O144" s="68"/>
      <c r="P144" s="68"/>
      <c r="Q144" s="68"/>
      <c r="R144" s="68"/>
      <c r="S144" s="68"/>
      <c r="T144" s="69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7" t="s">
        <v>194</v>
      </c>
      <c r="AU144" s="7" t="s">
        <v>90</v>
      </c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</row>
    <row r="145" s="32" customFormat="true" ht="22.35" hidden="false" customHeight="false" outlineLevel="0" collapsed="false">
      <c r="A145" s="26"/>
      <c r="B145" s="27"/>
      <c r="C145" s="183" t="s">
        <v>10</v>
      </c>
      <c r="D145" s="1" t="s">
        <v>0</v>
      </c>
      <c r="E145" s="184" t="s">
        <v>530</v>
      </c>
      <c r="F145" s="185" t="s">
        <v>531</v>
      </c>
      <c r="G145" s="186" t="s">
        <v>260</v>
      </c>
      <c r="H145" s="187" t="n">
        <v>1</v>
      </c>
      <c r="I145" s="188"/>
      <c r="J145" s="189" t="n">
        <f aca="false">ROUND(I145*H145,2)</f>
        <v>0</v>
      </c>
      <c r="K145" s="185" t="s">
        <v>261</v>
      </c>
      <c r="L145" s="27"/>
      <c r="M145" s="190"/>
      <c r="N145" s="191" t="s">
        <v>47</v>
      </c>
      <c r="O145" s="68"/>
      <c r="P145" s="192" t="n">
        <f aca="false">O145*H145</f>
        <v>0</v>
      </c>
      <c r="Q145" s="192" t="n">
        <v>0</v>
      </c>
      <c r="R145" s="192" t="n">
        <f aca="false">Q145*H145</f>
        <v>0</v>
      </c>
      <c r="S145" s="192" t="n">
        <v>0</v>
      </c>
      <c r="T145" s="193" t="n">
        <f aca="false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194" t="s">
        <v>192</v>
      </c>
      <c r="AS145" s="31"/>
      <c r="AT145" s="194" t="s">
        <v>0</v>
      </c>
      <c r="AU145" s="194" t="s">
        <v>90</v>
      </c>
      <c r="AV145" s="31"/>
      <c r="AW145" s="31"/>
      <c r="AX145" s="31"/>
      <c r="AY145" s="7" t="s">
        <v>186</v>
      </c>
      <c r="AZ145" s="31"/>
      <c r="BA145" s="31"/>
      <c r="BB145" s="31"/>
      <c r="BC145" s="31"/>
      <c r="BD145" s="31"/>
      <c r="BE145" s="195" t="n">
        <f aca="false">IF(N145="základní",J145,0)</f>
        <v>0</v>
      </c>
      <c r="BF145" s="195" t="n">
        <f aca="false">IF(N145="snížená",J145,0)</f>
        <v>0</v>
      </c>
      <c r="BG145" s="195" t="n">
        <f aca="false">IF(N145="zákl. přenesená",J145,0)</f>
        <v>0</v>
      </c>
      <c r="BH145" s="195" t="n">
        <f aca="false">IF(N145="sníž. přenesená",J145,0)</f>
        <v>0</v>
      </c>
      <c r="BI145" s="195" t="n">
        <f aca="false">IF(N145="nulová",J145,0)</f>
        <v>0</v>
      </c>
      <c r="BJ145" s="7" t="s">
        <v>90</v>
      </c>
      <c r="BK145" s="195" t="n">
        <f aca="false">ROUND(I145*H145,2)</f>
        <v>0</v>
      </c>
      <c r="BL145" s="7" t="s">
        <v>192</v>
      </c>
      <c r="BM145" s="194" t="s">
        <v>316</v>
      </c>
      <c r="BN145" s="31"/>
    </row>
    <row r="146" s="32" customFormat="true" ht="12.8" hidden="false" customHeight="false" outlineLevel="0" collapsed="false">
      <c r="A146" s="26"/>
      <c r="B146" s="27"/>
      <c r="C146" s="26"/>
      <c r="D146" s="196" t="s">
        <v>194</v>
      </c>
      <c r="E146" s="26"/>
      <c r="F146" s="197" t="s">
        <v>531</v>
      </c>
      <c r="G146" s="26"/>
      <c r="H146" s="26"/>
      <c r="I146" s="163"/>
      <c r="J146" s="26"/>
      <c r="K146" s="26"/>
      <c r="L146" s="27"/>
      <c r="M146" s="198"/>
      <c r="N146" s="199"/>
      <c r="O146" s="68"/>
      <c r="P146" s="68"/>
      <c r="Q146" s="68"/>
      <c r="R146" s="68"/>
      <c r="S146" s="68"/>
      <c r="T146" s="69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7" t="s">
        <v>194</v>
      </c>
      <c r="AU146" s="7" t="s">
        <v>90</v>
      </c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</row>
    <row r="147" s="32" customFormat="true" ht="22.35" hidden="false" customHeight="false" outlineLevel="0" collapsed="false">
      <c r="A147" s="26"/>
      <c r="B147" s="27"/>
      <c r="C147" s="183" t="s">
        <v>283</v>
      </c>
      <c r="D147" s="4" t="s">
        <v>0</v>
      </c>
      <c r="E147" s="184" t="s">
        <v>532</v>
      </c>
      <c r="F147" s="185" t="s">
        <v>533</v>
      </c>
      <c r="G147" s="186" t="s">
        <v>260</v>
      </c>
      <c r="H147" s="187" t="n">
        <v>-1</v>
      </c>
      <c r="I147" s="188"/>
      <c r="J147" s="189" t="n">
        <f aca="false">ROUND(I147*H147,2)</f>
        <v>-0</v>
      </c>
      <c r="K147" s="185" t="s">
        <v>261</v>
      </c>
      <c r="L147" s="27"/>
      <c r="M147" s="190"/>
      <c r="N147" s="191" t="s">
        <v>47</v>
      </c>
      <c r="O147" s="68"/>
      <c r="P147" s="192" t="n">
        <f aca="false">O147*H147</f>
        <v>-0</v>
      </c>
      <c r="Q147" s="192" t="n">
        <v>0</v>
      </c>
      <c r="R147" s="192" t="n">
        <f aca="false">Q147*H147</f>
        <v>-0</v>
      </c>
      <c r="S147" s="192" t="n">
        <v>0</v>
      </c>
      <c r="T147" s="193" t="n">
        <f aca="false">S147*H147</f>
        <v>-0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194" t="s">
        <v>192</v>
      </c>
      <c r="AS147" s="31"/>
      <c r="AT147" s="194" t="s">
        <v>0</v>
      </c>
      <c r="AU147" s="194" t="s">
        <v>90</v>
      </c>
      <c r="AV147" s="31"/>
      <c r="AW147" s="31"/>
      <c r="AX147" s="31"/>
      <c r="AY147" s="7" t="s">
        <v>186</v>
      </c>
      <c r="AZ147" s="31"/>
      <c r="BA147" s="31"/>
      <c r="BB147" s="31"/>
      <c r="BC147" s="31"/>
      <c r="BD147" s="31"/>
      <c r="BE147" s="195" t="n">
        <f aca="false">IF(N147="základní",J147,0)</f>
        <v>-0</v>
      </c>
      <c r="BF147" s="195" t="n">
        <f aca="false">IF(N147="snížená",J147,0)</f>
        <v>0</v>
      </c>
      <c r="BG147" s="195" t="n">
        <f aca="false">IF(N147="zákl. přenesená",J147,0)</f>
        <v>0</v>
      </c>
      <c r="BH147" s="195" t="n">
        <f aca="false">IF(N147="sníž. přenesená",J147,0)</f>
        <v>0</v>
      </c>
      <c r="BI147" s="195" t="n">
        <f aca="false">IF(N147="nulová",J147,0)</f>
        <v>0</v>
      </c>
      <c r="BJ147" s="7" t="s">
        <v>90</v>
      </c>
      <c r="BK147" s="195" t="n">
        <f aca="false">ROUND(I147*H147,2)</f>
        <v>-0</v>
      </c>
      <c r="BL147" s="7" t="s">
        <v>192</v>
      </c>
      <c r="BM147" s="194" t="s">
        <v>329</v>
      </c>
      <c r="BN147" s="31"/>
    </row>
    <row r="148" s="32" customFormat="true" ht="16.4" hidden="false" customHeight="false" outlineLevel="0" collapsed="false">
      <c r="A148" s="26"/>
      <c r="B148" s="27"/>
      <c r="C148" s="26"/>
      <c r="D148" s="196" t="s">
        <v>194</v>
      </c>
      <c r="E148" s="26"/>
      <c r="F148" s="197" t="s">
        <v>533</v>
      </c>
      <c r="G148" s="26"/>
      <c r="H148" s="26"/>
      <c r="I148" s="163"/>
      <c r="J148" s="26"/>
      <c r="K148" s="26"/>
      <c r="L148" s="27"/>
      <c r="M148" s="198"/>
      <c r="N148" s="199"/>
      <c r="O148" s="68"/>
      <c r="P148" s="68"/>
      <c r="Q148" s="68"/>
      <c r="R148" s="68"/>
      <c r="S148" s="68"/>
      <c r="T148" s="69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7" t="s">
        <v>194</v>
      </c>
      <c r="AU148" s="7" t="s">
        <v>90</v>
      </c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</row>
    <row r="149" s="32" customFormat="true" ht="22.35" hidden="false" customHeight="false" outlineLevel="0" collapsed="false">
      <c r="A149" s="26"/>
      <c r="B149" s="27"/>
      <c r="C149" s="183" t="s">
        <v>283</v>
      </c>
      <c r="D149" s="1" t="s">
        <v>0</v>
      </c>
      <c r="E149" s="184" t="s">
        <v>534</v>
      </c>
      <c r="F149" s="185" t="s">
        <v>535</v>
      </c>
      <c r="G149" s="186" t="s">
        <v>260</v>
      </c>
      <c r="H149" s="187" t="n">
        <v>1</v>
      </c>
      <c r="I149" s="188"/>
      <c r="J149" s="189" t="n">
        <f aca="false">ROUND(I149*H149,2)</f>
        <v>0</v>
      </c>
      <c r="K149" s="185" t="s">
        <v>261</v>
      </c>
      <c r="L149" s="27"/>
      <c r="M149" s="190"/>
      <c r="N149" s="191" t="s">
        <v>47</v>
      </c>
      <c r="O149" s="68"/>
      <c r="P149" s="192" t="n">
        <f aca="false">O149*H149</f>
        <v>0</v>
      </c>
      <c r="Q149" s="192" t="n">
        <v>0</v>
      </c>
      <c r="R149" s="192" t="n">
        <f aca="false">Q149*H149</f>
        <v>0</v>
      </c>
      <c r="S149" s="192" t="n">
        <v>0</v>
      </c>
      <c r="T149" s="193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194" t="s">
        <v>192</v>
      </c>
      <c r="AS149" s="31"/>
      <c r="AT149" s="194" t="s">
        <v>0</v>
      </c>
      <c r="AU149" s="194" t="s">
        <v>90</v>
      </c>
      <c r="AV149" s="31"/>
      <c r="AW149" s="31"/>
      <c r="AX149" s="31"/>
      <c r="AY149" s="7" t="s">
        <v>186</v>
      </c>
      <c r="AZ149" s="31"/>
      <c r="BA149" s="31"/>
      <c r="BB149" s="31"/>
      <c r="BC149" s="31"/>
      <c r="BD149" s="31"/>
      <c r="BE149" s="195" t="n">
        <f aca="false">IF(N149="základní",J149,0)</f>
        <v>0</v>
      </c>
      <c r="BF149" s="195" t="n">
        <f aca="false">IF(N149="snížená",J149,0)</f>
        <v>0</v>
      </c>
      <c r="BG149" s="195" t="n">
        <f aca="false">IF(N149="zákl. přenesená",J149,0)</f>
        <v>0</v>
      </c>
      <c r="BH149" s="195" t="n">
        <f aca="false">IF(N149="sníž. přenesená",J149,0)</f>
        <v>0</v>
      </c>
      <c r="BI149" s="195" t="n">
        <f aca="false">IF(N149="nulová",J149,0)</f>
        <v>0</v>
      </c>
      <c r="BJ149" s="7" t="s">
        <v>90</v>
      </c>
      <c r="BK149" s="195" t="n">
        <f aca="false">ROUND(I149*H149,2)</f>
        <v>0</v>
      </c>
      <c r="BL149" s="7" t="s">
        <v>192</v>
      </c>
      <c r="BM149" s="194" t="s">
        <v>340</v>
      </c>
      <c r="BN149" s="31"/>
    </row>
    <row r="150" s="32" customFormat="true" ht="12.8" hidden="false" customHeight="false" outlineLevel="0" collapsed="false">
      <c r="A150" s="26"/>
      <c r="B150" s="27"/>
      <c r="C150" s="26"/>
      <c r="D150" s="196" t="s">
        <v>194</v>
      </c>
      <c r="E150" s="26"/>
      <c r="F150" s="197" t="s">
        <v>535</v>
      </c>
      <c r="G150" s="26"/>
      <c r="H150" s="26"/>
      <c r="I150" s="163"/>
      <c r="J150" s="26"/>
      <c r="K150" s="26"/>
      <c r="L150" s="27"/>
      <c r="M150" s="198"/>
      <c r="N150" s="199"/>
      <c r="O150" s="68"/>
      <c r="P150" s="68"/>
      <c r="Q150" s="68"/>
      <c r="R150" s="68"/>
      <c r="S150" s="68"/>
      <c r="T150" s="69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7" t="s">
        <v>194</v>
      </c>
      <c r="AU150" s="7" t="s">
        <v>90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</row>
    <row r="151" s="32" customFormat="true" ht="22.35" hidden="false" customHeight="false" outlineLevel="0" collapsed="false">
      <c r="A151" s="26"/>
      <c r="B151" s="27"/>
      <c r="C151" s="183" t="s">
        <v>290</v>
      </c>
      <c r="D151" s="4" t="s">
        <v>0</v>
      </c>
      <c r="E151" s="184" t="s">
        <v>536</v>
      </c>
      <c r="F151" s="185" t="s">
        <v>537</v>
      </c>
      <c r="G151" s="186" t="s">
        <v>260</v>
      </c>
      <c r="H151" s="187" t="n">
        <v>-1</v>
      </c>
      <c r="I151" s="188"/>
      <c r="J151" s="189" t="n">
        <f aca="false">ROUND(I151*H151,2)</f>
        <v>-0</v>
      </c>
      <c r="K151" s="185" t="s">
        <v>261</v>
      </c>
      <c r="L151" s="27"/>
      <c r="M151" s="190"/>
      <c r="N151" s="191" t="s">
        <v>47</v>
      </c>
      <c r="O151" s="68"/>
      <c r="P151" s="192" t="n">
        <f aca="false">O151*H151</f>
        <v>-0</v>
      </c>
      <c r="Q151" s="192" t="n">
        <v>0</v>
      </c>
      <c r="R151" s="192" t="n">
        <f aca="false">Q151*H151</f>
        <v>-0</v>
      </c>
      <c r="S151" s="192" t="n">
        <v>0</v>
      </c>
      <c r="T151" s="193" t="n">
        <f aca="false">S151*H151</f>
        <v>-0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194" t="s">
        <v>192</v>
      </c>
      <c r="AS151" s="31"/>
      <c r="AT151" s="194" t="s">
        <v>0</v>
      </c>
      <c r="AU151" s="194" t="s">
        <v>90</v>
      </c>
      <c r="AV151" s="31"/>
      <c r="AW151" s="31"/>
      <c r="AX151" s="31"/>
      <c r="AY151" s="7" t="s">
        <v>186</v>
      </c>
      <c r="AZ151" s="31"/>
      <c r="BA151" s="31"/>
      <c r="BB151" s="31"/>
      <c r="BC151" s="31"/>
      <c r="BD151" s="31"/>
      <c r="BE151" s="195" t="n">
        <f aca="false">IF(N151="základní",J151,0)</f>
        <v>-0</v>
      </c>
      <c r="BF151" s="195" t="n">
        <f aca="false">IF(N151="snížená",J151,0)</f>
        <v>0</v>
      </c>
      <c r="BG151" s="195" t="n">
        <f aca="false">IF(N151="zákl. přenesená",J151,0)</f>
        <v>0</v>
      </c>
      <c r="BH151" s="195" t="n">
        <f aca="false">IF(N151="sníž. přenesená",J151,0)</f>
        <v>0</v>
      </c>
      <c r="BI151" s="195" t="n">
        <f aca="false">IF(N151="nulová",J151,0)</f>
        <v>0</v>
      </c>
      <c r="BJ151" s="7" t="s">
        <v>90</v>
      </c>
      <c r="BK151" s="195" t="n">
        <f aca="false">ROUND(I151*H151,2)</f>
        <v>-0</v>
      </c>
      <c r="BL151" s="7" t="s">
        <v>192</v>
      </c>
      <c r="BM151" s="194" t="s">
        <v>350</v>
      </c>
      <c r="BN151" s="31"/>
    </row>
    <row r="152" s="32" customFormat="true" ht="16.4" hidden="false" customHeight="false" outlineLevel="0" collapsed="false">
      <c r="A152" s="26"/>
      <c r="B152" s="27"/>
      <c r="C152" s="26"/>
      <c r="D152" s="196" t="s">
        <v>194</v>
      </c>
      <c r="E152" s="26"/>
      <c r="F152" s="197" t="s">
        <v>537</v>
      </c>
      <c r="G152" s="26"/>
      <c r="H152" s="26"/>
      <c r="I152" s="163"/>
      <c r="J152" s="26"/>
      <c r="K152" s="26"/>
      <c r="L152" s="27"/>
      <c r="M152" s="198"/>
      <c r="N152" s="199"/>
      <c r="O152" s="68"/>
      <c r="P152" s="68"/>
      <c r="Q152" s="68"/>
      <c r="R152" s="68"/>
      <c r="S152" s="68"/>
      <c r="T152" s="69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7" t="s">
        <v>194</v>
      </c>
      <c r="AU152" s="7" t="s">
        <v>90</v>
      </c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</row>
    <row r="153" s="32" customFormat="true" ht="22.35" hidden="false" customHeight="false" outlineLevel="0" collapsed="false">
      <c r="A153" s="26"/>
      <c r="B153" s="27"/>
      <c r="C153" s="183" t="s">
        <v>290</v>
      </c>
      <c r="D153" s="1" t="s">
        <v>0</v>
      </c>
      <c r="E153" s="184" t="s">
        <v>538</v>
      </c>
      <c r="F153" s="185" t="s">
        <v>539</v>
      </c>
      <c r="G153" s="186" t="s">
        <v>260</v>
      </c>
      <c r="H153" s="187" t="n">
        <v>1</v>
      </c>
      <c r="I153" s="188"/>
      <c r="J153" s="189" t="n">
        <f aca="false">ROUND(I153*H153,2)</f>
        <v>0</v>
      </c>
      <c r="K153" s="185" t="s">
        <v>261</v>
      </c>
      <c r="L153" s="27"/>
      <c r="M153" s="190"/>
      <c r="N153" s="191" t="s">
        <v>47</v>
      </c>
      <c r="O153" s="68"/>
      <c r="P153" s="192" t="n">
        <f aca="false">O153*H153</f>
        <v>0</v>
      </c>
      <c r="Q153" s="192" t="n">
        <v>0</v>
      </c>
      <c r="R153" s="192" t="n">
        <f aca="false">Q153*H153</f>
        <v>0</v>
      </c>
      <c r="S153" s="192" t="n">
        <v>0</v>
      </c>
      <c r="T153" s="193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194" t="s">
        <v>192</v>
      </c>
      <c r="AS153" s="31"/>
      <c r="AT153" s="194" t="s">
        <v>0</v>
      </c>
      <c r="AU153" s="194" t="s">
        <v>90</v>
      </c>
      <c r="AV153" s="31"/>
      <c r="AW153" s="31"/>
      <c r="AX153" s="31"/>
      <c r="AY153" s="7" t="s">
        <v>186</v>
      </c>
      <c r="AZ153" s="31"/>
      <c r="BA153" s="31"/>
      <c r="BB153" s="31"/>
      <c r="BC153" s="31"/>
      <c r="BD153" s="31"/>
      <c r="BE153" s="195" t="n">
        <f aca="false">IF(N153="základní",J153,0)</f>
        <v>0</v>
      </c>
      <c r="BF153" s="195" t="n">
        <f aca="false">IF(N153="snížená",J153,0)</f>
        <v>0</v>
      </c>
      <c r="BG153" s="195" t="n">
        <f aca="false">IF(N153="zákl. přenesená",J153,0)</f>
        <v>0</v>
      </c>
      <c r="BH153" s="195" t="n">
        <f aca="false">IF(N153="sníž. přenesená",J153,0)</f>
        <v>0</v>
      </c>
      <c r="BI153" s="195" t="n">
        <f aca="false">IF(N153="nulová",J153,0)</f>
        <v>0</v>
      </c>
      <c r="BJ153" s="7" t="s">
        <v>90</v>
      </c>
      <c r="BK153" s="195" t="n">
        <f aca="false">ROUND(I153*H153,2)</f>
        <v>0</v>
      </c>
      <c r="BL153" s="7" t="s">
        <v>192</v>
      </c>
      <c r="BM153" s="194" t="s">
        <v>360</v>
      </c>
      <c r="BN153" s="31"/>
    </row>
    <row r="154" s="32" customFormat="true" ht="12.8" hidden="false" customHeight="false" outlineLevel="0" collapsed="false">
      <c r="A154" s="26"/>
      <c r="B154" s="27"/>
      <c r="C154" s="26"/>
      <c r="D154" s="196" t="s">
        <v>194</v>
      </c>
      <c r="E154" s="26"/>
      <c r="F154" s="197" t="s">
        <v>539</v>
      </c>
      <c r="G154" s="26"/>
      <c r="H154" s="26"/>
      <c r="I154" s="163"/>
      <c r="J154" s="26"/>
      <c r="K154" s="26"/>
      <c r="L154" s="27"/>
      <c r="M154" s="198"/>
      <c r="N154" s="199"/>
      <c r="O154" s="68"/>
      <c r="P154" s="68"/>
      <c r="Q154" s="68"/>
      <c r="R154" s="68"/>
      <c r="S154" s="68"/>
      <c r="T154" s="69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7" t="s">
        <v>194</v>
      </c>
      <c r="AU154" s="7" t="s">
        <v>90</v>
      </c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</row>
    <row r="155" s="32" customFormat="true" ht="22.35" hidden="false" customHeight="false" outlineLevel="0" collapsed="false">
      <c r="A155" s="26"/>
      <c r="B155" s="27"/>
      <c r="C155" s="183" t="s">
        <v>294</v>
      </c>
      <c r="D155" s="4" t="s">
        <v>0</v>
      </c>
      <c r="E155" s="184" t="s">
        <v>540</v>
      </c>
      <c r="F155" s="185" t="s">
        <v>541</v>
      </c>
      <c r="G155" s="186" t="s">
        <v>260</v>
      </c>
      <c r="H155" s="187" t="n">
        <v>-1</v>
      </c>
      <c r="I155" s="188"/>
      <c r="J155" s="189" t="n">
        <f aca="false">ROUND(I155*H155,2)</f>
        <v>-0</v>
      </c>
      <c r="K155" s="185" t="s">
        <v>261</v>
      </c>
      <c r="L155" s="27"/>
      <c r="M155" s="190"/>
      <c r="N155" s="191" t="s">
        <v>47</v>
      </c>
      <c r="O155" s="68"/>
      <c r="P155" s="192" t="n">
        <f aca="false">O155*H155</f>
        <v>-0</v>
      </c>
      <c r="Q155" s="192" t="n">
        <v>0</v>
      </c>
      <c r="R155" s="192" t="n">
        <f aca="false">Q155*H155</f>
        <v>-0</v>
      </c>
      <c r="S155" s="192" t="n">
        <v>0</v>
      </c>
      <c r="T155" s="193" t="n">
        <f aca="false">S155*H155</f>
        <v>-0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194" t="s">
        <v>192</v>
      </c>
      <c r="AS155" s="31"/>
      <c r="AT155" s="194" t="s">
        <v>0</v>
      </c>
      <c r="AU155" s="194" t="s">
        <v>90</v>
      </c>
      <c r="AV155" s="31"/>
      <c r="AW155" s="31"/>
      <c r="AX155" s="31"/>
      <c r="AY155" s="7" t="s">
        <v>186</v>
      </c>
      <c r="AZ155" s="31"/>
      <c r="BA155" s="31"/>
      <c r="BB155" s="31"/>
      <c r="BC155" s="31"/>
      <c r="BD155" s="31"/>
      <c r="BE155" s="195" t="n">
        <f aca="false">IF(N155="základní",J155,0)</f>
        <v>-0</v>
      </c>
      <c r="BF155" s="195" t="n">
        <f aca="false">IF(N155="snížená",J155,0)</f>
        <v>0</v>
      </c>
      <c r="BG155" s="195" t="n">
        <f aca="false">IF(N155="zákl. přenesená",J155,0)</f>
        <v>0</v>
      </c>
      <c r="BH155" s="195" t="n">
        <f aca="false">IF(N155="sníž. přenesená",J155,0)</f>
        <v>0</v>
      </c>
      <c r="BI155" s="195" t="n">
        <f aca="false">IF(N155="nulová",J155,0)</f>
        <v>0</v>
      </c>
      <c r="BJ155" s="7" t="s">
        <v>90</v>
      </c>
      <c r="BK155" s="195" t="n">
        <f aca="false">ROUND(I155*H155,2)</f>
        <v>-0</v>
      </c>
      <c r="BL155" s="7" t="s">
        <v>192</v>
      </c>
      <c r="BM155" s="194" t="s">
        <v>542</v>
      </c>
      <c r="BN155" s="31"/>
    </row>
    <row r="156" s="32" customFormat="true" ht="16.4" hidden="false" customHeight="false" outlineLevel="0" collapsed="false">
      <c r="A156" s="26"/>
      <c r="B156" s="27"/>
      <c r="C156" s="26"/>
      <c r="D156" s="196" t="s">
        <v>194</v>
      </c>
      <c r="E156" s="26"/>
      <c r="F156" s="197" t="s">
        <v>541</v>
      </c>
      <c r="G156" s="26"/>
      <c r="H156" s="26"/>
      <c r="I156" s="163"/>
      <c r="J156" s="26"/>
      <c r="K156" s="26"/>
      <c r="L156" s="27"/>
      <c r="M156" s="198"/>
      <c r="N156" s="199"/>
      <c r="O156" s="68"/>
      <c r="P156" s="68"/>
      <c r="Q156" s="68"/>
      <c r="R156" s="68"/>
      <c r="S156" s="68"/>
      <c r="T156" s="69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7" t="s">
        <v>194</v>
      </c>
      <c r="AU156" s="7" t="s">
        <v>90</v>
      </c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</row>
    <row r="157" s="32" customFormat="true" ht="22.35" hidden="false" customHeight="false" outlineLevel="0" collapsed="false">
      <c r="A157" s="26"/>
      <c r="B157" s="27"/>
      <c r="C157" s="183" t="s">
        <v>294</v>
      </c>
      <c r="D157" s="1" t="s">
        <v>0</v>
      </c>
      <c r="E157" s="184" t="s">
        <v>543</v>
      </c>
      <c r="F157" s="185" t="s">
        <v>521</v>
      </c>
      <c r="G157" s="186" t="s">
        <v>260</v>
      </c>
      <c r="H157" s="187" t="n">
        <v>1</v>
      </c>
      <c r="I157" s="188"/>
      <c r="J157" s="189" t="n">
        <f aca="false">ROUND(I157*H157,2)</f>
        <v>0</v>
      </c>
      <c r="K157" s="185" t="s">
        <v>261</v>
      </c>
      <c r="L157" s="27"/>
      <c r="M157" s="190"/>
      <c r="N157" s="191" t="s">
        <v>47</v>
      </c>
      <c r="O157" s="68"/>
      <c r="P157" s="192" t="n">
        <f aca="false">O157*H157</f>
        <v>0</v>
      </c>
      <c r="Q157" s="192" t="n">
        <v>0</v>
      </c>
      <c r="R157" s="192" t="n">
        <f aca="false">Q157*H157</f>
        <v>0</v>
      </c>
      <c r="S157" s="192" t="n">
        <v>0</v>
      </c>
      <c r="T157" s="193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194" t="s">
        <v>192</v>
      </c>
      <c r="AS157" s="31"/>
      <c r="AT157" s="194" t="s">
        <v>0</v>
      </c>
      <c r="AU157" s="194" t="s">
        <v>90</v>
      </c>
      <c r="AV157" s="31"/>
      <c r="AW157" s="31"/>
      <c r="AX157" s="31"/>
      <c r="AY157" s="7" t="s">
        <v>186</v>
      </c>
      <c r="AZ157" s="31"/>
      <c r="BA157" s="31"/>
      <c r="BB157" s="31"/>
      <c r="BC157" s="31"/>
      <c r="BD157" s="31"/>
      <c r="BE157" s="195" t="n">
        <f aca="false">IF(N157="základní",J157,0)</f>
        <v>0</v>
      </c>
      <c r="BF157" s="195" t="n">
        <f aca="false">IF(N157="snížená",J157,0)</f>
        <v>0</v>
      </c>
      <c r="BG157" s="195" t="n">
        <f aca="false">IF(N157="zákl. přenesená",J157,0)</f>
        <v>0</v>
      </c>
      <c r="BH157" s="195" t="n">
        <f aca="false">IF(N157="sníž. přenesená",J157,0)</f>
        <v>0</v>
      </c>
      <c r="BI157" s="195" t="n">
        <f aca="false">IF(N157="nulová",J157,0)</f>
        <v>0</v>
      </c>
      <c r="BJ157" s="7" t="s">
        <v>90</v>
      </c>
      <c r="BK157" s="195" t="n">
        <f aca="false">ROUND(I157*H157,2)</f>
        <v>0</v>
      </c>
      <c r="BL157" s="7" t="s">
        <v>192</v>
      </c>
      <c r="BM157" s="194" t="s">
        <v>544</v>
      </c>
      <c r="BN157" s="31"/>
    </row>
    <row r="158" s="32" customFormat="true" ht="12.8" hidden="false" customHeight="false" outlineLevel="0" collapsed="false">
      <c r="A158" s="26"/>
      <c r="B158" s="27"/>
      <c r="C158" s="26"/>
      <c r="D158" s="196" t="s">
        <v>194</v>
      </c>
      <c r="E158" s="26"/>
      <c r="F158" s="197" t="s">
        <v>521</v>
      </c>
      <c r="G158" s="26"/>
      <c r="H158" s="26"/>
      <c r="I158" s="163"/>
      <c r="J158" s="26"/>
      <c r="K158" s="26"/>
      <c r="L158" s="27"/>
      <c r="M158" s="198"/>
      <c r="N158" s="199"/>
      <c r="O158" s="68"/>
      <c r="P158" s="68"/>
      <c r="Q158" s="68"/>
      <c r="R158" s="68"/>
      <c r="S158" s="68"/>
      <c r="T158" s="69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7" t="s">
        <v>194</v>
      </c>
      <c r="AU158" s="7" t="s">
        <v>90</v>
      </c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</row>
    <row r="159" s="32" customFormat="true" ht="22.35" hidden="false" customHeight="false" outlineLevel="0" collapsed="false">
      <c r="A159" s="26"/>
      <c r="B159" s="27"/>
      <c r="C159" s="183" t="s">
        <v>306</v>
      </c>
      <c r="D159" s="4" t="s">
        <v>0</v>
      </c>
      <c r="E159" s="184" t="s">
        <v>545</v>
      </c>
      <c r="F159" s="185" t="s">
        <v>546</v>
      </c>
      <c r="G159" s="186" t="s">
        <v>260</v>
      </c>
      <c r="H159" s="187" t="n">
        <v>-1</v>
      </c>
      <c r="I159" s="188"/>
      <c r="J159" s="189" t="n">
        <f aca="false">ROUND(I159*H159,2)</f>
        <v>-0</v>
      </c>
      <c r="K159" s="185" t="s">
        <v>261</v>
      </c>
      <c r="L159" s="27"/>
      <c r="M159" s="190"/>
      <c r="N159" s="191" t="s">
        <v>47</v>
      </c>
      <c r="O159" s="68"/>
      <c r="P159" s="192" t="n">
        <f aca="false">O159*H159</f>
        <v>-0</v>
      </c>
      <c r="Q159" s="192" t="n">
        <v>0</v>
      </c>
      <c r="R159" s="192" t="n">
        <f aca="false">Q159*H159</f>
        <v>-0</v>
      </c>
      <c r="S159" s="192" t="n">
        <v>0</v>
      </c>
      <c r="T159" s="193" t="n">
        <f aca="false">S159*H159</f>
        <v>-0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194" t="s">
        <v>192</v>
      </c>
      <c r="AS159" s="31"/>
      <c r="AT159" s="194" t="s">
        <v>0</v>
      </c>
      <c r="AU159" s="194" t="s">
        <v>90</v>
      </c>
      <c r="AV159" s="31"/>
      <c r="AW159" s="31"/>
      <c r="AX159" s="31"/>
      <c r="AY159" s="7" t="s">
        <v>186</v>
      </c>
      <c r="AZ159" s="31"/>
      <c r="BA159" s="31"/>
      <c r="BB159" s="31"/>
      <c r="BC159" s="31"/>
      <c r="BD159" s="31"/>
      <c r="BE159" s="195" t="n">
        <f aca="false">IF(N159="základní",J159,0)</f>
        <v>-0</v>
      </c>
      <c r="BF159" s="195" t="n">
        <f aca="false">IF(N159="snížená",J159,0)</f>
        <v>0</v>
      </c>
      <c r="BG159" s="195" t="n">
        <f aca="false">IF(N159="zákl. přenesená",J159,0)</f>
        <v>0</v>
      </c>
      <c r="BH159" s="195" t="n">
        <f aca="false">IF(N159="sníž. přenesená",J159,0)</f>
        <v>0</v>
      </c>
      <c r="BI159" s="195" t="n">
        <f aca="false">IF(N159="nulová",J159,0)</f>
        <v>0</v>
      </c>
      <c r="BJ159" s="7" t="s">
        <v>90</v>
      </c>
      <c r="BK159" s="195" t="n">
        <f aca="false">ROUND(I159*H159,2)</f>
        <v>-0</v>
      </c>
      <c r="BL159" s="7" t="s">
        <v>192</v>
      </c>
      <c r="BM159" s="194" t="s">
        <v>547</v>
      </c>
      <c r="BN159" s="31"/>
    </row>
    <row r="160" s="32" customFormat="true" ht="16.4" hidden="false" customHeight="false" outlineLevel="0" collapsed="false">
      <c r="A160" s="26"/>
      <c r="B160" s="27"/>
      <c r="C160" s="26"/>
      <c r="D160" s="196" t="s">
        <v>194</v>
      </c>
      <c r="E160" s="26"/>
      <c r="F160" s="197" t="s">
        <v>546</v>
      </c>
      <c r="G160" s="26"/>
      <c r="H160" s="26"/>
      <c r="I160" s="163"/>
      <c r="J160" s="26"/>
      <c r="K160" s="26"/>
      <c r="L160" s="27"/>
      <c r="M160" s="198"/>
      <c r="N160" s="199"/>
      <c r="O160" s="68"/>
      <c r="P160" s="68"/>
      <c r="Q160" s="68"/>
      <c r="R160" s="68"/>
      <c r="S160" s="68"/>
      <c r="T160" s="69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7" t="s">
        <v>194</v>
      </c>
      <c r="AU160" s="7" t="s">
        <v>90</v>
      </c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</row>
    <row r="161" s="32" customFormat="true" ht="22.35" hidden="false" customHeight="false" outlineLevel="0" collapsed="false">
      <c r="A161" s="26"/>
      <c r="B161" s="27"/>
      <c r="C161" s="183" t="s">
        <v>306</v>
      </c>
      <c r="D161" s="1" t="s">
        <v>0</v>
      </c>
      <c r="E161" s="184" t="s">
        <v>548</v>
      </c>
      <c r="F161" s="185" t="s">
        <v>549</v>
      </c>
      <c r="G161" s="186" t="s">
        <v>260</v>
      </c>
      <c r="H161" s="187" t="n">
        <v>1</v>
      </c>
      <c r="I161" s="188"/>
      <c r="J161" s="189" t="n">
        <f aca="false">ROUND(I161*H161,2)</f>
        <v>0</v>
      </c>
      <c r="K161" s="185" t="s">
        <v>261</v>
      </c>
      <c r="L161" s="27"/>
      <c r="M161" s="190"/>
      <c r="N161" s="191" t="s">
        <v>47</v>
      </c>
      <c r="O161" s="68"/>
      <c r="P161" s="192" t="n">
        <f aca="false">O161*H161</f>
        <v>0</v>
      </c>
      <c r="Q161" s="192" t="n">
        <v>0</v>
      </c>
      <c r="R161" s="192" t="n">
        <f aca="false">Q161*H161</f>
        <v>0</v>
      </c>
      <c r="S161" s="192" t="n">
        <v>0</v>
      </c>
      <c r="T161" s="193" t="n">
        <f aca="false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194" t="s">
        <v>192</v>
      </c>
      <c r="AS161" s="31"/>
      <c r="AT161" s="194" t="s">
        <v>0</v>
      </c>
      <c r="AU161" s="194" t="s">
        <v>90</v>
      </c>
      <c r="AV161" s="31"/>
      <c r="AW161" s="31"/>
      <c r="AX161" s="31"/>
      <c r="AY161" s="7" t="s">
        <v>186</v>
      </c>
      <c r="AZ161" s="31"/>
      <c r="BA161" s="31"/>
      <c r="BB161" s="31"/>
      <c r="BC161" s="31"/>
      <c r="BD161" s="31"/>
      <c r="BE161" s="195" t="n">
        <f aca="false">IF(N161="základní",J161,0)</f>
        <v>0</v>
      </c>
      <c r="BF161" s="195" t="n">
        <f aca="false">IF(N161="snížená",J161,0)</f>
        <v>0</v>
      </c>
      <c r="BG161" s="195" t="n">
        <f aca="false">IF(N161="zákl. přenesená",J161,0)</f>
        <v>0</v>
      </c>
      <c r="BH161" s="195" t="n">
        <f aca="false">IF(N161="sníž. přenesená",J161,0)</f>
        <v>0</v>
      </c>
      <c r="BI161" s="195" t="n">
        <f aca="false">IF(N161="nulová",J161,0)</f>
        <v>0</v>
      </c>
      <c r="BJ161" s="7" t="s">
        <v>90</v>
      </c>
      <c r="BK161" s="195" t="n">
        <f aca="false">ROUND(I161*H161,2)</f>
        <v>0</v>
      </c>
      <c r="BL161" s="7" t="s">
        <v>192</v>
      </c>
      <c r="BM161" s="194" t="s">
        <v>550</v>
      </c>
      <c r="BN161" s="31"/>
    </row>
    <row r="162" s="32" customFormat="true" ht="12.8" hidden="false" customHeight="false" outlineLevel="0" collapsed="false">
      <c r="A162" s="26"/>
      <c r="B162" s="27"/>
      <c r="C162" s="26"/>
      <c r="D162" s="196" t="s">
        <v>194</v>
      </c>
      <c r="E162" s="26"/>
      <c r="F162" s="197" t="s">
        <v>549</v>
      </c>
      <c r="G162" s="26"/>
      <c r="H162" s="26"/>
      <c r="I162" s="163"/>
      <c r="J162" s="26"/>
      <c r="K162" s="26"/>
      <c r="L162" s="27"/>
      <c r="M162" s="198"/>
      <c r="N162" s="199"/>
      <c r="O162" s="68"/>
      <c r="P162" s="68"/>
      <c r="Q162" s="68"/>
      <c r="R162" s="68"/>
      <c r="S162" s="68"/>
      <c r="T162" s="69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7" t="s">
        <v>194</v>
      </c>
      <c r="AU162" s="7" t="s">
        <v>90</v>
      </c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</row>
    <row r="163" s="32" customFormat="true" ht="22.35" hidden="false" customHeight="false" outlineLevel="0" collapsed="false">
      <c r="A163" s="26"/>
      <c r="B163" s="27"/>
      <c r="C163" s="183" t="s">
        <v>522</v>
      </c>
      <c r="D163" s="4" t="s">
        <v>0</v>
      </c>
      <c r="E163" s="184" t="s">
        <v>551</v>
      </c>
      <c r="F163" s="185" t="s">
        <v>552</v>
      </c>
      <c r="G163" s="186" t="s">
        <v>260</v>
      </c>
      <c r="H163" s="187" t="n">
        <v>-1</v>
      </c>
      <c r="I163" s="188"/>
      <c r="J163" s="189" t="n">
        <f aca="false">ROUND(I163*H163,2)</f>
        <v>-0</v>
      </c>
      <c r="K163" s="185" t="s">
        <v>261</v>
      </c>
      <c r="L163" s="27"/>
      <c r="M163" s="190"/>
      <c r="N163" s="191" t="s">
        <v>47</v>
      </c>
      <c r="O163" s="68"/>
      <c r="P163" s="192" t="n">
        <f aca="false">O163*H163</f>
        <v>-0</v>
      </c>
      <c r="Q163" s="192" t="n">
        <v>0</v>
      </c>
      <c r="R163" s="192" t="n">
        <f aca="false">Q163*H163</f>
        <v>-0</v>
      </c>
      <c r="S163" s="192" t="n">
        <v>0</v>
      </c>
      <c r="T163" s="193" t="n">
        <f aca="false">S163*H163</f>
        <v>-0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194" t="s">
        <v>192</v>
      </c>
      <c r="AS163" s="31"/>
      <c r="AT163" s="194" t="s">
        <v>0</v>
      </c>
      <c r="AU163" s="194" t="s">
        <v>90</v>
      </c>
      <c r="AV163" s="31"/>
      <c r="AW163" s="31"/>
      <c r="AX163" s="31"/>
      <c r="AY163" s="7" t="s">
        <v>186</v>
      </c>
      <c r="AZ163" s="31"/>
      <c r="BA163" s="31"/>
      <c r="BB163" s="31"/>
      <c r="BC163" s="31"/>
      <c r="BD163" s="31"/>
      <c r="BE163" s="195" t="n">
        <f aca="false">IF(N163="základní",J163,0)</f>
        <v>-0</v>
      </c>
      <c r="BF163" s="195" t="n">
        <f aca="false">IF(N163="snížená",J163,0)</f>
        <v>0</v>
      </c>
      <c r="BG163" s="195" t="n">
        <f aca="false">IF(N163="zákl. přenesená",J163,0)</f>
        <v>0</v>
      </c>
      <c r="BH163" s="195" t="n">
        <f aca="false">IF(N163="sníž. přenesená",J163,0)</f>
        <v>0</v>
      </c>
      <c r="BI163" s="195" t="n">
        <f aca="false">IF(N163="nulová",J163,0)</f>
        <v>0</v>
      </c>
      <c r="BJ163" s="7" t="s">
        <v>90</v>
      </c>
      <c r="BK163" s="195" t="n">
        <f aca="false">ROUND(I163*H163,2)</f>
        <v>-0</v>
      </c>
      <c r="BL163" s="7" t="s">
        <v>192</v>
      </c>
      <c r="BM163" s="194" t="s">
        <v>553</v>
      </c>
      <c r="BN163" s="31"/>
    </row>
    <row r="164" s="32" customFormat="true" ht="16.4" hidden="false" customHeight="false" outlineLevel="0" collapsed="false">
      <c r="A164" s="26"/>
      <c r="B164" s="27"/>
      <c r="C164" s="26"/>
      <c r="D164" s="196" t="s">
        <v>194</v>
      </c>
      <c r="E164" s="26"/>
      <c r="F164" s="197" t="s">
        <v>552</v>
      </c>
      <c r="G164" s="26"/>
      <c r="H164" s="26"/>
      <c r="I164" s="163"/>
      <c r="J164" s="26"/>
      <c r="K164" s="26"/>
      <c r="L164" s="27"/>
      <c r="M164" s="198"/>
      <c r="N164" s="199"/>
      <c r="O164" s="68"/>
      <c r="P164" s="68"/>
      <c r="Q164" s="68"/>
      <c r="R164" s="68"/>
      <c r="S164" s="68"/>
      <c r="T164" s="69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7" t="s">
        <v>194</v>
      </c>
      <c r="AU164" s="7" t="s">
        <v>90</v>
      </c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</row>
    <row r="165" s="32" customFormat="true" ht="22.35" hidden="false" customHeight="false" outlineLevel="0" collapsed="false">
      <c r="A165" s="26"/>
      <c r="B165" s="27"/>
      <c r="C165" s="183" t="s">
        <v>522</v>
      </c>
      <c r="D165" s="1" t="s">
        <v>0</v>
      </c>
      <c r="E165" s="184" t="s">
        <v>554</v>
      </c>
      <c r="F165" s="185" t="s">
        <v>555</v>
      </c>
      <c r="G165" s="186" t="s">
        <v>260</v>
      </c>
      <c r="H165" s="187" t="n">
        <v>1</v>
      </c>
      <c r="I165" s="188"/>
      <c r="J165" s="189" t="n">
        <f aca="false">ROUND(I165*H165,2)</f>
        <v>0</v>
      </c>
      <c r="K165" s="185" t="s">
        <v>261</v>
      </c>
      <c r="L165" s="27"/>
      <c r="M165" s="190"/>
      <c r="N165" s="191" t="s">
        <v>47</v>
      </c>
      <c r="O165" s="68"/>
      <c r="P165" s="192" t="n">
        <f aca="false">O165*H165</f>
        <v>0</v>
      </c>
      <c r="Q165" s="192" t="n">
        <v>0</v>
      </c>
      <c r="R165" s="192" t="n">
        <f aca="false">Q165*H165</f>
        <v>0</v>
      </c>
      <c r="S165" s="192" t="n">
        <v>0</v>
      </c>
      <c r="T165" s="193" t="n">
        <f aca="false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194" t="s">
        <v>192</v>
      </c>
      <c r="AS165" s="31"/>
      <c r="AT165" s="194" t="s">
        <v>0</v>
      </c>
      <c r="AU165" s="194" t="s">
        <v>90</v>
      </c>
      <c r="AV165" s="31"/>
      <c r="AW165" s="31"/>
      <c r="AX165" s="31"/>
      <c r="AY165" s="7" t="s">
        <v>186</v>
      </c>
      <c r="AZ165" s="31"/>
      <c r="BA165" s="31"/>
      <c r="BB165" s="31"/>
      <c r="BC165" s="31"/>
      <c r="BD165" s="31"/>
      <c r="BE165" s="195" t="n">
        <f aca="false">IF(N165="základní",J165,0)</f>
        <v>0</v>
      </c>
      <c r="BF165" s="195" t="n">
        <f aca="false">IF(N165="snížená",J165,0)</f>
        <v>0</v>
      </c>
      <c r="BG165" s="195" t="n">
        <f aca="false">IF(N165="zákl. přenesená",J165,0)</f>
        <v>0</v>
      </c>
      <c r="BH165" s="195" t="n">
        <f aca="false">IF(N165="sníž. přenesená",J165,0)</f>
        <v>0</v>
      </c>
      <c r="BI165" s="195" t="n">
        <f aca="false">IF(N165="nulová",J165,0)</f>
        <v>0</v>
      </c>
      <c r="BJ165" s="7" t="s">
        <v>90</v>
      </c>
      <c r="BK165" s="195" t="n">
        <f aca="false">ROUND(I165*H165,2)</f>
        <v>0</v>
      </c>
      <c r="BL165" s="7" t="s">
        <v>192</v>
      </c>
      <c r="BM165" s="194" t="s">
        <v>556</v>
      </c>
      <c r="BN165" s="31"/>
    </row>
    <row r="166" s="32" customFormat="true" ht="12.8" hidden="false" customHeight="false" outlineLevel="0" collapsed="false">
      <c r="A166" s="26"/>
      <c r="B166" s="27"/>
      <c r="C166" s="26"/>
      <c r="D166" s="196" t="s">
        <v>194</v>
      </c>
      <c r="E166" s="26"/>
      <c r="F166" s="197" t="s">
        <v>555</v>
      </c>
      <c r="G166" s="26"/>
      <c r="H166" s="26"/>
      <c r="I166" s="163"/>
      <c r="J166" s="26"/>
      <c r="K166" s="26"/>
      <c r="L166" s="27"/>
      <c r="M166" s="198"/>
      <c r="N166" s="199"/>
      <c r="O166" s="68"/>
      <c r="P166" s="68"/>
      <c r="Q166" s="68"/>
      <c r="R166" s="68"/>
      <c r="S166" s="68"/>
      <c r="T166" s="69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7" t="s">
        <v>194</v>
      </c>
      <c r="AU166" s="7" t="s">
        <v>90</v>
      </c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</row>
    <row r="167" s="32" customFormat="true" ht="22.35" hidden="false" customHeight="false" outlineLevel="0" collapsed="false">
      <c r="A167" s="26"/>
      <c r="B167" s="27"/>
      <c r="C167" s="183" t="s">
        <v>9</v>
      </c>
      <c r="D167" s="4" t="s">
        <v>0</v>
      </c>
      <c r="E167" s="184" t="s">
        <v>557</v>
      </c>
      <c r="F167" s="185" t="s">
        <v>558</v>
      </c>
      <c r="G167" s="186" t="s">
        <v>260</v>
      </c>
      <c r="H167" s="187" t="n">
        <v>-1</v>
      </c>
      <c r="I167" s="188"/>
      <c r="J167" s="189" t="n">
        <f aca="false">ROUND(I167*H167,2)</f>
        <v>-0</v>
      </c>
      <c r="K167" s="185" t="s">
        <v>261</v>
      </c>
      <c r="L167" s="27"/>
      <c r="M167" s="190"/>
      <c r="N167" s="191" t="s">
        <v>47</v>
      </c>
      <c r="O167" s="68"/>
      <c r="P167" s="192" t="n">
        <f aca="false">O167*H167</f>
        <v>-0</v>
      </c>
      <c r="Q167" s="192" t="n">
        <v>0</v>
      </c>
      <c r="R167" s="192" t="n">
        <f aca="false">Q167*H167</f>
        <v>-0</v>
      </c>
      <c r="S167" s="192" t="n">
        <v>0</v>
      </c>
      <c r="T167" s="193" t="n">
        <f aca="false">S167*H167</f>
        <v>-0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194" t="s">
        <v>192</v>
      </c>
      <c r="AS167" s="31"/>
      <c r="AT167" s="194" t="s">
        <v>0</v>
      </c>
      <c r="AU167" s="194" t="s">
        <v>90</v>
      </c>
      <c r="AV167" s="31"/>
      <c r="AW167" s="31"/>
      <c r="AX167" s="31"/>
      <c r="AY167" s="7" t="s">
        <v>186</v>
      </c>
      <c r="AZ167" s="31"/>
      <c r="BA167" s="31"/>
      <c r="BB167" s="31"/>
      <c r="BC167" s="31"/>
      <c r="BD167" s="31"/>
      <c r="BE167" s="195" t="n">
        <f aca="false">IF(N167="základní",J167,0)</f>
        <v>-0</v>
      </c>
      <c r="BF167" s="195" t="n">
        <f aca="false">IF(N167="snížená",J167,0)</f>
        <v>0</v>
      </c>
      <c r="BG167" s="195" t="n">
        <f aca="false">IF(N167="zákl. přenesená",J167,0)</f>
        <v>0</v>
      </c>
      <c r="BH167" s="195" t="n">
        <f aca="false">IF(N167="sníž. přenesená",J167,0)</f>
        <v>0</v>
      </c>
      <c r="BI167" s="195" t="n">
        <f aca="false">IF(N167="nulová",J167,0)</f>
        <v>0</v>
      </c>
      <c r="BJ167" s="7" t="s">
        <v>90</v>
      </c>
      <c r="BK167" s="195" t="n">
        <f aca="false">ROUND(I167*H167,2)</f>
        <v>-0</v>
      </c>
      <c r="BL167" s="7" t="s">
        <v>192</v>
      </c>
      <c r="BM167" s="194" t="s">
        <v>559</v>
      </c>
      <c r="BN167" s="31"/>
    </row>
    <row r="168" s="32" customFormat="true" ht="16.4" hidden="false" customHeight="false" outlineLevel="0" collapsed="false">
      <c r="A168" s="26"/>
      <c r="B168" s="27"/>
      <c r="C168" s="26"/>
      <c r="D168" s="196" t="s">
        <v>194</v>
      </c>
      <c r="E168" s="26"/>
      <c r="F168" s="197" t="s">
        <v>558</v>
      </c>
      <c r="G168" s="26"/>
      <c r="H168" s="26"/>
      <c r="I168" s="163"/>
      <c r="J168" s="26"/>
      <c r="K168" s="26"/>
      <c r="L168" s="27"/>
      <c r="M168" s="198"/>
      <c r="N168" s="199"/>
      <c r="O168" s="68"/>
      <c r="P168" s="68"/>
      <c r="Q168" s="68"/>
      <c r="R168" s="68"/>
      <c r="S168" s="68"/>
      <c r="T168" s="69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7" t="s">
        <v>194</v>
      </c>
      <c r="AU168" s="7" t="s">
        <v>90</v>
      </c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</row>
    <row r="169" s="32" customFormat="true" ht="22.35" hidden="false" customHeight="false" outlineLevel="0" collapsed="false">
      <c r="A169" s="26"/>
      <c r="B169" s="27"/>
      <c r="C169" s="183" t="s">
        <v>9</v>
      </c>
      <c r="D169" s="1" t="s">
        <v>0</v>
      </c>
      <c r="E169" s="184" t="s">
        <v>560</v>
      </c>
      <c r="F169" s="185" t="s">
        <v>561</v>
      </c>
      <c r="G169" s="186" t="s">
        <v>260</v>
      </c>
      <c r="H169" s="187" t="n">
        <v>1</v>
      </c>
      <c r="I169" s="188"/>
      <c r="J169" s="189" t="n">
        <f aca="false">ROUND(I169*H169,2)</f>
        <v>0</v>
      </c>
      <c r="K169" s="185" t="s">
        <v>261</v>
      </c>
      <c r="L169" s="27"/>
      <c r="M169" s="190"/>
      <c r="N169" s="191" t="s">
        <v>47</v>
      </c>
      <c r="O169" s="68"/>
      <c r="P169" s="192" t="n">
        <f aca="false">O169*H169</f>
        <v>0</v>
      </c>
      <c r="Q169" s="192" t="n">
        <v>0</v>
      </c>
      <c r="R169" s="192" t="n">
        <f aca="false">Q169*H169</f>
        <v>0</v>
      </c>
      <c r="S169" s="192" t="n">
        <v>0</v>
      </c>
      <c r="T169" s="193" t="n">
        <f aca="false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194" t="s">
        <v>192</v>
      </c>
      <c r="AS169" s="31"/>
      <c r="AT169" s="194" t="s">
        <v>0</v>
      </c>
      <c r="AU169" s="194" t="s">
        <v>90</v>
      </c>
      <c r="AV169" s="31"/>
      <c r="AW169" s="31"/>
      <c r="AX169" s="31"/>
      <c r="AY169" s="7" t="s">
        <v>186</v>
      </c>
      <c r="AZ169" s="31"/>
      <c r="BA169" s="31"/>
      <c r="BB169" s="31"/>
      <c r="BC169" s="31"/>
      <c r="BD169" s="31"/>
      <c r="BE169" s="195" t="n">
        <f aca="false">IF(N169="základní",J169,0)</f>
        <v>0</v>
      </c>
      <c r="BF169" s="195" t="n">
        <f aca="false">IF(N169="snížená",J169,0)</f>
        <v>0</v>
      </c>
      <c r="BG169" s="195" t="n">
        <f aca="false">IF(N169="zákl. přenesená",J169,0)</f>
        <v>0</v>
      </c>
      <c r="BH169" s="195" t="n">
        <f aca="false">IF(N169="sníž. přenesená",J169,0)</f>
        <v>0</v>
      </c>
      <c r="BI169" s="195" t="n">
        <f aca="false">IF(N169="nulová",J169,0)</f>
        <v>0</v>
      </c>
      <c r="BJ169" s="7" t="s">
        <v>90</v>
      </c>
      <c r="BK169" s="195" t="n">
        <f aca="false">ROUND(I169*H169,2)</f>
        <v>0</v>
      </c>
      <c r="BL169" s="7" t="s">
        <v>192</v>
      </c>
      <c r="BM169" s="194" t="s">
        <v>562</v>
      </c>
      <c r="BN169" s="31"/>
    </row>
    <row r="170" s="32" customFormat="true" ht="12.8" hidden="false" customHeight="false" outlineLevel="0" collapsed="false">
      <c r="A170" s="26"/>
      <c r="B170" s="27"/>
      <c r="C170" s="26"/>
      <c r="D170" s="196" t="s">
        <v>194</v>
      </c>
      <c r="E170" s="26"/>
      <c r="F170" s="197" t="s">
        <v>561</v>
      </c>
      <c r="G170" s="26"/>
      <c r="H170" s="26"/>
      <c r="I170" s="163"/>
      <c r="J170" s="26"/>
      <c r="K170" s="26"/>
      <c r="L170" s="27"/>
      <c r="M170" s="198"/>
      <c r="N170" s="199"/>
      <c r="O170" s="68"/>
      <c r="P170" s="68"/>
      <c r="Q170" s="68"/>
      <c r="R170" s="68"/>
      <c r="S170" s="68"/>
      <c r="T170" s="69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7" t="s">
        <v>194</v>
      </c>
      <c r="AU170" s="7" t="s">
        <v>90</v>
      </c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</row>
    <row r="171" s="32" customFormat="true" ht="22.35" hidden="false" customHeight="false" outlineLevel="0" collapsed="false">
      <c r="A171" s="26"/>
      <c r="B171" s="27"/>
      <c r="C171" s="183" t="s">
        <v>340</v>
      </c>
      <c r="D171" s="4" t="s">
        <v>0</v>
      </c>
      <c r="E171" s="184" t="s">
        <v>563</v>
      </c>
      <c r="F171" s="185" t="s">
        <v>564</v>
      </c>
      <c r="G171" s="186" t="s">
        <v>260</v>
      </c>
      <c r="H171" s="187" t="n">
        <v>-1</v>
      </c>
      <c r="I171" s="188"/>
      <c r="J171" s="189" t="n">
        <f aca="false">ROUND(I171*H171,2)</f>
        <v>-0</v>
      </c>
      <c r="K171" s="185" t="s">
        <v>261</v>
      </c>
      <c r="L171" s="27"/>
      <c r="M171" s="190"/>
      <c r="N171" s="191" t="s">
        <v>47</v>
      </c>
      <c r="O171" s="68"/>
      <c r="P171" s="192" t="n">
        <f aca="false">O171*H171</f>
        <v>-0</v>
      </c>
      <c r="Q171" s="192" t="n">
        <v>0</v>
      </c>
      <c r="R171" s="192" t="n">
        <f aca="false">Q171*H171</f>
        <v>-0</v>
      </c>
      <c r="S171" s="192" t="n">
        <v>0</v>
      </c>
      <c r="T171" s="193" t="n">
        <f aca="false">S171*H171</f>
        <v>-0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194" t="s">
        <v>192</v>
      </c>
      <c r="AS171" s="31"/>
      <c r="AT171" s="194" t="s">
        <v>0</v>
      </c>
      <c r="AU171" s="194" t="s">
        <v>90</v>
      </c>
      <c r="AV171" s="31"/>
      <c r="AW171" s="31"/>
      <c r="AX171" s="31"/>
      <c r="AY171" s="7" t="s">
        <v>186</v>
      </c>
      <c r="AZ171" s="31"/>
      <c r="BA171" s="31"/>
      <c r="BB171" s="31"/>
      <c r="BC171" s="31"/>
      <c r="BD171" s="31"/>
      <c r="BE171" s="195" t="n">
        <f aca="false">IF(N171="základní",J171,0)</f>
        <v>-0</v>
      </c>
      <c r="BF171" s="195" t="n">
        <f aca="false">IF(N171="snížená",J171,0)</f>
        <v>0</v>
      </c>
      <c r="BG171" s="195" t="n">
        <f aca="false">IF(N171="zákl. přenesená",J171,0)</f>
        <v>0</v>
      </c>
      <c r="BH171" s="195" t="n">
        <f aca="false">IF(N171="sníž. přenesená",J171,0)</f>
        <v>0</v>
      </c>
      <c r="BI171" s="195" t="n">
        <f aca="false">IF(N171="nulová",J171,0)</f>
        <v>0</v>
      </c>
      <c r="BJ171" s="7" t="s">
        <v>90</v>
      </c>
      <c r="BK171" s="195" t="n">
        <f aca="false">ROUND(I171*H171,2)</f>
        <v>-0</v>
      </c>
      <c r="BL171" s="7" t="s">
        <v>192</v>
      </c>
      <c r="BM171" s="194" t="s">
        <v>565</v>
      </c>
      <c r="BN171" s="31"/>
    </row>
    <row r="172" s="32" customFormat="true" ht="16.4" hidden="false" customHeight="false" outlineLevel="0" collapsed="false">
      <c r="A172" s="26"/>
      <c r="B172" s="27"/>
      <c r="C172" s="26"/>
      <c r="D172" s="196" t="s">
        <v>194</v>
      </c>
      <c r="E172" s="26"/>
      <c r="F172" s="197" t="s">
        <v>564</v>
      </c>
      <c r="G172" s="26"/>
      <c r="H172" s="26"/>
      <c r="I172" s="163"/>
      <c r="J172" s="26"/>
      <c r="K172" s="26"/>
      <c r="L172" s="27"/>
      <c r="M172" s="198"/>
      <c r="N172" s="199"/>
      <c r="O172" s="68"/>
      <c r="P172" s="68"/>
      <c r="Q172" s="68"/>
      <c r="R172" s="68"/>
      <c r="S172" s="68"/>
      <c r="T172" s="69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7" t="s">
        <v>194</v>
      </c>
      <c r="AU172" s="7" t="s">
        <v>90</v>
      </c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</row>
    <row r="173" s="32" customFormat="true" ht="22.35" hidden="false" customHeight="false" outlineLevel="0" collapsed="false">
      <c r="A173" s="26"/>
      <c r="B173" s="27"/>
      <c r="C173" s="183" t="s">
        <v>340</v>
      </c>
      <c r="D173" s="1" t="s">
        <v>0</v>
      </c>
      <c r="E173" s="184" t="s">
        <v>566</v>
      </c>
      <c r="F173" s="185" t="s">
        <v>567</v>
      </c>
      <c r="G173" s="186" t="s">
        <v>260</v>
      </c>
      <c r="H173" s="187" t="n">
        <v>1</v>
      </c>
      <c r="I173" s="188"/>
      <c r="J173" s="189" t="n">
        <f aca="false">ROUND(I173*H173,2)</f>
        <v>0</v>
      </c>
      <c r="K173" s="185" t="s">
        <v>261</v>
      </c>
      <c r="L173" s="27"/>
      <c r="M173" s="190"/>
      <c r="N173" s="191" t="s">
        <v>47</v>
      </c>
      <c r="O173" s="68"/>
      <c r="P173" s="192" t="n">
        <f aca="false">O173*H173</f>
        <v>0</v>
      </c>
      <c r="Q173" s="192" t="n">
        <v>0</v>
      </c>
      <c r="R173" s="192" t="n">
        <f aca="false">Q173*H173</f>
        <v>0</v>
      </c>
      <c r="S173" s="192" t="n">
        <v>0</v>
      </c>
      <c r="T173" s="193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194" t="s">
        <v>192</v>
      </c>
      <c r="AS173" s="31"/>
      <c r="AT173" s="194" t="s">
        <v>0</v>
      </c>
      <c r="AU173" s="194" t="s">
        <v>90</v>
      </c>
      <c r="AV173" s="31"/>
      <c r="AW173" s="31"/>
      <c r="AX173" s="31"/>
      <c r="AY173" s="7" t="s">
        <v>186</v>
      </c>
      <c r="AZ173" s="31"/>
      <c r="BA173" s="31"/>
      <c r="BB173" s="31"/>
      <c r="BC173" s="31"/>
      <c r="BD173" s="31"/>
      <c r="BE173" s="195" t="n">
        <f aca="false">IF(N173="základní",J173,0)</f>
        <v>0</v>
      </c>
      <c r="BF173" s="195" t="n">
        <f aca="false">IF(N173="snížená",J173,0)</f>
        <v>0</v>
      </c>
      <c r="BG173" s="195" t="n">
        <f aca="false">IF(N173="zákl. přenesená",J173,0)</f>
        <v>0</v>
      </c>
      <c r="BH173" s="195" t="n">
        <f aca="false">IF(N173="sníž. přenesená",J173,0)</f>
        <v>0</v>
      </c>
      <c r="BI173" s="195" t="n">
        <f aca="false">IF(N173="nulová",J173,0)</f>
        <v>0</v>
      </c>
      <c r="BJ173" s="7" t="s">
        <v>90</v>
      </c>
      <c r="BK173" s="195" t="n">
        <f aca="false">ROUND(I173*H173,2)</f>
        <v>0</v>
      </c>
      <c r="BL173" s="7" t="s">
        <v>192</v>
      </c>
      <c r="BM173" s="194" t="s">
        <v>568</v>
      </c>
      <c r="BN173" s="31"/>
    </row>
    <row r="174" s="32" customFormat="true" ht="12.8" hidden="false" customHeight="false" outlineLevel="0" collapsed="false">
      <c r="A174" s="26"/>
      <c r="B174" s="27"/>
      <c r="C174" s="26"/>
      <c r="D174" s="196" t="s">
        <v>194</v>
      </c>
      <c r="E174" s="26"/>
      <c r="F174" s="197" t="s">
        <v>567</v>
      </c>
      <c r="G174" s="26"/>
      <c r="H174" s="26"/>
      <c r="I174" s="163"/>
      <c r="J174" s="26"/>
      <c r="K174" s="26"/>
      <c r="L174" s="27"/>
      <c r="M174" s="198"/>
      <c r="N174" s="199"/>
      <c r="O174" s="68"/>
      <c r="P174" s="68"/>
      <c r="Q174" s="68"/>
      <c r="R174" s="68"/>
      <c r="S174" s="68"/>
      <c r="T174" s="69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7" t="s">
        <v>194</v>
      </c>
      <c r="AU174" s="7" t="s">
        <v>90</v>
      </c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</row>
    <row r="175" s="32" customFormat="true" ht="22.35" hidden="false" customHeight="false" outlineLevel="0" collapsed="false">
      <c r="A175" s="26"/>
      <c r="B175" s="27"/>
      <c r="C175" s="183" t="s">
        <v>345</v>
      </c>
      <c r="D175" s="4" t="s">
        <v>0</v>
      </c>
      <c r="E175" s="184" t="s">
        <v>569</v>
      </c>
      <c r="F175" s="185" t="s">
        <v>570</v>
      </c>
      <c r="G175" s="186" t="s">
        <v>260</v>
      </c>
      <c r="H175" s="187" t="n">
        <v>-1</v>
      </c>
      <c r="I175" s="188"/>
      <c r="J175" s="189" t="n">
        <f aca="false">ROUND(I175*H175,2)</f>
        <v>-0</v>
      </c>
      <c r="K175" s="185" t="s">
        <v>261</v>
      </c>
      <c r="L175" s="27"/>
      <c r="M175" s="190"/>
      <c r="N175" s="191" t="s">
        <v>47</v>
      </c>
      <c r="O175" s="68"/>
      <c r="P175" s="192" t="n">
        <f aca="false">O175*H175</f>
        <v>-0</v>
      </c>
      <c r="Q175" s="192" t="n">
        <v>0</v>
      </c>
      <c r="R175" s="192" t="n">
        <f aca="false">Q175*H175</f>
        <v>-0</v>
      </c>
      <c r="S175" s="192" t="n">
        <v>0</v>
      </c>
      <c r="T175" s="193" t="n">
        <f aca="false">S175*H175</f>
        <v>-0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194" t="s">
        <v>192</v>
      </c>
      <c r="AS175" s="31"/>
      <c r="AT175" s="194" t="s">
        <v>0</v>
      </c>
      <c r="AU175" s="194" t="s">
        <v>90</v>
      </c>
      <c r="AV175" s="31"/>
      <c r="AW175" s="31"/>
      <c r="AX175" s="31"/>
      <c r="AY175" s="7" t="s">
        <v>186</v>
      </c>
      <c r="AZ175" s="31"/>
      <c r="BA175" s="31"/>
      <c r="BB175" s="31"/>
      <c r="BC175" s="31"/>
      <c r="BD175" s="31"/>
      <c r="BE175" s="195" t="n">
        <f aca="false">IF(N175="základní",J175,0)</f>
        <v>-0</v>
      </c>
      <c r="BF175" s="195" t="n">
        <f aca="false">IF(N175="snížená",J175,0)</f>
        <v>0</v>
      </c>
      <c r="BG175" s="195" t="n">
        <f aca="false">IF(N175="zákl. přenesená",J175,0)</f>
        <v>0</v>
      </c>
      <c r="BH175" s="195" t="n">
        <f aca="false">IF(N175="sníž. přenesená",J175,0)</f>
        <v>0</v>
      </c>
      <c r="BI175" s="195" t="n">
        <f aca="false">IF(N175="nulová",J175,0)</f>
        <v>0</v>
      </c>
      <c r="BJ175" s="7" t="s">
        <v>90</v>
      </c>
      <c r="BK175" s="195" t="n">
        <f aca="false">ROUND(I175*H175,2)</f>
        <v>-0</v>
      </c>
      <c r="BL175" s="7" t="s">
        <v>192</v>
      </c>
      <c r="BM175" s="194" t="s">
        <v>571</v>
      </c>
      <c r="BN175" s="31"/>
    </row>
    <row r="176" s="32" customFormat="true" ht="16.4" hidden="false" customHeight="false" outlineLevel="0" collapsed="false">
      <c r="A176" s="26"/>
      <c r="B176" s="27"/>
      <c r="C176" s="26"/>
      <c r="D176" s="196" t="s">
        <v>194</v>
      </c>
      <c r="E176" s="26"/>
      <c r="F176" s="197" t="s">
        <v>570</v>
      </c>
      <c r="G176" s="26"/>
      <c r="H176" s="26"/>
      <c r="I176" s="163"/>
      <c r="J176" s="26"/>
      <c r="K176" s="26"/>
      <c r="L176" s="27"/>
      <c r="M176" s="198"/>
      <c r="N176" s="199"/>
      <c r="O176" s="68"/>
      <c r="P176" s="68"/>
      <c r="Q176" s="68"/>
      <c r="R176" s="68"/>
      <c r="S176" s="68"/>
      <c r="T176" s="69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7" t="s">
        <v>194</v>
      </c>
      <c r="AU176" s="7" t="s">
        <v>90</v>
      </c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</row>
    <row r="177" s="32" customFormat="true" ht="22.35" hidden="false" customHeight="false" outlineLevel="0" collapsed="false">
      <c r="A177" s="26"/>
      <c r="B177" s="27"/>
      <c r="C177" s="183" t="s">
        <v>345</v>
      </c>
      <c r="D177" s="1" t="s">
        <v>0</v>
      </c>
      <c r="E177" s="184" t="s">
        <v>572</v>
      </c>
      <c r="F177" s="185" t="s">
        <v>573</v>
      </c>
      <c r="G177" s="186" t="s">
        <v>260</v>
      </c>
      <c r="H177" s="187" t="n">
        <v>1</v>
      </c>
      <c r="I177" s="188"/>
      <c r="J177" s="189" t="n">
        <f aca="false">ROUND(I177*H177,2)</f>
        <v>0</v>
      </c>
      <c r="K177" s="185" t="s">
        <v>261</v>
      </c>
      <c r="L177" s="27"/>
      <c r="M177" s="190"/>
      <c r="N177" s="191" t="s">
        <v>47</v>
      </c>
      <c r="O177" s="68"/>
      <c r="P177" s="192" t="n">
        <f aca="false">O177*H177</f>
        <v>0</v>
      </c>
      <c r="Q177" s="192" t="n">
        <v>0</v>
      </c>
      <c r="R177" s="192" t="n">
        <f aca="false">Q177*H177</f>
        <v>0</v>
      </c>
      <c r="S177" s="192" t="n">
        <v>0</v>
      </c>
      <c r="T177" s="193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194" t="s">
        <v>192</v>
      </c>
      <c r="AS177" s="31"/>
      <c r="AT177" s="194" t="s">
        <v>0</v>
      </c>
      <c r="AU177" s="194" t="s">
        <v>90</v>
      </c>
      <c r="AV177" s="31"/>
      <c r="AW177" s="31"/>
      <c r="AX177" s="31"/>
      <c r="AY177" s="7" t="s">
        <v>186</v>
      </c>
      <c r="AZ177" s="31"/>
      <c r="BA177" s="31"/>
      <c r="BB177" s="31"/>
      <c r="BC177" s="31"/>
      <c r="BD177" s="31"/>
      <c r="BE177" s="195" t="n">
        <f aca="false">IF(N177="základní",J177,0)</f>
        <v>0</v>
      </c>
      <c r="BF177" s="195" t="n">
        <f aca="false">IF(N177="snížená",J177,0)</f>
        <v>0</v>
      </c>
      <c r="BG177" s="195" t="n">
        <f aca="false">IF(N177="zákl. přenesená",J177,0)</f>
        <v>0</v>
      </c>
      <c r="BH177" s="195" t="n">
        <f aca="false">IF(N177="sníž. přenesená",J177,0)</f>
        <v>0</v>
      </c>
      <c r="BI177" s="195" t="n">
        <f aca="false">IF(N177="nulová",J177,0)</f>
        <v>0</v>
      </c>
      <c r="BJ177" s="7" t="s">
        <v>90</v>
      </c>
      <c r="BK177" s="195" t="n">
        <f aca="false">ROUND(I177*H177,2)</f>
        <v>0</v>
      </c>
      <c r="BL177" s="7" t="s">
        <v>192</v>
      </c>
      <c r="BM177" s="194" t="s">
        <v>574</v>
      </c>
      <c r="BN177" s="31"/>
    </row>
    <row r="178" s="32" customFormat="true" ht="12.8" hidden="false" customHeight="false" outlineLevel="0" collapsed="false">
      <c r="A178" s="26"/>
      <c r="B178" s="27"/>
      <c r="C178" s="26"/>
      <c r="D178" s="196" t="s">
        <v>194</v>
      </c>
      <c r="E178" s="26"/>
      <c r="F178" s="197" t="s">
        <v>573</v>
      </c>
      <c r="G178" s="26"/>
      <c r="H178" s="26"/>
      <c r="I178" s="163"/>
      <c r="J178" s="26"/>
      <c r="K178" s="26"/>
      <c r="L178" s="27"/>
      <c r="M178" s="198"/>
      <c r="N178" s="199"/>
      <c r="O178" s="68"/>
      <c r="P178" s="68"/>
      <c r="Q178" s="68"/>
      <c r="R178" s="68"/>
      <c r="S178" s="68"/>
      <c r="T178" s="69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7" t="s">
        <v>194</v>
      </c>
      <c r="AU178" s="7" t="s">
        <v>90</v>
      </c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</row>
    <row r="179" s="32" customFormat="true" ht="22.35" hidden="false" customHeight="false" outlineLevel="0" collapsed="false">
      <c r="A179" s="26"/>
      <c r="B179" s="27"/>
      <c r="C179" s="183" t="s">
        <v>350</v>
      </c>
      <c r="D179" s="4" t="s">
        <v>0</v>
      </c>
      <c r="E179" s="184" t="s">
        <v>575</v>
      </c>
      <c r="F179" s="185" t="s">
        <v>576</v>
      </c>
      <c r="G179" s="186" t="s">
        <v>260</v>
      </c>
      <c r="H179" s="187" t="n">
        <v>-1</v>
      </c>
      <c r="I179" s="188"/>
      <c r="J179" s="189" t="n">
        <f aca="false">ROUND(I179*H179,2)</f>
        <v>-0</v>
      </c>
      <c r="K179" s="185" t="s">
        <v>261</v>
      </c>
      <c r="L179" s="27"/>
      <c r="M179" s="190"/>
      <c r="N179" s="191" t="s">
        <v>47</v>
      </c>
      <c r="O179" s="68"/>
      <c r="P179" s="192" t="n">
        <f aca="false">O179*H179</f>
        <v>-0</v>
      </c>
      <c r="Q179" s="192" t="n">
        <v>0</v>
      </c>
      <c r="R179" s="192" t="n">
        <f aca="false">Q179*H179</f>
        <v>-0</v>
      </c>
      <c r="S179" s="192" t="n">
        <v>0</v>
      </c>
      <c r="T179" s="193" t="n">
        <f aca="false">S179*H179</f>
        <v>-0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194" t="s">
        <v>192</v>
      </c>
      <c r="AS179" s="31"/>
      <c r="AT179" s="194" t="s">
        <v>0</v>
      </c>
      <c r="AU179" s="194" t="s">
        <v>90</v>
      </c>
      <c r="AV179" s="31"/>
      <c r="AW179" s="31"/>
      <c r="AX179" s="31"/>
      <c r="AY179" s="7" t="s">
        <v>186</v>
      </c>
      <c r="AZ179" s="31"/>
      <c r="BA179" s="31"/>
      <c r="BB179" s="31"/>
      <c r="BC179" s="31"/>
      <c r="BD179" s="31"/>
      <c r="BE179" s="195" t="n">
        <f aca="false">IF(N179="základní",J179,0)</f>
        <v>-0</v>
      </c>
      <c r="BF179" s="195" t="n">
        <f aca="false">IF(N179="snížená",J179,0)</f>
        <v>0</v>
      </c>
      <c r="BG179" s="195" t="n">
        <f aca="false">IF(N179="zákl. přenesená",J179,0)</f>
        <v>0</v>
      </c>
      <c r="BH179" s="195" t="n">
        <f aca="false">IF(N179="sníž. přenesená",J179,0)</f>
        <v>0</v>
      </c>
      <c r="BI179" s="195" t="n">
        <f aca="false">IF(N179="nulová",J179,0)</f>
        <v>0</v>
      </c>
      <c r="BJ179" s="7" t="s">
        <v>90</v>
      </c>
      <c r="BK179" s="195" t="n">
        <f aca="false">ROUND(I179*H179,2)</f>
        <v>-0</v>
      </c>
      <c r="BL179" s="7" t="s">
        <v>192</v>
      </c>
      <c r="BM179" s="194" t="s">
        <v>577</v>
      </c>
      <c r="BN179" s="31"/>
    </row>
    <row r="180" s="32" customFormat="true" ht="16.4" hidden="false" customHeight="false" outlineLevel="0" collapsed="false">
      <c r="A180" s="26"/>
      <c r="B180" s="27"/>
      <c r="C180" s="26"/>
      <c r="D180" s="196" t="s">
        <v>194</v>
      </c>
      <c r="E180" s="26"/>
      <c r="F180" s="197" t="s">
        <v>576</v>
      </c>
      <c r="G180" s="26"/>
      <c r="H180" s="26"/>
      <c r="I180" s="163"/>
      <c r="J180" s="26"/>
      <c r="K180" s="26"/>
      <c r="L180" s="27"/>
      <c r="M180" s="198"/>
      <c r="N180" s="199"/>
      <c r="O180" s="68"/>
      <c r="P180" s="68"/>
      <c r="Q180" s="68"/>
      <c r="R180" s="68"/>
      <c r="S180" s="68"/>
      <c r="T180" s="69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7" t="s">
        <v>194</v>
      </c>
      <c r="AU180" s="7" t="s">
        <v>90</v>
      </c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</row>
    <row r="181" s="32" customFormat="true" ht="22.35" hidden="false" customHeight="false" outlineLevel="0" collapsed="false">
      <c r="A181" s="26"/>
      <c r="B181" s="27"/>
      <c r="C181" s="183" t="s">
        <v>350</v>
      </c>
      <c r="D181" s="1" t="s">
        <v>0</v>
      </c>
      <c r="E181" s="184" t="s">
        <v>578</v>
      </c>
      <c r="F181" s="185" t="s">
        <v>579</v>
      </c>
      <c r="G181" s="186" t="s">
        <v>260</v>
      </c>
      <c r="H181" s="187" t="n">
        <v>1</v>
      </c>
      <c r="I181" s="188"/>
      <c r="J181" s="189" t="n">
        <f aca="false">ROUND(I181*H181,2)</f>
        <v>0</v>
      </c>
      <c r="K181" s="185" t="s">
        <v>261</v>
      </c>
      <c r="L181" s="27"/>
      <c r="M181" s="190"/>
      <c r="N181" s="191" t="s">
        <v>47</v>
      </c>
      <c r="O181" s="68"/>
      <c r="P181" s="192" t="n">
        <f aca="false">O181*H181</f>
        <v>0</v>
      </c>
      <c r="Q181" s="192" t="n">
        <v>0</v>
      </c>
      <c r="R181" s="192" t="n">
        <f aca="false">Q181*H181</f>
        <v>0</v>
      </c>
      <c r="S181" s="192" t="n">
        <v>0</v>
      </c>
      <c r="T181" s="193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194" t="s">
        <v>192</v>
      </c>
      <c r="AS181" s="31"/>
      <c r="AT181" s="194" t="s">
        <v>0</v>
      </c>
      <c r="AU181" s="194" t="s">
        <v>90</v>
      </c>
      <c r="AV181" s="31"/>
      <c r="AW181" s="31"/>
      <c r="AX181" s="31"/>
      <c r="AY181" s="7" t="s">
        <v>186</v>
      </c>
      <c r="AZ181" s="31"/>
      <c r="BA181" s="31"/>
      <c r="BB181" s="31"/>
      <c r="BC181" s="31"/>
      <c r="BD181" s="31"/>
      <c r="BE181" s="195" t="n">
        <f aca="false">IF(N181="základní",J181,0)</f>
        <v>0</v>
      </c>
      <c r="BF181" s="195" t="n">
        <f aca="false">IF(N181="snížená",J181,0)</f>
        <v>0</v>
      </c>
      <c r="BG181" s="195" t="n">
        <f aca="false">IF(N181="zákl. přenesená",J181,0)</f>
        <v>0</v>
      </c>
      <c r="BH181" s="195" t="n">
        <f aca="false">IF(N181="sníž. přenesená",J181,0)</f>
        <v>0</v>
      </c>
      <c r="BI181" s="195" t="n">
        <f aca="false">IF(N181="nulová",J181,0)</f>
        <v>0</v>
      </c>
      <c r="BJ181" s="7" t="s">
        <v>90</v>
      </c>
      <c r="BK181" s="195" t="n">
        <f aca="false">ROUND(I181*H181,2)</f>
        <v>0</v>
      </c>
      <c r="BL181" s="7" t="s">
        <v>192</v>
      </c>
      <c r="BM181" s="194" t="s">
        <v>580</v>
      </c>
      <c r="BN181" s="31"/>
    </row>
    <row r="182" s="32" customFormat="true" ht="12.8" hidden="false" customHeight="false" outlineLevel="0" collapsed="false">
      <c r="A182" s="26"/>
      <c r="B182" s="27"/>
      <c r="C182" s="26"/>
      <c r="D182" s="196" t="s">
        <v>194</v>
      </c>
      <c r="E182" s="26"/>
      <c r="F182" s="197" t="s">
        <v>579</v>
      </c>
      <c r="G182" s="26"/>
      <c r="H182" s="26"/>
      <c r="I182" s="163"/>
      <c r="J182" s="26"/>
      <c r="K182" s="26"/>
      <c r="L182" s="27"/>
      <c r="M182" s="198"/>
      <c r="N182" s="199"/>
      <c r="O182" s="68"/>
      <c r="P182" s="68"/>
      <c r="Q182" s="68"/>
      <c r="R182" s="68"/>
      <c r="S182" s="68"/>
      <c r="T182" s="69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7" t="s">
        <v>194</v>
      </c>
      <c r="AU182" s="7" t="s">
        <v>90</v>
      </c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</row>
    <row r="183" s="32" customFormat="true" ht="22.35" hidden="false" customHeight="false" outlineLevel="0" collapsed="false">
      <c r="A183" s="26"/>
      <c r="B183" s="27"/>
      <c r="C183" s="183" t="s">
        <v>355</v>
      </c>
      <c r="D183" s="4" t="s">
        <v>0</v>
      </c>
      <c r="E183" s="184" t="s">
        <v>581</v>
      </c>
      <c r="F183" s="185" t="s">
        <v>582</v>
      </c>
      <c r="G183" s="186" t="s">
        <v>260</v>
      </c>
      <c r="H183" s="187" t="n">
        <v>-1</v>
      </c>
      <c r="I183" s="188"/>
      <c r="J183" s="189" t="n">
        <f aca="false">ROUND(I183*H183,2)</f>
        <v>-0</v>
      </c>
      <c r="K183" s="185" t="s">
        <v>261</v>
      </c>
      <c r="L183" s="27"/>
      <c r="M183" s="190"/>
      <c r="N183" s="191" t="s">
        <v>47</v>
      </c>
      <c r="O183" s="68"/>
      <c r="P183" s="192" t="n">
        <f aca="false">O183*H183</f>
        <v>-0</v>
      </c>
      <c r="Q183" s="192" t="n">
        <v>0</v>
      </c>
      <c r="R183" s="192" t="n">
        <f aca="false">Q183*H183</f>
        <v>-0</v>
      </c>
      <c r="S183" s="192" t="n">
        <v>0</v>
      </c>
      <c r="T183" s="193" t="n">
        <f aca="false">S183*H183</f>
        <v>-0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194" t="s">
        <v>192</v>
      </c>
      <c r="AS183" s="31"/>
      <c r="AT183" s="194" t="s">
        <v>0</v>
      </c>
      <c r="AU183" s="194" t="s">
        <v>90</v>
      </c>
      <c r="AV183" s="31"/>
      <c r="AW183" s="31"/>
      <c r="AX183" s="31"/>
      <c r="AY183" s="7" t="s">
        <v>186</v>
      </c>
      <c r="AZ183" s="31"/>
      <c r="BA183" s="31"/>
      <c r="BB183" s="31"/>
      <c r="BC183" s="31"/>
      <c r="BD183" s="31"/>
      <c r="BE183" s="195" t="n">
        <f aca="false">IF(N183="základní",J183,0)</f>
        <v>-0</v>
      </c>
      <c r="BF183" s="195" t="n">
        <f aca="false">IF(N183="snížená",J183,0)</f>
        <v>0</v>
      </c>
      <c r="BG183" s="195" t="n">
        <f aca="false">IF(N183="zákl. přenesená",J183,0)</f>
        <v>0</v>
      </c>
      <c r="BH183" s="195" t="n">
        <f aca="false">IF(N183="sníž. přenesená",J183,0)</f>
        <v>0</v>
      </c>
      <c r="BI183" s="195" t="n">
        <f aca="false">IF(N183="nulová",J183,0)</f>
        <v>0</v>
      </c>
      <c r="BJ183" s="7" t="s">
        <v>90</v>
      </c>
      <c r="BK183" s="195" t="n">
        <f aca="false">ROUND(I183*H183,2)</f>
        <v>-0</v>
      </c>
      <c r="BL183" s="7" t="s">
        <v>192</v>
      </c>
      <c r="BM183" s="194" t="s">
        <v>583</v>
      </c>
      <c r="BN183" s="31"/>
    </row>
    <row r="184" s="32" customFormat="true" ht="16.4" hidden="false" customHeight="false" outlineLevel="0" collapsed="false">
      <c r="A184" s="26"/>
      <c r="B184" s="27"/>
      <c r="C184" s="26"/>
      <c r="D184" s="196" t="s">
        <v>194</v>
      </c>
      <c r="E184" s="26"/>
      <c r="F184" s="197" t="s">
        <v>582</v>
      </c>
      <c r="G184" s="26"/>
      <c r="H184" s="26"/>
      <c r="I184" s="163"/>
      <c r="J184" s="26"/>
      <c r="K184" s="26"/>
      <c r="L184" s="27"/>
      <c r="M184" s="198"/>
      <c r="N184" s="199"/>
      <c r="O184" s="68"/>
      <c r="P184" s="68"/>
      <c r="Q184" s="68"/>
      <c r="R184" s="68"/>
      <c r="S184" s="68"/>
      <c r="T184" s="69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7" t="s">
        <v>194</v>
      </c>
      <c r="AU184" s="7" t="s">
        <v>90</v>
      </c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</row>
    <row r="185" s="32" customFormat="true" ht="22.35" hidden="false" customHeight="false" outlineLevel="0" collapsed="false">
      <c r="A185" s="26"/>
      <c r="B185" s="27"/>
      <c r="C185" s="183" t="s">
        <v>355</v>
      </c>
      <c r="D185" s="1" t="s">
        <v>0</v>
      </c>
      <c r="E185" s="184" t="s">
        <v>584</v>
      </c>
      <c r="F185" s="185" t="s">
        <v>585</v>
      </c>
      <c r="G185" s="186" t="s">
        <v>260</v>
      </c>
      <c r="H185" s="187" t="n">
        <v>1</v>
      </c>
      <c r="I185" s="188"/>
      <c r="J185" s="189" t="n">
        <f aca="false">ROUND(I185*H185,2)</f>
        <v>0</v>
      </c>
      <c r="K185" s="185" t="s">
        <v>261</v>
      </c>
      <c r="L185" s="27"/>
      <c r="M185" s="190"/>
      <c r="N185" s="191" t="s">
        <v>47</v>
      </c>
      <c r="O185" s="68"/>
      <c r="P185" s="192" t="n">
        <f aca="false">O185*H185</f>
        <v>0</v>
      </c>
      <c r="Q185" s="192" t="n">
        <v>0</v>
      </c>
      <c r="R185" s="192" t="n">
        <f aca="false">Q185*H185</f>
        <v>0</v>
      </c>
      <c r="S185" s="192" t="n">
        <v>0</v>
      </c>
      <c r="T185" s="193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194" t="s">
        <v>192</v>
      </c>
      <c r="AS185" s="31"/>
      <c r="AT185" s="194" t="s">
        <v>0</v>
      </c>
      <c r="AU185" s="194" t="s">
        <v>90</v>
      </c>
      <c r="AV185" s="31"/>
      <c r="AW185" s="31"/>
      <c r="AX185" s="31"/>
      <c r="AY185" s="7" t="s">
        <v>186</v>
      </c>
      <c r="AZ185" s="31"/>
      <c r="BA185" s="31"/>
      <c r="BB185" s="31"/>
      <c r="BC185" s="31"/>
      <c r="BD185" s="31"/>
      <c r="BE185" s="195" t="n">
        <f aca="false">IF(N185="základní",J185,0)</f>
        <v>0</v>
      </c>
      <c r="BF185" s="195" t="n">
        <f aca="false">IF(N185="snížená",J185,0)</f>
        <v>0</v>
      </c>
      <c r="BG185" s="195" t="n">
        <f aca="false">IF(N185="zákl. přenesená",J185,0)</f>
        <v>0</v>
      </c>
      <c r="BH185" s="195" t="n">
        <f aca="false">IF(N185="sníž. přenesená",J185,0)</f>
        <v>0</v>
      </c>
      <c r="BI185" s="195" t="n">
        <f aca="false">IF(N185="nulová",J185,0)</f>
        <v>0</v>
      </c>
      <c r="BJ185" s="7" t="s">
        <v>90</v>
      </c>
      <c r="BK185" s="195" t="n">
        <f aca="false">ROUND(I185*H185,2)</f>
        <v>0</v>
      </c>
      <c r="BL185" s="7" t="s">
        <v>192</v>
      </c>
      <c r="BM185" s="194" t="s">
        <v>586</v>
      </c>
      <c r="BN185" s="31"/>
    </row>
    <row r="186" s="32" customFormat="true" ht="12.8" hidden="false" customHeight="false" outlineLevel="0" collapsed="false">
      <c r="A186" s="26"/>
      <c r="B186" s="27"/>
      <c r="C186" s="26"/>
      <c r="D186" s="196" t="s">
        <v>194</v>
      </c>
      <c r="E186" s="26"/>
      <c r="F186" s="197" t="s">
        <v>585</v>
      </c>
      <c r="G186" s="26"/>
      <c r="H186" s="26"/>
      <c r="I186" s="163"/>
      <c r="J186" s="26"/>
      <c r="K186" s="26"/>
      <c r="L186" s="27"/>
      <c r="M186" s="198"/>
      <c r="N186" s="199"/>
      <c r="O186" s="68"/>
      <c r="P186" s="68"/>
      <c r="Q186" s="68"/>
      <c r="R186" s="68"/>
      <c r="S186" s="68"/>
      <c r="T186" s="69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7" t="s">
        <v>194</v>
      </c>
      <c r="AU186" s="7" t="s">
        <v>90</v>
      </c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</row>
    <row r="187" s="32" customFormat="true" ht="22.35" hidden="false" customHeight="false" outlineLevel="0" collapsed="false">
      <c r="A187" s="26"/>
      <c r="B187" s="27"/>
      <c r="C187" s="183" t="s">
        <v>360</v>
      </c>
      <c r="D187" s="4" t="s">
        <v>0</v>
      </c>
      <c r="E187" s="184" t="s">
        <v>587</v>
      </c>
      <c r="F187" s="185" t="s">
        <v>588</v>
      </c>
      <c r="G187" s="186" t="s">
        <v>260</v>
      </c>
      <c r="H187" s="187" t="n">
        <v>-1</v>
      </c>
      <c r="I187" s="188"/>
      <c r="J187" s="189" t="n">
        <f aca="false">ROUND(I187*H187,2)</f>
        <v>-0</v>
      </c>
      <c r="K187" s="185" t="s">
        <v>261</v>
      </c>
      <c r="L187" s="27"/>
      <c r="M187" s="190"/>
      <c r="N187" s="191" t="s">
        <v>47</v>
      </c>
      <c r="O187" s="68"/>
      <c r="P187" s="192" t="n">
        <f aca="false">O187*H187</f>
        <v>-0</v>
      </c>
      <c r="Q187" s="192" t="n">
        <v>0</v>
      </c>
      <c r="R187" s="192" t="n">
        <f aca="false">Q187*H187</f>
        <v>-0</v>
      </c>
      <c r="S187" s="192" t="n">
        <v>0</v>
      </c>
      <c r="T187" s="193" t="n">
        <f aca="false">S187*H187</f>
        <v>-0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194" t="s">
        <v>192</v>
      </c>
      <c r="AS187" s="31"/>
      <c r="AT187" s="194" t="s">
        <v>0</v>
      </c>
      <c r="AU187" s="194" t="s">
        <v>90</v>
      </c>
      <c r="AV187" s="31"/>
      <c r="AW187" s="31"/>
      <c r="AX187" s="31"/>
      <c r="AY187" s="7" t="s">
        <v>186</v>
      </c>
      <c r="AZ187" s="31"/>
      <c r="BA187" s="31"/>
      <c r="BB187" s="31"/>
      <c r="BC187" s="31"/>
      <c r="BD187" s="31"/>
      <c r="BE187" s="195" t="n">
        <f aca="false">IF(N187="základní",J187,0)</f>
        <v>-0</v>
      </c>
      <c r="BF187" s="195" t="n">
        <f aca="false">IF(N187="snížená",J187,0)</f>
        <v>0</v>
      </c>
      <c r="BG187" s="195" t="n">
        <f aca="false">IF(N187="zákl. přenesená",J187,0)</f>
        <v>0</v>
      </c>
      <c r="BH187" s="195" t="n">
        <f aca="false">IF(N187="sníž. přenesená",J187,0)</f>
        <v>0</v>
      </c>
      <c r="BI187" s="195" t="n">
        <f aca="false">IF(N187="nulová",J187,0)</f>
        <v>0</v>
      </c>
      <c r="BJ187" s="7" t="s">
        <v>90</v>
      </c>
      <c r="BK187" s="195" t="n">
        <f aca="false">ROUND(I187*H187,2)</f>
        <v>-0</v>
      </c>
      <c r="BL187" s="7" t="s">
        <v>192</v>
      </c>
      <c r="BM187" s="194" t="s">
        <v>589</v>
      </c>
      <c r="BN187" s="31"/>
    </row>
    <row r="188" s="32" customFormat="true" ht="16.4" hidden="false" customHeight="false" outlineLevel="0" collapsed="false">
      <c r="A188" s="26"/>
      <c r="B188" s="27"/>
      <c r="C188" s="26"/>
      <c r="D188" s="196" t="s">
        <v>194</v>
      </c>
      <c r="E188" s="26"/>
      <c r="F188" s="197" t="s">
        <v>588</v>
      </c>
      <c r="G188" s="26"/>
      <c r="H188" s="26"/>
      <c r="I188" s="163"/>
      <c r="J188" s="26"/>
      <c r="K188" s="26"/>
      <c r="L188" s="27"/>
      <c r="M188" s="198"/>
      <c r="N188" s="199"/>
      <c r="O188" s="68"/>
      <c r="P188" s="68"/>
      <c r="Q188" s="68"/>
      <c r="R188" s="68"/>
      <c r="S188" s="68"/>
      <c r="T188" s="69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7" t="s">
        <v>194</v>
      </c>
      <c r="AU188" s="7" t="s">
        <v>90</v>
      </c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</row>
    <row r="189" s="32" customFormat="true" ht="22.35" hidden="false" customHeight="false" outlineLevel="0" collapsed="false">
      <c r="A189" s="26"/>
      <c r="B189" s="27"/>
      <c r="C189" s="183" t="s">
        <v>360</v>
      </c>
      <c r="D189" s="1" t="s">
        <v>0</v>
      </c>
      <c r="E189" s="184" t="s">
        <v>590</v>
      </c>
      <c r="F189" s="185" t="s">
        <v>591</v>
      </c>
      <c r="G189" s="186" t="s">
        <v>260</v>
      </c>
      <c r="H189" s="187" t="n">
        <v>1</v>
      </c>
      <c r="I189" s="188"/>
      <c r="J189" s="189" t="n">
        <f aca="false">ROUND(I189*H189,2)</f>
        <v>0</v>
      </c>
      <c r="K189" s="185" t="s">
        <v>261</v>
      </c>
      <c r="L189" s="27"/>
      <c r="M189" s="190"/>
      <c r="N189" s="191" t="s">
        <v>47</v>
      </c>
      <c r="O189" s="68"/>
      <c r="P189" s="192" t="n">
        <f aca="false">O189*H189</f>
        <v>0</v>
      </c>
      <c r="Q189" s="192" t="n">
        <v>0</v>
      </c>
      <c r="R189" s="192" t="n">
        <f aca="false">Q189*H189</f>
        <v>0</v>
      </c>
      <c r="S189" s="192" t="n">
        <v>0</v>
      </c>
      <c r="T189" s="193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194" t="s">
        <v>192</v>
      </c>
      <c r="AS189" s="31"/>
      <c r="AT189" s="194" t="s">
        <v>0</v>
      </c>
      <c r="AU189" s="194" t="s">
        <v>90</v>
      </c>
      <c r="AV189" s="31"/>
      <c r="AW189" s="31"/>
      <c r="AX189" s="31"/>
      <c r="AY189" s="7" t="s">
        <v>186</v>
      </c>
      <c r="AZ189" s="31"/>
      <c r="BA189" s="31"/>
      <c r="BB189" s="31"/>
      <c r="BC189" s="31"/>
      <c r="BD189" s="31"/>
      <c r="BE189" s="195" t="n">
        <f aca="false">IF(N189="základní",J189,0)</f>
        <v>0</v>
      </c>
      <c r="BF189" s="195" t="n">
        <f aca="false">IF(N189="snížená",J189,0)</f>
        <v>0</v>
      </c>
      <c r="BG189" s="195" t="n">
        <f aca="false">IF(N189="zákl. přenesená",J189,0)</f>
        <v>0</v>
      </c>
      <c r="BH189" s="195" t="n">
        <f aca="false">IF(N189="sníž. přenesená",J189,0)</f>
        <v>0</v>
      </c>
      <c r="BI189" s="195" t="n">
        <f aca="false">IF(N189="nulová",J189,0)</f>
        <v>0</v>
      </c>
      <c r="BJ189" s="7" t="s">
        <v>90</v>
      </c>
      <c r="BK189" s="195" t="n">
        <f aca="false">ROUND(I189*H189,2)</f>
        <v>0</v>
      </c>
      <c r="BL189" s="7" t="s">
        <v>192</v>
      </c>
      <c r="BM189" s="194" t="s">
        <v>592</v>
      </c>
      <c r="BN189" s="31"/>
    </row>
    <row r="190" s="32" customFormat="true" ht="12.8" hidden="false" customHeight="false" outlineLevel="0" collapsed="false">
      <c r="A190" s="26"/>
      <c r="B190" s="27"/>
      <c r="C190" s="26"/>
      <c r="D190" s="196" t="s">
        <v>194</v>
      </c>
      <c r="E190" s="26"/>
      <c r="F190" s="197" t="s">
        <v>591</v>
      </c>
      <c r="G190" s="26"/>
      <c r="H190" s="26"/>
      <c r="I190" s="163"/>
      <c r="J190" s="26"/>
      <c r="K190" s="26"/>
      <c r="L190" s="27"/>
      <c r="M190" s="198"/>
      <c r="N190" s="199"/>
      <c r="O190" s="68"/>
      <c r="P190" s="68"/>
      <c r="Q190" s="68"/>
      <c r="R190" s="68"/>
      <c r="S190" s="68"/>
      <c r="T190" s="69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7" t="s">
        <v>194</v>
      </c>
      <c r="AU190" s="7" t="s">
        <v>90</v>
      </c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</row>
    <row r="191" s="32" customFormat="true" ht="22.35" hidden="false" customHeight="false" outlineLevel="0" collapsed="false">
      <c r="A191" s="26"/>
      <c r="B191" s="27"/>
      <c r="C191" s="183" t="s">
        <v>365</v>
      </c>
      <c r="D191" s="4" t="s">
        <v>0</v>
      </c>
      <c r="E191" s="184" t="s">
        <v>593</v>
      </c>
      <c r="F191" s="185" t="s">
        <v>594</v>
      </c>
      <c r="G191" s="186" t="s">
        <v>260</v>
      </c>
      <c r="H191" s="187" t="n">
        <v>-1</v>
      </c>
      <c r="I191" s="188"/>
      <c r="J191" s="189" t="n">
        <f aca="false">ROUND(I191*H191,2)</f>
        <v>-0</v>
      </c>
      <c r="K191" s="185" t="s">
        <v>261</v>
      </c>
      <c r="L191" s="27"/>
      <c r="M191" s="190"/>
      <c r="N191" s="191" t="s">
        <v>47</v>
      </c>
      <c r="O191" s="68"/>
      <c r="P191" s="192" t="n">
        <f aca="false">O191*H191</f>
        <v>-0</v>
      </c>
      <c r="Q191" s="192" t="n">
        <v>0</v>
      </c>
      <c r="R191" s="192" t="n">
        <f aca="false">Q191*H191</f>
        <v>-0</v>
      </c>
      <c r="S191" s="192" t="n">
        <v>0</v>
      </c>
      <c r="T191" s="193" t="n">
        <f aca="false">S191*H191</f>
        <v>-0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194" t="s">
        <v>192</v>
      </c>
      <c r="AS191" s="31"/>
      <c r="AT191" s="194" t="s">
        <v>0</v>
      </c>
      <c r="AU191" s="194" t="s">
        <v>90</v>
      </c>
      <c r="AV191" s="31"/>
      <c r="AW191" s="31"/>
      <c r="AX191" s="31"/>
      <c r="AY191" s="7" t="s">
        <v>186</v>
      </c>
      <c r="AZ191" s="31"/>
      <c r="BA191" s="31"/>
      <c r="BB191" s="31"/>
      <c r="BC191" s="31"/>
      <c r="BD191" s="31"/>
      <c r="BE191" s="195" t="n">
        <f aca="false">IF(N191="základní",J191,0)</f>
        <v>-0</v>
      </c>
      <c r="BF191" s="195" t="n">
        <f aca="false">IF(N191="snížená",J191,0)</f>
        <v>0</v>
      </c>
      <c r="BG191" s="195" t="n">
        <f aca="false">IF(N191="zákl. přenesená",J191,0)</f>
        <v>0</v>
      </c>
      <c r="BH191" s="195" t="n">
        <f aca="false">IF(N191="sníž. přenesená",J191,0)</f>
        <v>0</v>
      </c>
      <c r="BI191" s="195" t="n">
        <f aca="false">IF(N191="nulová",J191,0)</f>
        <v>0</v>
      </c>
      <c r="BJ191" s="7" t="s">
        <v>90</v>
      </c>
      <c r="BK191" s="195" t="n">
        <f aca="false">ROUND(I191*H191,2)</f>
        <v>-0</v>
      </c>
      <c r="BL191" s="7" t="s">
        <v>192</v>
      </c>
      <c r="BM191" s="194" t="s">
        <v>595</v>
      </c>
      <c r="BN191" s="31"/>
    </row>
    <row r="192" s="32" customFormat="true" ht="16.4" hidden="false" customHeight="false" outlineLevel="0" collapsed="false">
      <c r="A192" s="26"/>
      <c r="B192" s="27"/>
      <c r="C192" s="26"/>
      <c r="D192" s="196" t="s">
        <v>194</v>
      </c>
      <c r="E192" s="26"/>
      <c r="F192" s="197" t="s">
        <v>594</v>
      </c>
      <c r="G192" s="26"/>
      <c r="H192" s="26"/>
      <c r="I192" s="163"/>
      <c r="J192" s="26"/>
      <c r="K192" s="26"/>
      <c r="L192" s="27"/>
      <c r="M192" s="198"/>
      <c r="N192" s="199"/>
      <c r="O192" s="68"/>
      <c r="P192" s="68"/>
      <c r="Q192" s="68"/>
      <c r="R192" s="68"/>
      <c r="S192" s="68"/>
      <c r="T192" s="69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7" t="s">
        <v>194</v>
      </c>
      <c r="AU192" s="7" t="s">
        <v>90</v>
      </c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</row>
    <row r="193" s="32" customFormat="true" ht="22.35" hidden="false" customHeight="false" outlineLevel="0" collapsed="false">
      <c r="A193" s="26"/>
      <c r="B193" s="27"/>
      <c r="C193" s="183" t="s">
        <v>365</v>
      </c>
      <c r="D193" s="1" t="s">
        <v>0</v>
      </c>
      <c r="E193" s="184" t="s">
        <v>596</v>
      </c>
      <c r="F193" s="185" t="s">
        <v>597</v>
      </c>
      <c r="G193" s="186" t="s">
        <v>260</v>
      </c>
      <c r="H193" s="187" t="n">
        <v>1</v>
      </c>
      <c r="I193" s="188"/>
      <c r="J193" s="189" t="n">
        <f aca="false">ROUND(I193*H193,2)</f>
        <v>0</v>
      </c>
      <c r="K193" s="185" t="s">
        <v>261</v>
      </c>
      <c r="L193" s="27"/>
      <c r="M193" s="190"/>
      <c r="N193" s="191" t="s">
        <v>47</v>
      </c>
      <c r="O193" s="68"/>
      <c r="P193" s="192" t="n">
        <f aca="false">O193*H193</f>
        <v>0</v>
      </c>
      <c r="Q193" s="192" t="n">
        <v>0</v>
      </c>
      <c r="R193" s="192" t="n">
        <f aca="false">Q193*H193</f>
        <v>0</v>
      </c>
      <c r="S193" s="192" t="n">
        <v>0</v>
      </c>
      <c r="T193" s="193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194" t="s">
        <v>192</v>
      </c>
      <c r="AS193" s="31"/>
      <c r="AT193" s="194" t="s">
        <v>0</v>
      </c>
      <c r="AU193" s="194" t="s">
        <v>90</v>
      </c>
      <c r="AV193" s="31"/>
      <c r="AW193" s="31"/>
      <c r="AX193" s="31"/>
      <c r="AY193" s="7" t="s">
        <v>186</v>
      </c>
      <c r="AZ193" s="31"/>
      <c r="BA193" s="31"/>
      <c r="BB193" s="31"/>
      <c r="BC193" s="31"/>
      <c r="BD193" s="31"/>
      <c r="BE193" s="195" t="n">
        <f aca="false">IF(N193="základní",J193,0)</f>
        <v>0</v>
      </c>
      <c r="BF193" s="195" t="n">
        <f aca="false">IF(N193="snížená",J193,0)</f>
        <v>0</v>
      </c>
      <c r="BG193" s="195" t="n">
        <f aca="false">IF(N193="zákl. přenesená",J193,0)</f>
        <v>0</v>
      </c>
      <c r="BH193" s="195" t="n">
        <f aca="false">IF(N193="sníž. přenesená",J193,0)</f>
        <v>0</v>
      </c>
      <c r="BI193" s="195" t="n">
        <f aca="false">IF(N193="nulová",J193,0)</f>
        <v>0</v>
      </c>
      <c r="BJ193" s="7" t="s">
        <v>90</v>
      </c>
      <c r="BK193" s="195" t="n">
        <f aca="false">ROUND(I193*H193,2)</f>
        <v>0</v>
      </c>
      <c r="BL193" s="7" t="s">
        <v>192</v>
      </c>
      <c r="BM193" s="194" t="s">
        <v>598</v>
      </c>
      <c r="BN193" s="31"/>
    </row>
    <row r="194" s="32" customFormat="true" ht="12.8" hidden="false" customHeight="false" outlineLevel="0" collapsed="false">
      <c r="A194" s="26"/>
      <c r="B194" s="27"/>
      <c r="C194" s="26"/>
      <c r="D194" s="196" t="s">
        <v>194</v>
      </c>
      <c r="E194" s="26"/>
      <c r="F194" s="197" t="s">
        <v>597</v>
      </c>
      <c r="G194" s="26"/>
      <c r="H194" s="26"/>
      <c r="I194" s="163"/>
      <c r="J194" s="26"/>
      <c r="K194" s="26"/>
      <c r="L194" s="27"/>
      <c r="M194" s="198"/>
      <c r="N194" s="199"/>
      <c r="O194" s="68"/>
      <c r="P194" s="68"/>
      <c r="Q194" s="68"/>
      <c r="R194" s="68"/>
      <c r="S194" s="68"/>
      <c r="T194" s="69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7" t="s">
        <v>194</v>
      </c>
      <c r="AU194" s="7" t="s">
        <v>90</v>
      </c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</row>
    <row r="195" s="32" customFormat="true" ht="22.35" hidden="false" customHeight="false" outlineLevel="0" collapsed="false">
      <c r="A195" s="26"/>
      <c r="B195" s="27"/>
      <c r="C195" s="183" t="s">
        <v>542</v>
      </c>
      <c r="D195" s="4" t="s">
        <v>0</v>
      </c>
      <c r="E195" s="184" t="s">
        <v>599</v>
      </c>
      <c r="F195" s="185" t="s">
        <v>600</v>
      </c>
      <c r="G195" s="186" t="s">
        <v>260</v>
      </c>
      <c r="H195" s="187" t="n">
        <v>-1</v>
      </c>
      <c r="I195" s="188"/>
      <c r="J195" s="189" t="n">
        <f aca="false">ROUND(I195*H195,2)</f>
        <v>-0</v>
      </c>
      <c r="K195" s="185" t="s">
        <v>261</v>
      </c>
      <c r="L195" s="27"/>
      <c r="M195" s="190"/>
      <c r="N195" s="191" t="s">
        <v>47</v>
      </c>
      <c r="O195" s="68"/>
      <c r="P195" s="192" t="n">
        <f aca="false">O195*H195</f>
        <v>-0</v>
      </c>
      <c r="Q195" s="192" t="n">
        <v>0</v>
      </c>
      <c r="R195" s="192" t="n">
        <f aca="false">Q195*H195</f>
        <v>-0</v>
      </c>
      <c r="S195" s="192" t="n">
        <v>0</v>
      </c>
      <c r="T195" s="193" t="n">
        <f aca="false">S195*H195</f>
        <v>-0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194" t="s">
        <v>192</v>
      </c>
      <c r="AS195" s="31"/>
      <c r="AT195" s="194" t="s">
        <v>0</v>
      </c>
      <c r="AU195" s="194" t="s">
        <v>90</v>
      </c>
      <c r="AV195" s="31"/>
      <c r="AW195" s="31"/>
      <c r="AX195" s="31"/>
      <c r="AY195" s="7" t="s">
        <v>186</v>
      </c>
      <c r="AZ195" s="31"/>
      <c r="BA195" s="31"/>
      <c r="BB195" s="31"/>
      <c r="BC195" s="31"/>
      <c r="BD195" s="31"/>
      <c r="BE195" s="195" t="n">
        <f aca="false">IF(N195="základní",J195,0)</f>
        <v>-0</v>
      </c>
      <c r="BF195" s="195" t="n">
        <f aca="false">IF(N195="snížená",J195,0)</f>
        <v>0</v>
      </c>
      <c r="BG195" s="195" t="n">
        <f aca="false">IF(N195="zákl. přenesená",J195,0)</f>
        <v>0</v>
      </c>
      <c r="BH195" s="195" t="n">
        <f aca="false">IF(N195="sníž. přenesená",J195,0)</f>
        <v>0</v>
      </c>
      <c r="BI195" s="195" t="n">
        <f aca="false">IF(N195="nulová",J195,0)</f>
        <v>0</v>
      </c>
      <c r="BJ195" s="7" t="s">
        <v>90</v>
      </c>
      <c r="BK195" s="195" t="n">
        <f aca="false">ROUND(I195*H195,2)</f>
        <v>-0</v>
      </c>
      <c r="BL195" s="7" t="s">
        <v>192</v>
      </c>
      <c r="BM195" s="194" t="s">
        <v>601</v>
      </c>
      <c r="BN195" s="31"/>
    </row>
    <row r="196" s="32" customFormat="true" ht="16.4" hidden="false" customHeight="false" outlineLevel="0" collapsed="false">
      <c r="A196" s="26"/>
      <c r="B196" s="27"/>
      <c r="C196" s="26"/>
      <c r="D196" s="196" t="s">
        <v>194</v>
      </c>
      <c r="E196" s="26"/>
      <c r="F196" s="197" t="s">
        <v>600</v>
      </c>
      <c r="G196" s="26"/>
      <c r="H196" s="26"/>
      <c r="I196" s="163"/>
      <c r="J196" s="26"/>
      <c r="K196" s="26"/>
      <c r="L196" s="27"/>
      <c r="M196" s="198"/>
      <c r="N196" s="199"/>
      <c r="O196" s="68"/>
      <c r="P196" s="68"/>
      <c r="Q196" s="68"/>
      <c r="R196" s="68"/>
      <c r="S196" s="68"/>
      <c r="T196" s="69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7" t="s">
        <v>194</v>
      </c>
      <c r="AU196" s="7" t="s">
        <v>90</v>
      </c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</row>
    <row r="197" s="32" customFormat="true" ht="22.35" hidden="false" customHeight="false" outlineLevel="0" collapsed="false">
      <c r="A197" s="26"/>
      <c r="B197" s="27"/>
      <c r="C197" s="183" t="s">
        <v>542</v>
      </c>
      <c r="D197" s="1" t="s">
        <v>0</v>
      </c>
      <c r="E197" s="184" t="s">
        <v>602</v>
      </c>
      <c r="F197" s="185" t="s">
        <v>603</v>
      </c>
      <c r="G197" s="186" t="s">
        <v>260</v>
      </c>
      <c r="H197" s="187" t="n">
        <v>1</v>
      </c>
      <c r="I197" s="188"/>
      <c r="J197" s="189" t="n">
        <f aca="false">ROUND(I197*H197,2)</f>
        <v>0</v>
      </c>
      <c r="K197" s="185" t="s">
        <v>261</v>
      </c>
      <c r="L197" s="27"/>
      <c r="M197" s="190"/>
      <c r="N197" s="191" t="s">
        <v>47</v>
      </c>
      <c r="O197" s="68"/>
      <c r="P197" s="192" t="n">
        <f aca="false">O197*H197</f>
        <v>0</v>
      </c>
      <c r="Q197" s="192" t="n">
        <v>0</v>
      </c>
      <c r="R197" s="192" t="n">
        <f aca="false">Q197*H197</f>
        <v>0</v>
      </c>
      <c r="S197" s="192" t="n">
        <v>0</v>
      </c>
      <c r="T197" s="193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194" t="s">
        <v>192</v>
      </c>
      <c r="AS197" s="31"/>
      <c r="AT197" s="194" t="s">
        <v>0</v>
      </c>
      <c r="AU197" s="194" t="s">
        <v>90</v>
      </c>
      <c r="AV197" s="31"/>
      <c r="AW197" s="31"/>
      <c r="AX197" s="31"/>
      <c r="AY197" s="7" t="s">
        <v>186</v>
      </c>
      <c r="AZ197" s="31"/>
      <c r="BA197" s="31"/>
      <c r="BB197" s="31"/>
      <c r="BC197" s="31"/>
      <c r="BD197" s="31"/>
      <c r="BE197" s="195" t="n">
        <f aca="false">IF(N197="základní",J197,0)</f>
        <v>0</v>
      </c>
      <c r="BF197" s="195" t="n">
        <f aca="false">IF(N197="snížená",J197,0)</f>
        <v>0</v>
      </c>
      <c r="BG197" s="195" t="n">
        <f aca="false">IF(N197="zákl. přenesená",J197,0)</f>
        <v>0</v>
      </c>
      <c r="BH197" s="195" t="n">
        <f aca="false">IF(N197="sníž. přenesená",J197,0)</f>
        <v>0</v>
      </c>
      <c r="BI197" s="195" t="n">
        <f aca="false">IF(N197="nulová",J197,0)</f>
        <v>0</v>
      </c>
      <c r="BJ197" s="7" t="s">
        <v>90</v>
      </c>
      <c r="BK197" s="195" t="n">
        <f aca="false">ROUND(I197*H197,2)</f>
        <v>0</v>
      </c>
      <c r="BL197" s="7" t="s">
        <v>192</v>
      </c>
      <c r="BM197" s="194" t="s">
        <v>604</v>
      </c>
      <c r="BN197" s="31"/>
    </row>
    <row r="198" s="32" customFormat="true" ht="12.8" hidden="false" customHeight="false" outlineLevel="0" collapsed="false">
      <c r="A198" s="26"/>
      <c r="B198" s="27"/>
      <c r="C198" s="26"/>
      <c r="D198" s="196" t="s">
        <v>194</v>
      </c>
      <c r="E198" s="26"/>
      <c r="F198" s="197" t="s">
        <v>603</v>
      </c>
      <c r="G198" s="26"/>
      <c r="H198" s="26"/>
      <c r="I198" s="163"/>
      <c r="J198" s="26"/>
      <c r="K198" s="26"/>
      <c r="L198" s="27"/>
      <c r="M198" s="198"/>
      <c r="N198" s="199"/>
      <c r="O198" s="68"/>
      <c r="P198" s="68"/>
      <c r="Q198" s="68"/>
      <c r="R198" s="68"/>
      <c r="S198" s="68"/>
      <c r="T198" s="69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7" t="s">
        <v>194</v>
      </c>
      <c r="AU198" s="7" t="s">
        <v>90</v>
      </c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</row>
    <row r="199" s="32" customFormat="true" ht="22.35" hidden="false" customHeight="false" outlineLevel="0" collapsed="false">
      <c r="A199" s="26"/>
      <c r="B199" s="27"/>
      <c r="C199" s="183" t="s">
        <v>544</v>
      </c>
      <c r="D199" s="4" t="s">
        <v>0</v>
      </c>
      <c r="E199" s="184" t="s">
        <v>605</v>
      </c>
      <c r="F199" s="185" t="s">
        <v>606</v>
      </c>
      <c r="G199" s="186" t="s">
        <v>260</v>
      </c>
      <c r="H199" s="187" t="n">
        <v>-1</v>
      </c>
      <c r="I199" s="188"/>
      <c r="J199" s="189" t="n">
        <f aca="false">ROUND(I199*H199,2)</f>
        <v>-0</v>
      </c>
      <c r="K199" s="185" t="s">
        <v>261</v>
      </c>
      <c r="L199" s="27"/>
      <c r="M199" s="190"/>
      <c r="N199" s="191" t="s">
        <v>47</v>
      </c>
      <c r="O199" s="68"/>
      <c r="P199" s="192" t="n">
        <f aca="false">O199*H199</f>
        <v>-0</v>
      </c>
      <c r="Q199" s="192" t="n">
        <v>0</v>
      </c>
      <c r="R199" s="192" t="n">
        <f aca="false">Q199*H199</f>
        <v>-0</v>
      </c>
      <c r="S199" s="192" t="n">
        <v>0</v>
      </c>
      <c r="T199" s="193" t="n">
        <f aca="false">S199*H199</f>
        <v>-0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194" t="s">
        <v>192</v>
      </c>
      <c r="AS199" s="31"/>
      <c r="AT199" s="194" t="s">
        <v>0</v>
      </c>
      <c r="AU199" s="194" t="s">
        <v>90</v>
      </c>
      <c r="AV199" s="31"/>
      <c r="AW199" s="31"/>
      <c r="AX199" s="31"/>
      <c r="AY199" s="7" t="s">
        <v>186</v>
      </c>
      <c r="AZ199" s="31"/>
      <c r="BA199" s="31"/>
      <c r="BB199" s="31"/>
      <c r="BC199" s="31"/>
      <c r="BD199" s="31"/>
      <c r="BE199" s="195" t="n">
        <f aca="false">IF(N199="základní",J199,0)</f>
        <v>-0</v>
      </c>
      <c r="BF199" s="195" t="n">
        <f aca="false">IF(N199="snížená",J199,0)</f>
        <v>0</v>
      </c>
      <c r="BG199" s="195" t="n">
        <f aca="false">IF(N199="zákl. přenesená",J199,0)</f>
        <v>0</v>
      </c>
      <c r="BH199" s="195" t="n">
        <f aca="false">IF(N199="sníž. přenesená",J199,0)</f>
        <v>0</v>
      </c>
      <c r="BI199" s="195" t="n">
        <f aca="false">IF(N199="nulová",J199,0)</f>
        <v>0</v>
      </c>
      <c r="BJ199" s="7" t="s">
        <v>90</v>
      </c>
      <c r="BK199" s="195" t="n">
        <f aca="false">ROUND(I199*H199,2)</f>
        <v>-0</v>
      </c>
      <c r="BL199" s="7" t="s">
        <v>192</v>
      </c>
      <c r="BM199" s="194" t="s">
        <v>607</v>
      </c>
      <c r="BN199" s="31"/>
    </row>
    <row r="200" s="32" customFormat="true" ht="16.4" hidden="false" customHeight="false" outlineLevel="0" collapsed="false">
      <c r="A200" s="26"/>
      <c r="B200" s="27"/>
      <c r="C200" s="26"/>
      <c r="D200" s="196" t="s">
        <v>194</v>
      </c>
      <c r="E200" s="26"/>
      <c r="F200" s="197" t="s">
        <v>606</v>
      </c>
      <c r="G200" s="26"/>
      <c r="H200" s="26"/>
      <c r="I200" s="163"/>
      <c r="J200" s="26"/>
      <c r="K200" s="26"/>
      <c r="L200" s="27"/>
      <c r="M200" s="198"/>
      <c r="N200" s="199"/>
      <c r="O200" s="68"/>
      <c r="P200" s="68"/>
      <c r="Q200" s="68"/>
      <c r="R200" s="68"/>
      <c r="S200" s="68"/>
      <c r="T200" s="69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7" t="s">
        <v>194</v>
      </c>
      <c r="AU200" s="7" t="s">
        <v>90</v>
      </c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</row>
    <row r="201" s="32" customFormat="true" ht="22.35" hidden="false" customHeight="false" outlineLevel="0" collapsed="false">
      <c r="A201" s="26"/>
      <c r="B201" s="27"/>
      <c r="C201" s="183" t="s">
        <v>544</v>
      </c>
      <c r="D201" s="1" t="s">
        <v>0</v>
      </c>
      <c r="E201" s="184" t="s">
        <v>608</v>
      </c>
      <c r="F201" s="185" t="s">
        <v>609</v>
      </c>
      <c r="G201" s="186" t="s">
        <v>260</v>
      </c>
      <c r="H201" s="187" t="n">
        <v>1</v>
      </c>
      <c r="I201" s="188"/>
      <c r="J201" s="189" t="n">
        <f aca="false">ROUND(I201*H201,2)</f>
        <v>0</v>
      </c>
      <c r="K201" s="185" t="s">
        <v>261</v>
      </c>
      <c r="L201" s="27"/>
      <c r="M201" s="190"/>
      <c r="N201" s="191" t="s">
        <v>47</v>
      </c>
      <c r="O201" s="68"/>
      <c r="P201" s="192" t="n">
        <f aca="false">O201*H201</f>
        <v>0</v>
      </c>
      <c r="Q201" s="192" t="n">
        <v>0</v>
      </c>
      <c r="R201" s="192" t="n">
        <f aca="false">Q201*H201</f>
        <v>0</v>
      </c>
      <c r="S201" s="192" t="n">
        <v>0</v>
      </c>
      <c r="T201" s="193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194" t="s">
        <v>192</v>
      </c>
      <c r="AS201" s="31"/>
      <c r="AT201" s="194" t="s">
        <v>0</v>
      </c>
      <c r="AU201" s="194" t="s">
        <v>90</v>
      </c>
      <c r="AV201" s="31"/>
      <c r="AW201" s="31"/>
      <c r="AX201" s="31"/>
      <c r="AY201" s="7" t="s">
        <v>186</v>
      </c>
      <c r="AZ201" s="31"/>
      <c r="BA201" s="31"/>
      <c r="BB201" s="31"/>
      <c r="BC201" s="31"/>
      <c r="BD201" s="31"/>
      <c r="BE201" s="195" t="n">
        <f aca="false">IF(N201="základní",J201,0)</f>
        <v>0</v>
      </c>
      <c r="BF201" s="195" t="n">
        <f aca="false">IF(N201="snížená",J201,0)</f>
        <v>0</v>
      </c>
      <c r="BG201" s="195" t="n">
        <f aca="false">IF(N201="zákl. přenesená",J201,0)</f>
        <v>0</v>
      </c>
      <c r="BH201" s="195" t="n">
        <f aca="false">IF(N201="sníž. přenesená",J201,0)</f>
        <v>0</v>
      </c>
      <c r="BI201" s="195" t="n">
        <f aca="false">IF(N201="nulová",J201,0)</f>
        <v>0</v>
      </c>
      <c r="BJ201" s="7" t="s">
        <v>90</v>
      </c>
      <c r="BK201" s="195" t="n">
        <f aca="false">ROUND(I201*H201,2)</f>
        <v>0</v>
      </c>
      <c r="BL201" s="7" t="s">
        <v>192</v>
      </c>
      <c r="BM201" s="194" t="s">
        <v>610</v>
      </c>
      <c r="BN201" s="31"/>
    </row>
    <row r="202" s="32" customFormat="true" ht="12.8" hidden="false" customHeight="false" outlineLevel="0" collapsed="false">
      <c r="A202" s="26"/>
      <c r="B202" s="27"/>
      <c r="C202" s="26"/>
      <c r="D202" s="196" t="s">
        <v>194</v>
      </c>
      <c r="E202" s="26"/>
      <c r="F202" s="197" t="s">
        <v>609</v>
      </c>
      <c r="G202" s="26"/>
      <c r="H202" s="26"/>
      <c r="I202" s="163"/>
      <c r="J202" s="26"/>
      <c r="K202" s="26"/>
      <c r="L202" s="27"/>
      <c r="M202" s="198"/>
      <c r="N202" s="199"/>
      <c r="O202" s="68"/>
      <c r="P202" s="68"/>
      <c r="Q202" s="68"/>
      <c r="R202" s="68"/>
      <c r="S202" s="68"/>
      <c r="T202" s="69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7" t="s">
        <v>194</v>
      </c>
      <c r="AU202" s="7" t="s">
        <v>90</v>
      </c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</row>
    <row r="203" s="32" customFormat="true" ht="22.35" hidden="false" customHeight="false" outlineLevel="0" collapsed="false">
      <c r="A203" s="26"/>
      <c r="B203" s="27"/>
      <c r="C203" s="183" t="s">
        <v>611</v>
      </c>
      <c r="D203" s="4" t="s">
        <v>0</v>
      </c>
      <c r="E203" s="184" t="s">
        <v>612</v>
      </c>
      <c r="F203" s="185" t="s">
        <v>613</v>
      </c>
      <c r="G203" s="186" t="s">
        <v>260</v>
      </c>
      <c r="H203" s="187" t="n">
        <v>-1</v>
      </c>
      <c r="I203" s="188"/>
      <c r="J203" s="189" t="n">
        <f aca="false">ROUND(I203*H203,2)</f>
        <v>-0</v>
      </c>
      <c r="K203" s="185" t="s">
        <v>261</v>
      </c>
      <c r="L203" s="27"/>
      <c r="M203" s="190"/>
      <c r="N203" s="191" t="s">
        <v>47</v>
      </c>
      <c r="O203" s="68"/>
      <c r="P203" s="192" t="n">
        <f aca="false">O203*H203</f>
        <v>-0</v>
      </c>
      <c r="Q203" s="192" t="n">
        <v>0</v>
      </c>
      <c r="R203" s="192" t="n">
        <f aca="false">Q203*H203</f>
        <v>-0</v>
      </c>
      <c r="S203" s="192" t="n">
        <v>0</v>
      </c>
      <c r="T203" s="193" t="n">
        <f aca="false">S203*H203</f>
        <v>-0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194" t="s">
        <v>192</v>
      </c>
      <c r="AS203" s="31"/>
      <c r="AT203" s="194" t="s">
        <v>0</v>
      </c>
      <c r="AU203" s="194" t="s">
        <v>90</v>
      </c>
      <c r="AV203" s="31"/>
      <c r="AW203" s="31"/>
      <c r="AX203" s="31"/>
      <c r="AY203" s="7" t="s">
        <v>186</v>
      </c>
      <c r="AZ203" s="31"/>
      <c r="BA203" s="31"/>
      <c r="BB203" s="31"/>
      <c r="BC203" s="31"/>
      <c r="BD203" s="31"/>
      <c r="BE203" s="195" t="n">
        <f aca="false">IF(N203="základní",J203,0)</f>
        <v>-0</v>
      </c>
      <c r="BF203" s="195" t="n">
        <f aca="false">IF(N203="snížená",J203,0)</f>
        <v>0</v>
      </c>
      <c r="BG203" s="195" t="n">
        <f aca="false">IF(N203="zákl. přenesená",J203,0)</f>
        <v>0</v>
      </c>
      <c r="BH203" s="195" t="n">
        <f aca="false">IF(N203="sníž. přenesená",J203,0)</f>
        <v>0</v>
      </c>
      <c r="BI203" s="195" t="n">
        <f aca="false">IF(N203="nulová",J203,0)</f>
        <v>0</v>
      </c>
      <c r="BJ203" s="7" t="s">
        <v>90</v>
      </c>
      <c r="BK203" s="195" t="n">
        <f aca="false">ROUND(I203*H203,2)</f>
        <v>-0</v>
      </c>
      <c r="BL203" s="7" t="s">
        <v>192</v>
      </c>
      <c r="BM203" s="194" t="s">
        <v>614</v>
      </c>
      <c r="BN203" s="31"/>
    </row>
    <row r="204" s="32" customFormat="true" ht="12.8" hidden="false" customHeight="false" outlineLevel="0" collapsed="false">
      <c r="A204" s="26"/>
      <c r="B204" s="27"/>
      <c r="C204" s="26"/>
      <c r="D204" s="196" t="s">
        <v>194</v>
      </c>
      <c r="E204" s="26"/>
      <c r="F204" s="197" t="s">
        <v>613</v>
      </c>
      <c r="G204" s="26"/>
      <c r="H204" s="26"/>
      <c r="I204" s="163"/>
      <c r="J204" s="26"/>
      <c r="K204" s="26"/>
      <c r="L204" s="27"/>
      <c r="M204" s="198"/>
      <c r="N204" s="199"/>
      <c r="O204" s="68"/>
      <c r="P204" s="68"/>
      <c r="Q204" s="68"/>
      <c r="R204" s="68"/>
      <c r="S204" s="68"/>
      <c r="T204" s="69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7" t="s">
        <v>194</v>
      </c>
      <c r="AU204" s="7" t="s">
        <v>90</v>
      </c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</row>
    <row r="205" s="32" customFormat="true" ht="22.35" hidden="false" customHeight="false" outlineLevel="0" collapsed="false">
      <c r="A205" s="26"/>
      <c r="B205" s="27"/>
      <c r="C205" s="183" t="s">
        <v>611</v>
      </c>
      <c r="D205" s="1" t="s">
        <v>0</v>
      </c>
      <c r="E205" s="184" t="s">
        <v>615</v>
      </c>
      <c r="F205" s="185" t="s">
        <v>616</v>
      </c>
      <c r="G205" s="186" t="s">
        <v>260</v>
      </c>
      <c r="H205" s="187" t="n">
        <v>1</v>
      </c>
      <c r="I205" s="188"/>
      <c r="J205" s="189" t="n">
        <f aca="false">ROUND(I205*H205,2)</f>
        <v>0</v>
      </c>
      <c r="K205" s="185" t="s">
        <v>261</v>
      </c>
      <c r="L205" s="27"/>
      <c r="M205" s="190"/>
      <c r="N205" s="191" t="s">
        <v>47</v>
      </c>
      <c r="O205" s="68"/>
      <c r="P205" s="192" t="n">
        <f aca="false">O205*H205</f>
        <v>0</v>
      </c>
      <c r="Q205" s="192" t="n">
        <v>0</v>
      </c>
      <c r="R205" s="192" t="n">
        <f aca="false">Q205*H205</f>
        <v>0</v>
      </c>
      <c r="S205" s="192" t="n">
        <v>0</v>
      </c>
      <c r="T205" s="193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194" t="s">
        <v>192</v>
      </c>
      <c r="AS205" s="31"/>
      <c r="AT205" s="194" t="s">
        <v>0</v>
      </c>
      <c r="AU205" s="194" t="s">
        <v>90</v>
      </c>
      <c r="AV205" s="31"/>
      <c r="AW205" s="31"/>
      <c r="AX205" s="31"/>
      <c r="AY205" s="7" t="s">
        <v>186</v>
      </c>
      <c r="AZ205" s="31"/>
      <c r="BA205" s="31"/>
      <c r="BB205" s="31"/>
      <c r="BC205" s="31"/>
      <c r="BD205" s="31"/>
      <c r="BE205" s="195" t="n">
        <f aca="false">IF(N205="základní",J205,0)</f>
        <v>0</v>
      </c>
      <c r="BF205" s="195" t="n">
        <f aca="false">IF(N205="snížená",J205,0)</f>
        <v>0</v>
      </c>
      <c r="BG205" s="195" t="n">
        <f aca="false">IF(N205="zákl. přenesená",J205,0)</f>
        <v>0</v>
      </c>
      <c r="BH205" s="195" t="n">
        <f aca="false">IF(N205="sníž. přenesená",J205,0)</f>
        <v>0</v>
      </c>
      <c r="BI205" s="195" t="n">
        <f aca="false">IF(N205="nulová",J205,0)</f>
        <v>0</v>
      </c>
      <c r="BJ205" s="7" t="s">
        <v>90</v>
      </c>
      <c r="BK205" s="195" t="n">
        <f aca="false">ROUND(I205*H205,2)</f>
        <v>0</v>
      </c>
      <c r="BL205" s="7" t="s">
        <v>192</v>
      </c>
      <c r="BM205" s="194" t="s">
        <v>617</v>
      </c>
      <c r="BN205" s="31"/>
    </row>
    <row r="206" s="32" customFormat="true" ht="12.8" hidden="false" customHeight="false" outlineLevel="0" collapsed="false">
      <c r="A206" s="26"/>
      <c r="B206" s="27"/>
      <c r="C206" s="26"/>
      <c r="D206" s="196" t="s">
        <v>194</v>
      </c>
      <c r="E206" s="26"/>
      <c r="F206" s="197" t="s">
        <v>616</v>
      </c>
      <c r="G206" s="26"/>
      <c r="H206" s="26"/>
      <c r="I206" s="163"/>
      <c r="J206" s="26"/>
      <c r="K206" s="26"/>
      <c r="L206" s="27"/>
      <c r="M206" s="198"/>
      <c r="N206" s="199"/>
      <c r="O206" s="68"/>
      <c r="P206" s="68"/>
      <c r="Q206" s="68"/>
      <c r="R206" s="68"/>
      <c r="S206" s="68"/>
      <c r="T206" s="69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7" t="s">
        <v>194</v>
      </c>
      <c r="AU206" s="7" t="s">
        <v>90</v>
      </c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</row>
    <row r="207" s="32" customFormat="true" ht="22.35" hidden="false" customHeight="false" outlineLevel="0" collapsed="false">
      <c r="A207" s="26"/>
      <c r="B207" s="27"/>
      <c r="C207" s="183" t="s">
        <v>547</v>
      </c>
      <c r="D207" s="4" t="s">
        <v>0</v>
      </c>
      <c r="E207" s="184" t="s">
        <v>618</v>
      </c>
      <c r="F207" s="185" t="s">
        <v>619</v>
      </c>
      <c r="G207" s="186" t="s">
        <v>260</v>
      </c>
      <c r="H207" s="187" t="n">
        <v>-1</v>
      </c>
      <c r="I207" s="188"/>
      <c r="J207" s="189" t="n">
        <f aca="false">ROUND(I207*H207,2)</f>
        <v>-0</v>
      </c>
      <c r="K207" s="185" t="s">
        <v>261</v>
      </c>
      <c r="L207" s="27"/>
      <c r="M207" s="190"/>
      <c r="N207" s="191" t="s">
        <v>47</v>
      </c>
      <c r="O207" s="68"/>
      <c r="P207" s="192" t="n">
        <f aca="false">O207*H207</f>
        <v>-0</v>
      </c>
      <c r="Q207" s="192" t="n">
        <v>0</v>
      </c>
      <c r="R207" s="192" t="n">
        <f aca="false">Q207*H207</f>
        <v>-0</v>
      </c>
      <c r="S207" s="192" t="n">
        <v>0</v>
      </c>
      <c r="T207" s="193" t="n">
        <f aca="false">S207*H207</f>
        <v>-0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194" t="s">
        <v>192</v>
      </c>
      <c r="AS207" s="31"/>
      <c r="AT207" s="194" t="s">
        <v>0</v>
      </c>
      <c r="AU207" s="194" t="s">
        <v>90</v>
      </c>
      <c r="AV207" s="31"/>
      <c r="AW207" s="31"/>
      <c r="AX207" s="31"/>
      <c r="AY207" s="7" t="s">
        <v>186</v>
      </c>
      <c r="AZ207" s="31"/>
      <c r="BA207" s="31"/>
      <c r="BB207" s="31"/>
      <c r="BC207" s="31"/>
      <c r="BD207" s="31"/>
      <c r="BE207" s="195" t="n">
        <f aca="false">IF(N207="základní",J207,0)</f>
        <v>-0</v>
      </c>
      <c r="BF207" s="195" t="n">
        <f aca="false">IF(N207="snížená",J207,0)</f>
        <v>0</v>
      </c>
      <c r="BG207" s="195" t="n">
        <f aca="false">IF(N207="zákl. přenesená",J207,0)</f>
        <v>0</v>
      </c>
      <c r="BH207" s="195" t="n">
        <f aca="false">IF(N207="sníž. přenesená",J207,0)</f>
        <v>0</v>
      </c>
      <c r="BI207" s="195" t="n">
        <f aca="false">IF(N207="nulová",J207,0)</f>
        <v>0</v>
      </c>
      <c r="BJ207" s="7" t="s">
        <v>90</v>
      </c>
      <c r="BK207" s="195" t="n">
        <f aca="false">ROUND(I207*H207,2)</f>
        <v>-0</v>
      </c>
      <c r="BL207" s="7" t="s">
        <v>192</v>
      </c>
      <c r="BM207" s="194" t="s">
        <v>620</v>
      </c>
      <c r="BN207" s="31"/>
    </row>
    <row r="208" s="32" customFormat="true" ht="16.4" hidden="false" customHeight="false" outlineLevel="0" collapsed="false">
      <c r="A208" s="26"/>
      <c r="B208" s="27"/>
      <c r="C208" s="26"/>
      <c r="D208" s="196" t="s">
        <v>194</v>
      </c>
      <c r="E208" s="26"/>
      <c r="F208" s="197" t="s">
        <v>619</v>
      </c>
      <c r="G208" s="26"/>
      <c r="H208" s="26"/>
      <c r="I208" s="163"/>
      <c r="J208" s="26"/>
      <c r="K208" s="26"/>
      <c r="L208" s="27"/>
      <c r="M208" s="198"/>
      <c r="N208" s="199"/>
      <c r="O208" s="68"/>
      <c r="P208" s="68"/>
      <c r="Q208" s="68"/>
      <c r="R208" s="68"/>
      <c r="S208" s="68"/>
      <c r="T208" s="69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7" t="s">
        <v>194</v>
      </c>
      <c r="AU208" s="7" t="s">
        <v>90</v>
      </c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</row>
    <row r="209" s="32" customFormat="true" ht="22.35" hidden="false" customHeight="false" outlineLevel="0" collapsed="false">
      <c r="A209" s="26"/>
      <c r="B209" s="27"/>
      <c r="C209" s="183" t="s">
        <v>547</v>
      </c>
      <c r="D209" s="1" t="s">
        <v>0</v>
      </c>
      <c r="E209" s="184" t="s">
        <v>621</v>
      </c>
      <c r="F209" s="185" t="s">
        <v>622</v>
      </c>
      <c r="G209" s="186" t="s">
        <v>260</v>
      </c>
      <c r="H209" s="187" t="n">
        <v>1</v>
      </c>
      <c r="I209" s="188"/>
      <c r="J209" s="189" t="n">
        <f aca="false">ROUND(I209*H209,2)</f>
        <v>0</v>
      </c>
      <c r="K209" s="185" t="s">
        <v>261</v>
      </c>
      <c r="L209" s="27"/>
      <c r="M209" s="190"/>
      <c r="N209" s="191" t="s">
        <v>47</v>
      </c>
      <c r="O209" s="68"/>
      <c r="P209" s="192" t="n">
        <f aca="false">O209*H209</f>
        <v>0</v>
      </c>
      <c r="Q209" s="192" t="n">
        <v>0</v>
      </c>
      <c r="R209" s="192" t="n">
        <f aca="false">Q209*H209</f>
        <v>0</v>
      </c>
      <c r="S209" s="192" t="n">
        <v>0</v>
      </c>
      <c r="T209" s="193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194" t="s">
        <v>192</v>
      </c>
      <c r="AS209" s="31"/>
      <c r="AT209" s="194" t="s">
        <v>0</v>
      </c>
      <c r="AU209" s="194" t="s">
        <v>90</v>
      </c>
      <c r="AV209" s="31"/>
      <c r="AW209" s="31"/>
      <c r="AX209" s="31"/>
      <c r="AY209" s="7" t="s">
        <v>186</v>
      </c>
      <c r="AZ209" s="31"/>
      <c r="BA209" s="31"/>
      <c r="BB209" s="31"/>
      <c r="BC209" s="31"/>
      <c r="BD209" s="31"/>
      <c r="BE209" s="195" t="n">
        <f aca="false">IF(N209="základní",J209,0)</f>
        <v>0</v>
      </c>
      <c r="BF209" s="195" t="n">
        <f aca="false">IF(N209="snížená",J209,0)</f>
        <v>0</v>
      </c>
      <c r="BG209" s="195" t="n">
        <f aca="false">IF(N209="zákl. přenesená",J209,0)</f>
        <v>0</v>
      </c>
      <c r="BH209" s="195" t="n">
        <f aca="false">IF(N209="sníž. přenesená",J209,0)</f>
        <v>0</v>
      </c>
      <c r="BI209" s="195" t="n">
        <f aca="false">IF(N209="nulová",J209,0)</f>
        <v>0</v>
      </c>
      <c r="BJ209" s="7" t="s">
        <v>90</v>
      </c>
      <c r="BK209" s="195" t="n">
        <f aca="false">ROUND(I209*H209,2)</f>
        <v>0</v>
      </c>
      <c r="BL209" s="7" t="s">
        <v>192</v>
      </c>
      <c r="BM209" s="194" t="s">
        <v>623</v>
      </c>
      <c r="BN209" s="31"/>
    </row>
    <row r="210" s="32" customFormat="true" ht="12.8" hidden="false" customHeight="false" outlineLevel="0" collapsed="false">
      <c r="A210" s="26"/>
      <c r="B210" s="27"/>
      <c r="C210" s="26"/>
      <c r="D210" s="196" t="s">
        <v>194</v>
      </c>
      <c r="E210" s="26"/>
      <c r="F210" s="197" t="s">
        <v>622</v>
      </c>
      <c r="G210" s="26"/>
      <c r="H210" s="26"/>
      <c r="I210" s="163"/>
      <c r="J210" s="26"/>
      <c r="K210" s="26"/>
      <c r="L210" s="27"/>
      <c r="M210" s="198"/>
      <c r="N210" s="199"/>
      <c r="O210" s="68"/>
      <c r="P210" s="68"/>
      <c r="Q210" s="68"/>
      <c r="R210" s="68"/>
      <c r="S210" s="68"/>
      <c r="T210" s="69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7" t="s">
        <v>194</v>
      </c>
      <c r="AU210" s="7" t="s">
        <v>90</v>
      </c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</row>
    <row r="211" s="32" customFormat="true" ht="22.35" hidden="false" customHeight="false" outlineLevel="0" collapsed="false">
      <c r="A211" s="26"/>
      <c r="B211" s="27"/>
      <c r="C211" s="183" t="s">
        <v>624</v>
      </c>
      <c r="D211" s="4" t="s">
        <v>0</v>
      </c>
      <c r="E211" s="184" t="s">
        <v>625</v>
      </c>
      <c r="F211" s="185" t="s">
        <v>626</v>
      </c>
      <c r="G211" s="186" t="s">
        <v>260</v>
      </c>
      <c r="H211" s="187" t="n">
        <v>-1</v>
      </c>
      <c r="I211" s="188"/>
      <c r="J211" s="189" t="n">
        <f aca="false">ROUND(I211*H211,2)</f>
        <v>-0</v>
      </c>
      <c r="K211" s="185" t="s">
        <v>261</v>
      </c>
      <c r="L211" s="27"/>
      <c r="M211" s="190"/>
      <c r="N211" s="191" t="s">
        <v>47</v>
      </c>
      <c r="O211" s="68"/>
      <c r="P211" s="192" t="n">
        <f aca="false">O211*H211</f>
        <v>-0</v>
      </c>
      <c r="Q211" s="192" t="n">
        <v>0</v>
      </c>
      <c r="R211" s="192" t="n">
        <f aca="false">Q211*H211</f>
        <v>-0</v>
      </c>
      <c r="S211" s="192" t="n">
        <v>0</v>
      </c>
      <c r="T211" s="193" t="n">
        <f aca="false">S211*H211</f>
        <v>-0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194" t="s">
        <v>192</v>
      </c>
      <c r="AS211" s="31"/>
      <c r="AT211" s="194" t="s">
        <v>0</v>
      </c>
      <c r="AU211" s="194" t="s">
        <v>90</v>
      </c>
      <c r="AV211" s="31"/>
      <c r="AW211" s="31"/>
      <c r="AX211" s="31"/>
      <c r="AY211" s="7" t="s">
        <v>186</v>
      </c>
      <c r="AZ211" s="31"/>
      <c r="BA211" s="31"/>
      <c r="BB211" s="31"/>
      <c r="BC211" s="31"/>
      <c r="BD211" s="31"/>
      <c r="BE211" s="195" t="n">
        <f aca="false">IF(N211="základní",J211,0)</f>
        <v>-0</v>
      </c>
      <c r="BF211" s="195" t="n">
        <f aca="false">IF(N211="snížená",J211,0)</f>
        <v>0</v>
      </c>
      <c r="BG211" s="195" t="n">
        <f aca="false">IF(N211="zákl. přenesená",J211,0)</f>
        <v>0</v>
      </c>
      <c r="BH211" s="195" t="n">
        <f aca="false">IF(N211="sníž. přenesená",J211,0)</f>
        <v>0</v>
      </c>
      <c r="BI211" s="195" t="n">
        <f aca="false">IF(N211="nulová",J211,0)</f>
        <v>0</v>
      </c>
      <c r="BJ211" s="7" t="s">
        <v>90</v>
      </c>
      <c r="BK211" s="195" t="n">
        <f aca="false">ROUND(I211*H211,2)</f>
        <v>-0</v>
      </c>
      <c r="BL211" s="7" t="s">
        <v>192</v>
      </c>
      <c r="BM211" s="194" t="s">
        <v>627</v>
      </c>
      <c r="BN211" s="31"/>
    </row>
    <row r="212" s="32" customFormat="true" ht="16.4" hidden="false" customHeight="false" outlineLevel="0" collapsed="false">
      <c r="A212" s="26"/>
      <c r="B212" s="27"/>
      <c r="C212" s="26"/>
      <c r="D212" s="196" t="s">
        <v>194</v>
      </c>
      <c r="E212" s="26"/>
      <c r="F212" s="197" t="s">
        <v>626</v>
      </c>
      <c r="G212" s="26"/>
      <c r="H212" s="26"/>
      <c r="I212" s="163"/>
      <c r="J212" s="26"/>
      <c r="K212" s="26"/>
      <c r="L212" s="27"/>
      <c r="M212" s="198"/>
      <c r="N212" s="199"/>
      <c r="O212" s="68"/>
      <c r="P212" s="68"/>
      <c r="Q212" s="68"/>
      <c r="R212" s="68"/>
      <c r="S212" s="68"/>
      <c r="T212" s="69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7" t="s">
        <v>194</v>
      </c>
      <c r="AU212" s="7" t="s">
        <v>90</v>
      </c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</row>
    <row r="213" s="32" customFormat="true" ht="22.35" hidden="false" customHeight="false" outlineLevel="0" collapsed="false">
      <c r="A213" s="26"/>
      <c r="B213" s="27"/>
      <c r="C213" s="183" t="s">
        <v>624</v>
      </c>
      <c r="D213" s="1" t="s">
        <v>0</v>
      </c>
      <c r="E213" s="184" t="s">
        <v>628</v>
      </c>
      <c r="F213" s="185" t="s">
        <v>629</v>
      </c>
      <c r="G213" s="186" t="s">
        <v>260</v>
      </c>
      <c r="H213" s="187" t="n">
        <v>1</v>
      </c>
      <c r="I213" s="188"/>
      <c r="J213" s="189" t="n">
        <f aca="false">ROUND(I213*H213,2)</f>
        <v>0</v>
      </c>
      <c r="K213" s="185" t="s">
        <v>261</v>
      </c>
      <c r="L213" s="27"/>
      <c r="M213" s="190"/>
      <c r="N213" s="191" t="s">
        <v>47</v>
      </c>
      <c r="O213" s="68"/>
      <c r="P213" s="192" t="n">
        <f aca="false">O213*H213</f>
        <v>0</v>
      </c>
      <c r="Q213" s="192" t="n">
        <v>0</v>
      </c>
      <c r="R213" s="192" t="n">
        <f aca="false">Q213*H213</f>
        <v>0</v>
      </c>
      <c r="S213" s="192" t="n">
        <v>0</v>
      </c>
      <c r="T213" s="193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194" t="s">
        <v>192</v>
      </c>
      <c r="AS213" s="31"/>
      <c r="AT213" s="194" t="s">
        <v>0</v>
      </c>
      <c r="AU213" s="194" t="s">
        <v>90</v>
      </c>
      <c r="AV213" s="31"/>
      <c r="AW213" s="31"/>
      <c r="AX213" s="31"/>
      <c r="AY213" s="7" t="s">
        <v>186</v>
      </c>
      <c r="AZ213" s="31"/>
      <c r="BA213" s="31"/>
      <c r="BB213" s="31"/>
      <c r="BC213" s="31"/>
      <c r="BD213" s="31"/>
      <c r="BE213" s="195" t="n">
        <f aca="false">IF(N213="základní",J213,0)</f>
        <v>0</v>
      </c>
      <c r="BF213" s="195" t="n">
        <f aca="false">IF(N213="snížená",J213,0)</f>
        <v>0</v>
      </c>
      <c r="BG213" s="195" t="n">
        <f aca="false">IF(N213="zákl. přenesená",J213,0)</f>
        <v>0</v>
      </c>
      <c r="BH213" s="195" t="n">
        <f aca="false">IF(N213="sníž. přenesená",J213,0)</f>
        <v>0</v>
      </c>
      <c r="BI213" s="195" t="n">
        <f aca="false">IF(N213="nulová",J213,0)</f>
        <v>0</v>
      </c>
      <c r="BJ213" s="7" t="s">
        <v>90</v>
      </c>
      <c r="BK213" s="195" t="n">
        <f aca="false">ROUND(I213*H213,2)</f>
        <v>0</v>
      </c>
      <c r="BL213" s="7" t="s">
        <v>192</v>
      </c>
      <c r="BM213" s="194" t="s">
        <v>630</v>
      </c>
      <c r="BN213" s="31"/>
    </row>
    <row r="214" s="32" customFormat="true" ht="12.8" hidden="false" customHeight="false" outlineLevel="0" collapsed="false">
      <c r="A214" s="26"/>
      <c r="B214" s="27"/>
      <c r="C214" s="26"/>
      <c r="D214" s="196" t="s">
        <v>194</v>
      </c>
      <c r="E214" s="26"/>
      <c r="F214" s="197" t="s">
        <v>629</v>
      </c>
      <c r="G214" s="26"/>
      <c r="H214" s="26"/>
      <c r="I214" s="163"/>
      <c r="J214" s="26"/>
      <c r="K214" s="26"/>
      <c r="L214" s="27"/>
      <c r="M214" s="198"/>
      <c r="N214" s="199"/>
      <c r="O214" s="68"/>
      <c r="P214" s="68"/>
      <c r="Q214" s="68"/>
      <c r="R214" s="68"/>
      <c r="S214" s="68"/>
      <c r="T214" s="69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7" t="s">
        <v>194</v>
      </c>
      <c r="AU214" s="7" t="s">
        <v>90</v>
      </c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</row>
    <row r="215" s="32" customFormat="true" ht="22.35" hidden="false" customHeight="false" outlineLevel="0" collapsed="false">
      <c r="A215" s="26"/>
      <c r="B215" s="27"/>
      <c r="C215" s="183" t="s">
        <v>550</v>
      </c>
      <c r="D215" s="4" t="s">
        <v>0</v>
      </c>
      <c r="E215" s="184" t="s">
        <v>631</v>
      </c>
      <c r="F215" s="185" t="s">
        <v>632</v>
      </c>
      <c r="G215" s="186" t="s">
        <v>260</v>
      </c>
      <c r="H215" s="187" t="n">
        <v>-1</v>
      </c>
      <c r="I215" s="188"/>
      <c r="J215" s="189" t="n">
        <f aca="false">ROUND(I215*H215,2)</f>
        <v>-0</v>
      </c>
      <c r="K215" s="185" t="s">
        <v>261</v>
      </c>
      <c r="L215" s="27"/>
      <c r="M215" s="190"/>
      <c r="N215" s="191" t="s">
        <v>47</v>
      </c>
      <c r="O215" s="68"/>
      <c r="P215" s="192" t="n">
        <f aca="false">O215*H215</f>
        <v>-0</v>
      </c>
      <c r="Q215" s="192" t="n">
        <v>0</v>
      </c>
      <c r="R215" s="192" t="n">
        <f aca="false">Q215*H215</f>
        <v>-0</v>
      </c>
      <c r="S215" s="192" t="n">
        <v>0</v>
      </c>
      <c r="T215" s="193" t="n">
        <f aca="false">S215*H215</f>
        <v>-0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194" t="s">
        <v>192</v>
      </c>
      <c r="AS215" s="31"/>
      <c r="AT215" s="194" t="s">
        <v>0</v>
      </c>
      <c r="AU215" s="194" t="s">
        <v>90</v>
      </c>
      <c r="AV215" s="31"/>
      <c r="AW215" s="31"/>
      <c r="AX215" s="31"/>
      <c r="AY215" s="7" t="s">
        <v>186</v>
      </c>
      <c r="AZ215" s="31"/>
      <c r="BA215" s="31"/>
      <c r="BB215" s="31"/>
      <c r="BC215" s="31"/>
      <c r="BD215" s="31"/>
      <c r="BE215" s="195" t="n">
        <f aca="false">IF(N215="základní",J215,0)</f>
        <v>-0</v>
      </c>
      <c r="BF215" s="195" t="n">
        <f aca="false">IF(N215="snížená",J215,0)</f>
        <v>0</v>
      </c>
      <c r="BG215" s="195" t="n">
        <f aca="false">IF(N215="zákl. přenesená",J215,0)</f>
        <v>0</v>
      </c>
      <c r="BH215" s="195" t="n">
        <f aca="false">IF(N215="sníž. přenesená",J215,0)</f>
        <v>0</v>
      </c>
      <c r="BI215" s="195" t="n">
        <f aca="false">IF(N215="nulová",J215,0)</f>
        <v>0</v>
      </c>
      <c r="BJ215" s="7" t="s">
        <v>90</v>
      </c>
      <c r="BK215" s="195" t="n">
        <f aca="false">ROUND(I215*H215,2)</f>
        <v>-0</v>
      </c>
      <c r="BL215" s="7" t="s">
        <v>192</v>
      </c>
      <c r="BM215" s="194" t="s">
        <v>633</v>
      </c>
      <c r="BN215" s="31"/>
    </row>
    <row r="216" s="32" customFormat="true" ht="16.4" hidden="false" customHeight="false" outlineLevel="0" collapsed="false">
      <c r="A216" s="26"/>
      <c r="B216" s="27"/>
      <c r="C216" s="26"/>
      <c r="D216" s="196" t="s">
        <v>194</v>
      </c>
      <c r="E216" s="26"/>
      <c r="F216" s="197" t="s">
        <v>632</v>
      </c>
      <c r="G216" s="26"/>
      <c r="H216" s="26"/>
      <c r="I216" s="163"/>
      <c r="J216" s="26"/>
      <c r="K216" s="26"/>
      <c r="L216" s="27"/>
      <c r="M216" s="198"/>
      <c r="N216" s="199"/>
      <c r="O216" s="68"/>
      <c r="P216" s="68"/>
      <c r="Q216" s="68"/>
      <c r="R216" s="68"/>
      <c r="S216" s="68"/>
      <c r="T216" s="69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7" t="s">
        <v>194</v>
      </c>
      <c r="AU216" s="7" t="s">
        <v>90</v>
      </c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</row>
    <row r="217" s="32" customFormat="true" ht="22.35" hidden="false" customHeight="false" outlineLevel="0" collapsed="false">
      <c r="A217" s="26"/>
      <c r="B217" s="27"/>
      <c r="C217" s="183" t="s">
        <v>550</v>
      </c>
      <c r="D217" s="1" t="s">
        <v>0</v>
      </c>
      <c r="E217" s="184" t="s">
        <v>634</v>
      </c>
      <c r="F217" s="185" t="s">
        <v>635</v>
      </c>
      <c r="G217" s="186" t="s">
        <v>260</v>
      </c>
      <c r="H217" s="187" t="n">
        <v>1</v>
      </c>
      <c r="I217" s="188"/>
      <c r="J217" s="189" t="n">
        <f aca="false">ROUND(I217*H217,2)</f>
        <v>0</v>
      </c>
      <c r="K217" s="185" t="s">
        <v>261</v>
      </c>
      <c r="L217" s="27"/>
      <c r="M217" s="190"/>
      <c r="N217" s="191" t="s">
        <v>47</v>
      </c>
      <c r="O217" s="68"/>
      <c r="P217" s="192" t="n">
        <f aca="false">O217*H217</f>
        <v>0</v>
      </c>
      <c r="Q217" s="192" t="n">
        <v>0</v>
      </c>
      <c r="R217" s="192" t="n">
        <f aca="false">Q217*H217</f>
        <v>0</v>
      </c>
      <c r="S217" s="192" t="n">
        <v>0</v>
      </c>
      <c r="T217" s="193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194" t="s">
        <v>192</v>
      </c>
      <c r="AS217" s="31"/>
      <c r="AT217" s="194" t="s">
        <v>0</v>
      </c>
      <c r="AU217" s="194" t="s">
        <v>90</v>
      </c>
      <c r="AV217" s="31"/>
      <c r="AW217" s="31"/>
      <c r="AX217" s="31"/>
      <c r="AY217" s="7" t="s">
        <v>186</v>
      </c>
      <c r="AZ217" s="31"/>
      <c r="BA217" s="31"/>
      <c r="BB217" s="31"/>
      <c r="BC217" s="31"/>
      <c r="BD217" s="31"/>
      <c r="BE217" s="195" t="n">
        <f aca="false">IF(N217="základní",J217,0)</f>
        <v>0</v>
      </c>
      <c r="BF217" s="195" t="n">
        <f aca="false">IF(N217="snížená",J217,0)</f>
        <v>0</v>
      </c>
      <c r="BG217" s="195" t="n">
        <f aca="false">IF(N217="zákl. přenesená",J217,0)</f>
        <v>0</v>
      </c>
      <c r="BH217" s="195" t="n">
        <f aca="false">IF(N217="sníž. přenesená",J217,0)</f>
        <v>0</v>
      </c>
      <c r="BI217" s="195" t="n">
        <f aca="false">IF(N217="nulová",J217,0)</f>
        <v>0</v>
      </c>
      <c r="BJ217" s="7" t="s">
        <v>90</v>
      </c>
      <c r="BK217" s="195" t="n">
        <f aca="false">ROUND(I217*H217,2)</f>
        <v>0</v>
      </c>
      <c r="BL217" s="7" t="s">
        <v>192</v>
      </c>
      <c r="BM217" s="194" t="s">
        <v>636</v>
      </c>
      <c r="BN217" s="31"/>
    </row>
    <row r="218" s="32" customFormat="true" ht="12.8" hidden="false" customHeight="false" outlineLevel="0" collapsed="false">
      <c r="A218" s="26"/>
      <c r="B218" s="27"/>
      <c r="C218" s="26"/>
      <c r="D218" s="196" t="s">
        <v>194</v>
      </c>
      <c r="E218" s="26"/>
      <c r="F218" s="197" t="s">
        <v>635</v>
      </c>
      <c r="G218" s="26"/>
      <c r="H218" s="26"/>
      <c r="I218" s="163"/>
      <c r="J218" s="26"/>
      <c r="K218" s="26"/>
      <c r="L218" s="27"/>
      <c r="M218" s="198"/>
      <c r="N218" s="199"/>
      <c r="O218" s="68"/>
      <c r="P218" s="68"/>
      <c r="Q218" s="68"/>
      <c r="R218" s="68"/>
      <c r="S218" s="68"/>
      <c r="T218" s="69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7" t="s">
        <v>194</v>
      </c>
      <c r="AU218" s="7" t="s">
        <v>90</v>
      </c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</row>
    <row r="219" s="32" customFormat="true" ht="22.35" hidden="false" customHeight="false" outlineLevel="0" collapsed="false">
      <c r="A219" s="26"/>
      <c r="B219" s="27"/>
      <c r="C219" s="183" t="s">
        <v>637</v>
      </c>
      <c r="D219" s="4" t="s">
        <v>0</v>
      </c>
      <c r="E219" s="184" t="s">
        <v>638</v>
      </c>
      <c r="F219" s="185" t="s">
        <v>639</v>
      </c>
      <c r="G219" s="186" t="s">
        <v>260</v>
      </c>
      <c r="H219" s="187" t="n">
        <v>-1</v>
      </c>
      <c r="I219" s="188"/>
      <c r="J219" s="189" t="n">
        <f aca="false">ROUND(I219*H219,2)</f>
        <v>-0</v>
      </c>
      <c r="K219" s="185" t="s">
        <v>261</v>
      </c>
      <c r="L219" s="27"/>
      <c r="M219" s="190"/>
      <c r="N219" s="191" t="s">
        <v>47</v>
      </c>
      <c r="O219" s="68"/>
      <c r="P219" s="192" t="n">
        <f aca="false">O219*H219</f>
        <v>-0</v>
      </c>
      <c r="Q219" s="192" t="n">
        <v>0</v>
      </c>
      <c r="R219" s="192" t="n">
        <f aca="false">Q219*H219</f>
        <v>-0</v>
      </c>
      <c r="S219" s="192" t="n">
        <v>0</v>
      </c>
      <c r="T219" s="193" t="n">
        <f aca="false">S219*H219</f>
        <v>-0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194" t="s">
        <v>192</v>
      </c>
      <c r="AS219" s="31"/>
      <c r="AT219" s="194" t="s">
        <v>0</v>
      </c>
      <c r="AU219" s="194" t="s">
        <v>90</v>
      </c>
      <c r="AV219" s="31"/>
      <c r="AW219" s="31"/>
      <c r="AX219" s="31"/>
      <c r="AY219" s="7" t="s">
        <v>186</v>
      </c>
      <c r="AZ219" s="31"/>
      <c r="BA219" s="31"/>
      <c r="BB219" s="31"/>
      <c r="BC219" s="31"/>
      <c r="BD219" s="31"/>
      <c r="BE219" s="195" t="n">
        <f aca="false">IF(N219="základní",J219,0)</f>
        <v>-0</v>
      </c>
      <c r="BF219" s="195" t="n">
        <f aca="false">IF(N219="snížená",J219,0)</f>
        <v>0</v>
      </c>
      <c r="BG219" s="195" t="n">
        <f aca="false">IF(N219="zákl. přenesená",J219,0)</f>
        <v>0</v>
      </c>
      <c r="BH219" s="195" t="n">
        <f aca="false">IF(N219="sníž. přenesená",J219,0)</f>
        <v>0</v>
      </c>
      <c r="BI219" s="195" t="n">
        <f aca="false">IF(N219="nulová",J219,0)</f>
        <v>0</v>
      </c>
      <c r="BJ219" s="7" t="s">
        <v>90</v>
      </c>
      <c r="BK219" s="195" t="n">
        <f aca="false">ROUND(I219*H219,2)</f>
        <v>-0</v>
      </c>
      <c r="BL219" s="7" t="s">
        <v>192</v>
      </c>
      <c r="BM219" s="194" t="s">
        <v>640</v>
      </c>
      <c r="BN219" s="31"/>
    </row>
    <row r="220" s="32" customFormat="true" ht="16.4" hidden="false" customHeight="false" outlineLevel="0" collapsed="false">
      <c r="A220" s="26"/>
      <c r="B220" s="27"/>
      <c r="C220" s="26"/>
      <c r="D220" s="196" t="s">
        <v>194</v>
      </c>
      <c r="E220" s="26"/>
      <c r="F220" s="197" t="s">
        <v>639</v>
      </c>
      <c r="G220" s="26"/>
      <c r="H220" s="26"/>
      <c r="I220" s="163"/>
      <c r="J220" s="26"/>
      <c r="K220" s="26"/>
      <c r="L220" s="27"/>
      <c r="M220" s="198"/>
      <c r="N220" s="199"/>
      <c r="O220" s="68"/>
      <c r="P220" s="68"/>
      <c r="Q220" s="68"/>
      <c r="R220" s="68"/>
      <c r="S220" s="68"/>
      <c r="T220" s="69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7" t="s">
        <v>194</v>
      </c>
      <c r="AU220" s="7" t="s">
        <v>90</v>
      </c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</row>
    <row r="221" s="32" customFormat="true" ht="22.35" hidden="false" customHeight="false" outlineLevel="0" collapsed="false">
      <c r="A221" s="26"/>
      <c r="B221" s="27"/>
      <c r="C221" s="183" t="s">
        <v>637</v>
      </c>
      <c r="D221" s="1" t="s">
        <v>0</v>
      </c>
      <c r="E221" s="184" t="s">
        <v>641</v>
      </c>
      <c r="F221" s="185" t="s">
        <v>642</v>
      </c>
      <c r="G221" s="186" t="s">
        <v>260</v>
      </c>
      <c r="H221" s="187" t="n">
        <v>1</v>
      </c>
      <c r="I221" s="188"/>
      <c r="J221" s="189" t="n">
        <f aca="false">ROUND(I221*H221,2)</f>
        <v>0</v>
      </c>
      <c r="K221" s="185" t="s">
        <v>261</v>
      </c>
      <c r="L221" s="27"/>
      <c r="M221" s="190"/>
      <c r="N221" s="191" t="s">
        <v>47</v>
      </c>
      <c r="O221" s="68"/>
      <c r="P221" s="192" t="n">
        <f aca="false">O221*H221</f>
        <v>0</v>
      </c>
      <c r="Q221" s="192" t="n">
        <v>0</v>
      </c>
      <c r="R221" s="192" t="n">
        <f aca="false">Q221*H221</f>
        <v>0</v>
      </c>
      <c r="S221" s="192" t="n">
        <v>0</v>
      </c>
      <c r="T221" s="193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194" t="s">
        <v>192</v>
      </c>
      <c r="AS221" s="31"/>
      <c r="AT221" s="194" t="s">
        <v>0</v>
      </c>
      <c r="AU221" s="194" t="s">
        <v>90</v>
      </c>
      <c r="AV221" s="31"/>
      <c r="AW221" s="31"/>
      <c r="AX221" s="31"/>
      <c r="AY221" s="7" t="s">
        <v>186</v>
      </c>
      <c r="AZ221" s="31"/>
      <c r="BA221" s="31"/>
      <c r="BB221" s="31"/>
      <c r="BC221" s="31"/>
      <c r="BD221" s="31"/>
      <c r="BE221" s="195" t="n">
        <f aca="false">IF(N221="základní",J221,0)</f>
        <v>0</v>
      </c>
      <c r="BF221" s="195" t="n">
        <f aca="false">IF(N221="snížená",J221,0)</f>
        <v>0</v>
      </c>
      <c r="BG221" s="195" t="n">
        <f aca="false">IF(N221="zákl. přenesená",J221,0)</f>
        <v>0</v>
      </c>
      <c r="BH221" s="195" t="n">
        <f aca="false">IF(N221="sníž. přenesená",J221,0)</f>
        <v>0</v>
      </c>
      <c r="BI221" s="195" t="n">
        <f aca="false">IF(N221="nulová",J221,0)</f>
        <v>0</v>
      </c>
      <c r="BJ221" s="7" t="s">
        <v>90</v>
      </c>
      <c r="BK221" s="195" t="n">
        <f aca="false">ROUND(I221*H221,2)</f>
        <v>0</v>
      </c>
      <c r="BL221" s="7" t="s">
        <v>192</v>
      </c>
      <c r="BM221" s="194" t="s">
        <v>643</v>
      </c>
      <c r="BN221" s="31"/>
    </row>
    <row r="222" s="32" customFormat="true" ht="12.8" hidden="false" customHeight="false" outlineLevel="0" collapsed="false">
      <c r="A222" s="26"/>
      <c r="B222" s="27"/>
      <c r="C222" s="26"/>
      <c r="D222" s="196" t="s">
        <v>194</v>
      </c>
      <c r="E222" s="26"/>
      <c r="F222" s="197" t="s">
        <v>642</v>
      </c>
      <c r="G222" s="26"/>
      <c r="H222" s="26"/>
      <c r="I222" s="163"/>
      <c r="J222" s="26"/>
      <c r="K222" s="26"/>
      <c r="L222" s="27"/>
      <c r="M222" s="198"/>
      <c r="N222" s="199"/>
      <c r="O222" s="68"/>
      <c r="P222" s="68"/>
      <c r="Q222" s="68"/>
      <c r="R222" s="68"/>
      <c r="S222" s="68"/>
      <c r="T222" s="69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7" t="s">
        <v>194</v>
      </c>
      <c r="AU222" s="7" t="s">
        <v>90</v>
      </c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</row>
    <row r="223" s="32" customFormat="true" ht="22.35" hidden="false" customHeight="false" outlineLevel="0" collapsed="false">
      <c r="A223" s="26"/>
      <c r="B223" s="27"/>
      <c r="C223" s="183" t="s">
        <v>644</v>
      </c>
      <c r="D223" s="4" t="s">
        <v>0</v>
      </c>
      <c r="E223" s="184" t="s">
        <v>645</v>
      </c>
      <c r="F223" s="185" t="s">
        <v>646</v>
      </c>
      <c r="G223" s="186" t="s">
        <v>260</v>
      </c>
      <c r="H223" s="187" t="n">
        <v>-1</v>
      </c>
      <c r="I223" s="188"/>
      <c r="J223" s="189" t="n">
        <f aca="false">ROUND(I223*H223,2)</f>
        <v>-0</v>
      </c>
      <c r="K223" s="185" t="s">
        <v>261</v>
      </c>
      <c r="L223" s="27"/>
      <c r="M223" s="190"/>
      <c r="N223" s="191" t="s">
        <v>47</v>
      </c>
      <c r="O223" s="68"/>
      <c r="P223" s="192" t="n">
        <f aca="false">O223*H223</f>
        <v>-0</v>
      </c>
      <c r="Q223" s="192" t="n">
        <v>0</v>
      </c>
      <c r="R223" s="192" t="n">
        <f aca="false">Q223*H223</f>
        <v>-0</v>
      </c>
      <c r="S223" s="192" t="n">
        <v>0</v>
      </c>
      <c r="T223" s="193" t="n">
        <f aca="false">S223*H223</f>
        <v>-0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194" t="s">
        <v>192</v>
      </c>
      <c r="AS223" s="31"/>
      <c r="AT223" s="194" t="s">
        <v>0</v>
      </c>
      <c r="AU223" s="194" t="s">
        <v>90</v>
      </c>
      <c r="AV223" s="31"/>
      <c r="AW223" s="31"/>
      <c r="AX223" s="31"/>
      <c r="AY223" s="7" t="s">
        <v>186</v>
      </c>
      <c r="AZ223" s="31"/>
      <c r="BA223" s="31"/>
      <c r="BB223" s="31"/>
      <c r="BC223" s="31"/>
      <c r="BD223" s="31"/>
      <c r="BE223" s="195" t="n">
        <f aca="false">IF(N223="základní",J223,0)</f>
        <v>-0</v>
      </c>
      <c r="BF223" s="195" t="n">
        <f aca="false">IF(N223="snížená",J223,0)</f>
        <v>0</v>
      </c>
      <c r="BG223" s="195" t="n">
        <f aca="false">IF(N223="zákl. přenesená",J223,0)</f>
        <v>0</v>
      </c>
      <c r="BH223" s="195" t="n">
        <f aca="false">IF(N223="sníž. přenesená",J223,0)</f>
        <v>0</v>
      </c>
      <c r="BI223" s="195" t="n">
        <f aca="false">IF(N223="nulová",J223,0)</f>
        <v>0</v>
      </c>
      <c r="BJ223" s="7" t="s">
        <v>90</v>
      </c>
      <c r="BK223" s="195" t="n">
        <f aca="false">ROUND(I223*H223,2)</f>
        <v>-0</v>
      </c>
      <c r="BL223" s="7" t="s">
        <v>192</v>
      </c>
      <c r="BM223" s="194" t="s">
        <v>647</v>
      </c>
      <c r="BN223" s="31"/>
    </row>
    <row r="224" s="32" customFormat="true" ht="16.4" hidden="false" customHeight="false" outlineLevel="0" collapsed="false">
      <c r="A224" s="26"/>
      <c r="B224" s="27"/>
      <c r="C224" s="26"/>
      <c r="D224" s="196" t="s">
        <v>194</v>
      </c>
      <c r="E224" s="26"/>
      <c r="F224" s="197" t="s">
        <v>646</v>
      </c>
      <c r="G224" s="26"/>
      <c r="H224" s="26"/>
      <c r="I224" s="163"/>
      <c r="J224" s="26"/>
      <c r="K224" s="26"/>
      <c r="L224" s="27"/>
      <c r="M224" s="198"/>
      <c r="N224" s="199"/>
      <c r="O224" s="68"/>
      <c r="P224" s="68"/>
      <c r="Q224" s="68"/>
      <c r="R224" s="68"/>
      <c r="S224" s="68"/>
      <c r="T224" s="69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7" t="s">
        <v>194</v>
      </c>
      <c r="AU224" s="7" t="s">
        <v>90</v>
      </c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</row>
    <row r="225" s="32" customFormat="true" ht="22.35" hidden="false" customHeight="false" outlineLevel="0" collapsed="false">
      <c r="A225" s="26"/>
      <c r="B225" s="27"/>
      <c r="C225" s="183" t="s">
        <v>644</v>
      </c>
      <c r="D225" s="1" t="s">
        <v>0</v>
      </c>
      <c r="E225" s="184" t="s">
        <v>648</v>
      </c>
      <c r="F225" s="185" t="s">
        <v>649</v>
      </c>
      <c r="G225" s="186" t="s">
        <v>260</v>
      </c>
      <c r="H225" s="187" t="n">
        <v>1</v>
      </c>
      <c r="I225" s="188"/>
      <c r="J225" s="189" t="n">
        <f aca="false">ROUND(I225*H225,2)</f>
        <v>0</v>
      </c>
      <c r="K225" s="185" t="s">
        <v>261</v>
      </c>
      <c r="L225" s="27"/>
      <c r="M225" s="190"/>
      <c r="N225" s="191" t="s">
        <v>47</v>
      </c>
      <c r="O225" s="68"/>
      <c r="P225" s="192" t="n">
        <f aca="false">O225*H225</f>
        <v>0</v>
      </c>
      <c r="Q225" s="192" t="n">
        <v>0</v>
      </c>
      <c r="R225" s="192" t="n">
        <f aca="false">Q225*H225</f>
        <v>0</v>
      </c>
      <c r="S225" s="192" t="n">
        <v>0</v>
      </c>
      <c r="T225" s="193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194" t="s">
        <v>192</v>
      </c>
      <c r="AS225" s="31"/>
      <c r="AT225" s="194" t="s">
        <v>0</v>
      </c>
      <c r="AU225" s="194" t="s">
        <v>90</v>
      </c>
      <c r="AV225" s="31"/>
      <c r="AW225" s="31"/>
      <c r="AX225" s="31"/>
      <c r="AY225" s="7" t="s">
        <v>186</v>
      </c>
      <c r="AZ225" s="31"/>
      <c r="BA225" s="31"/>
      <c r="BB225" s="31"/>
      <c r="BC225" s="31"/>
      <c r="BD225" s="31"/>
      <c r="BE225" s="195" t="n">
        <f aca="false">IF(N225="základní",J225,0)</f>
        <v>0</v>
      </c>
      <c r="BF225" s="195" t="n">
        <f aca="false">IF(N225="snížená",J225,0)</f>
        <v>0</v>
      </c>
      <c r="BG225" s="195" t="n">
        <f aca="false">IF(N225="zákl. přenesená",J225,0)</f>
        <v>0</v>
      </c>
      <c r="BH225" s="195" t="n">
        <f aca="false">IF(N225="sníž. přenesená",J225,0)</f>
        <v>0</v>
      </c>
      <c r="BI225" s="195" t="n">
        <f aca="false">IF(N225="nulová",J225,0)</f>
        <v>0</v>
      </c>
      <c r="BJ225" s="7" t="s">
        <v>90</v>
      </c>
      <c r="BK225" s="195" t="n">
        <f aca="false">ROUND(I225*H225,2)</f>
        <v>0</v>
      </c>
      <c r="BL225" s="7" t="s">
        <v>192</v>
      </c>
      <c r="BM225" s="194" t="s">
        <v>650</v>
      </c>
      <c r="BN225" s="31"/>
    </row>
    <row r="226" s="32" customFormat="true" ht="12.8" hidden="false" customHeight="false" outlineLevel="0" collapsed="false">
      <c r="A226" s="26"/>
      <c r="B226" s="27"/>
      <c r="C226" s="26"/>
      <c r="D226" s="196" t="s">
        <v>194</v>
      </c>
      <c r="E226" s="26"/>
      <c r="F226" s="197" t="s">
        <v>649</v>
      </c>
      <c r="G226" s="26"/>
      <c r="H226" s="26"/>
      <c r="I226" s="163"/>
      <c r="J226" s="26"/>
      <c r="K226" s="26"/>
      <c r="L226" s="27"/>
      <c r="M226" s="198"/>
      <c r="N226" s="199"/>
      <c r="O226" s="68"/>
      <c r="P226" s="68"/>
      <c r="Q226" s="68"/>
      <c r="R226" s="68"/>
      <c r="S226" s="68"/>
      <c r="T226" s="69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7" t="s">
        <v>194</v>
      </c>
      <c r="AU226" s="7" t="s">
        <v>90</v>
      </c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</row>
    <row r="227" s="32" customFormat="true" ht="22.35" hidden="false" customHeight="false" outlineLevel="0" collapsed="false">
      <c r="A227" s="26"/>
      <c r="B227" s="27"/>
      <c r="C227" s="183" t="s">
        <v>556</v>
      </c>
      <c r="D227" s="4" t="s">
        <v>0</v>
      </c>
      <c r="E227" s="184" t="s">
        <v>651</v>
      </c>
      <c r="F227" s="185" t="s">
        <v>652</v>
      </c>
      <c r="G227" s="186" t="s">
        <v>260</v>
      </c>
      <c r="H227" s="187" t="n">
        <v>-1</v>
      </c>
      <c r="I227" s="188"/>
      <c r="J227" s="189" t="n">
        <f aca="false">ROUND(I227*H227,2)</f>
        <v>-0</v>
      </c>
      <c r="K227" s="185" t="s">
        <v>261</v>
      </c>
      <c r="L227" s="27"/>
      <c r="M227" s="190"/>
      <c r="N227" s="191" t="s">
        <v>47</v>
      </c>
      <c r="O227" s="68"/>
      <c r="P227" s="192" t="n">
        <f aca="false">O227*H227</f>
        <v>-0</v>
      </c>
      <c r="Q227" s="192" t="n">
        <v>0</v>
      </c>
      <c r="R227" s="192" t="n">
        <f aca="false">Q227*H227</f>
        <v>-0</v>
      </c>
      <c r="S227" s="192" t="n">
        <v>0</v>
      </c>
      <c r="T227" s="193" t="n">
        <f aca="false">S227*H227</f>
        <v>-0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194" t="s">
        <v>192</v>
      </c>
      <c r="AS227" s="31"/>
      <c r="AT227" s="194" t="s">
        <v>0</v>
      </c>
      <c r="AU227" s="194" t="s">
        <v>90</v>
      </c>
      <c r="AV227" s="31"/>
      <c r="AW227" s="31"/>
      <c r="AX227" s="31"/>
      <c r="AY227" s="7" t="s">
        <v>186</v>
      </c>
      <c r="AZ227" s="31"/>
      <c r="BA227" s="31"/>
      <c r="BB227" s="31"/>
      <c r="BC227" s="31"/>
      <c r="BD227" s="31"/>
      <c r="BE227" s="195" t="n">
        <f aca="false">IF(N227="základní",J227,0)</f>
        <v>-0</v>
      </c>
      <c r="BF227" s="195" t="n">
        <f aca="false">IF(N227="snížená",J227,0)</f>
        <v>0</v>
      </c>
      <c r="BG227" s="195" t="n">
        <f aca="false">IF(N227="zákl. přenesená",J227,0)</f>
        <v>0</v>
      </c>
      <c r="BH227" s="195" t="n">
        <f aca="false">IF(N227="sníž. přenesená",J227,0)</f>
        <v>0</v>
      </c>
      <c r="BI227" s="195" t="n">
        <f aca="false">IF(N227="nulová",J227,0)</f>
        <v>0</v>
      </c>
      <c r="BJ227" s="7" t="s">
        <v>90</v>
      </c>
      <c r="BK227" s="195" t="n">
        <f aca="false">ROUND(I227*H227,2)</f>
        <v>-0</v>
      </c>
      <c r="BL227" s="7" t="s">
        <v>192</v>
      </c>
      <c r="BM227" s="194" t="s">
        <v>653</v>
      </c>
      <c r="BN227" s="31"/>
    </row>
    <row r="228" s="32" customFormat="true" ht="16.4" hidden="false" customHeight="false" outlineLevel="0" collapsed="false">
      <c r="A228" s="26"/>
      <c r="B228" s="27"/>
      <c r="C228" s="26"/>
      <c r="D228" s="196" t="s">
        <v>194</v>
      </c>
      <c r="E228" s="26"/>
      <c r="F228" s="197" t="s">
        <v>652</v>
      </c>
      <c r="G228" s="26"/>
      <c r="H228" s="26"/>
      <c r="I228" s="163"/>
      <c r="J228" s="26"/>
      <c r="K228" s="26"/>
      <c r="L228" s="27"/>
      <c r="M228" s="198"/>
      <c r="N228" s="199"/>
      <c r="O228" s="68"/>
      <c r="P228" s="68"/>
      <c r="Q228" s="68"/>
      <c r="R228" s="68"/>
      <c r="S228" s="68"/>
      <c r="T228" s="69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7" t="s">
        <v>194</v>
      </c>
      <c r="AU228" s="7" t="s">
        <v>90</v>
      </c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</row>
    <row r="229" s="32" customFormat="true" ht="22.35" hidden="false" customHeight="false" outlineLevel="0" collapsed="false">
      <c r="A229" s="26"/>
      <c r="B229" s="27"/>
      <c r="C229" s="183" t="s">
        <v>556</v>
      </c>
      <c r="D229" s="1" t="s">
        <v>0</v>
      </c>
      <c r="E229" s="184" t="s">
        <v>654</v>
      </c>
      <c r="F229" s="185" t="s">
        <v>655</v>
      </c>
      <c r="G229" s="186" t="s">
        <v>260</v>
      </c>
      <c r="H229" s="187" t="n">
        <v>1</v>
      </c>
      <c r="I229" s="188"/>
      <c r="J229" s="189" t="n">
        <f aca="false">ROUND(I229*H229,2)</f>
        <v>0</v>
      </c>
      <c r="K229" s="185" t="s">
        <v>261</v>
      </c>
      <c r="L229" s="27"/>
      <c r="M229" s="190"/>
      <c r="N229" s="191" t="s">
        <v>47</v>
      </c>
      <c r="O229" s="68"/>
      <c r="P229" s="192" t="n">
        <f aca="false">O229*H229</f>
        <v>0</v>
      </c>
      <c r="Q229" s="192" t="n">
        <v>0</v>
      </c>
      <c r="R229" s="192" t="n">
        <f aca="false">Q229*H229</f>
        <v>0</v>
      </c>
      <c r="S229" s="192" t="n">
        <v>0</v>
      </c>
      <c r="T229" s="193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194" t="s">
        <v>192</v>
      </c>
      <c r="AS229" s="31"/>
      <c r="AT229" s="194" t="s">
        <v>0</v>
      </c>
      <c r="AU229" s="194" t="s">
        <v>90</v>
      </c>
      <c r="AV229" s="31"/>
      <c r="AW229" s="31"/>
      <c r="AX229" s="31"/>
      <c r="AY229" s="7" t="s">
        <v>186</v>
      </c>
      <c r="AZ229" s="31"/>
      <c r="BA229" s="31"/>
      <c r="BB229" s="31"/>
      <c r="BC229" s="31"/>
      <c r="BD229" s="31"/>
      <c r="BE229" s="195" t="n">
        <f aca="false">IF(N229="základní",J229,0)</f>
        <v>0</v>
      </c>
      <c r="BF229" s="195" t="n">
        <f aca="false">IF(N229="snížená",J229,0)</f>
        <v>0</v>
      </c>
      <c r="BG229" s="195" t="n">
        <f aca="false">IF(N229="zákl. přenesená",J229,0)</f>
        <v>0</v>
      </c>
      <c r="BH229" s="195" t="n">
        <f aca="false">IF(N229="sníž. přenesená",J229,0)</f>
        <v>0</v>
      </c>
      <c r="BI229" s="195" t="n">
        <f aca="false">IF(N229="nulová",J229,0)</f>
        <v>0</v>
      </c>
      <c r="BJ229" s="7" t="s">
        <v>90</v>
      </c>
      <c r="BK229" s="195" t="n">
        <f aca="false">ROUND(I229*H229,2)</f>
        <v>0</v>
      </c>
      <c r="BL229" s="7" t="s">
        <v>192</v>
      </c>
      <c r="BM229" s="194" t="s">
        <v>656</v>
      </c>
      <c r="BN229" s="31"/>
    </row>
    <row r="230" s="32" customFormat="true" ht="12.8" hidden="false" customHeight="false" outlineLevel="0" collapsed="false">
      <c r="A230" s="26"/>
      <c r="B230" s="27"/>
      <c r="C230" s="26"/>
      <c r="D230" s="196" t="s">
        <v>194</v>
      </c>
      <c r="E230" s="26"/>
      <c r="F230" s="197" t="s">
        <v>655</v>
      </c>
      <c r="G230" s="26"/>
      <c r="H230" s="26"/>
      <c r="I230" s="163"/>
      <c r="J230" s="26"/>
      <c r="K230" s="26"/>
      <c r="L230" s="27"/>
      <c r="M230" s="198"/>
      <c r="N230" s="199"/>
      <c r="O230" s="68"/>
      <c r="P230" s="68"/>
      <c r="Q230" s="68"/>
      <c r="R230" s="68"/>
      <c r="S230" s="68"/>
      <c r="T230" s="69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7" t="s">
        <v>194</v>
      </c>
      <c r="AU230" s="7" t="s">
        <v>90</v>
      </c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</row>
    <row r="231" s="32" customFormat="true" ht="22.35" hidden="false" customHeight="false" outlineLevel="0" collapsed="false">
      <c r="A231" s="26"/>
      <c r="B231" s="27"/>
      <c r="C231" s="183" t="s">
        <v>657</v>
      </c>
      <c r="D231" s="4" t="s">
        <v>0</v>
      </c>
      <c r="E231" s="184" t="s">
        <v>658</v>
      </c>
      <c r="F231" s="185" t="s">
        <v>659</v>
      </c>
      <c r="G231" s="186" t="s">
        <v>260</v>
      </c>
      <c r="H231" s="187" t="n">
        <v>-1</v>
      </c>
      <c r="I231" s="188"/>
      <c r="J231" s="189" t="n">
        <f aca="false">ROUND(I231*H231,2)</f>
        <v>-0</v>
      </c>
      <c r="K231" s="185" t="s">
        <v>261</v>
      </c>
      <c r="L231" s="27"/>
      <c r="M231" s="190"/>
      <c r="N231" s="191" t="s">
        <v>47</v>
      </c>
      <c r="O231" s="68"/>
      <c r="P231" s="192" t="n">
        <f aca="false">O231*H231</f>
        <v>-0</v>
      </c>
      <c r="Q231" s="192" t="n">
        <v>0</v>
      </c>
      <c r="R231" s="192" t="n">
        <f aca="false">Q231*H231</f>
        <v>-0</v>
      </c>
      <c r="S231" s="192" t="n">
        <v>0</v>
      </c>
      <c r="T231" s="193" t="n">
        <f aca="false">S231*H231</f>
        <v>-0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194" t="s">
        <v>192</v>
      </c>
      <c r="AS231" s="31"/>
      <c r="AT231" s="194" t="s">
        <v>0</v>
      </c>
      <c r="AU231" s="194" t="s">
        <v>90</v>
      </c>
      <c r="AV231" s="31"/>
      <c r="AW231" s="31"/>
      <c r="AX231" s="31"/>
      <c r="AY231" s="7" t="s">
        <v>186</v>
      </c>
      <c r="AZ231" s="31"/>
      <c r="BA231" s="31"/>
      <c r="BB231" s="31"/>
      <c r="BC231" s="31"/>
      <c r="BD231" s="31"/>
      <c r="BE231" s="195" t="n">
        <f aca="false">IF(N231="základní",J231,0)</f>
        <v>-0</v>
      </c>
      <c r="BF231" s="195" t="n">
        <f aca="false">IF(N231="snížená",J231,0)</f>
        <v>0</v>
      </c>
      <c r="BG231" s="195" t="n">
        <f aca="false">IF(N231="zákl. přenesená",J231,0)</f>
        <v>0</v>
      </c>
      <c r="BH231" s="195" t="n">
        <f aca="false">IF(N231="sníž. přenesená",J231,0)</f>
        <v>0</v>
      </c>
      <c r="BI231" s="195" t="n">
        <f aca="false">IF(N231="nulová",J231,0)</f>
        <v>0</v>
      </c>
      <c r="BJ231" s="7" t="s">
        <v>90</v>
      </c>
      <c r="BK231" s="195" t="n">
        <f aca="false">ROUND(I231*H231,2)</f>
        <v>-0</v>
      </c>
      <c r="BL231" s="7" t="s">
        <v>192</v>
      </c>
      <c r="BM231" s="194" t="s">
        <v>660</v>
      </c>
      <c r="BN231" s="31"/>
    </row>
    <row r="232" s="32" customFormat="true" ht="16.4" hidden="false" customHeight="false" outlineLevel="0" collapsed="false">
      <c r="A232" s="26"/>
      <c r="B232" s="27"/>
      <c r="C232" s="26"/>
      <c r="D232" s="196" t="s">
        <v>194</v>
      </c>
      <c r="E232" s="26"/>
      <c r="F232" s="197" t="s">
        <v>659</v>
      </c>
      <c r="G232" s="26"/>
      <c r="H232" s="26"/>
      <c r="I232" s="163"/>
      <c r="J232" s="26"/>
      <c r="K232" s="26"/>
      <c r="L232" s="27"/>
      <c r="M232" s="198"/>
      <c r="N232" s="199"/>
      <c r="O232" s="68"/>
      <c r="P232" s="68"/>
      <c r="Q232" s="68"/>
      <c r="R232" s="68"/>
      <c r="S232" s="68"/>
      <c r="T232" s="69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7" t="s">
        <v>194</v>
      </c>
      <c r="AU232" s="7" t="s">
        <v>90</v>
      </c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</row>
    <row r="233" s="32" customFormat="true" ht="22.35" hidden="false" customHeight="false" outlineLevel="0" collapsed="false">
      <c r="A233" s="26"/>
      <c r="B233" s="27"/>
      <c r="C233" s="183" t="s">
        <v>657</v>
      </c>
      <c r="D233" s="1" t="s">
        <v>0</v>
      </c>
      <c r="E233" s="184" t="s">
        <v>661</v>
      </c>
      <c r="F233" s="185" t="s">
        <v>662</v>
      </c>
      <c r="G233" s="186" t="s">
        <v>260</v>
      </c>
      <c r="H233" s="187" t="n">
        <v>1</v>
      </c>
      <c r="I233" s="188"/>
      <c r="J233" s="189" t="n">
        <f aca="false">ROUND(I233*H233,2)</f>
        <v>0</v>
      </c>
      <c r="K233" s="185" t="s">
        <v>261</v>
      </c>
      <c r="L233" s="27"/>
      <c r="M233" s="190"/>
      <c r="N233" s="191" t="s">
        <v>47</v>
      </c>
      <c r="O233" s="68"/>
      <c r="P233" s="192" t="n">
        <f aca="false">O233*H233</f>
        <v>0</v>
      </c>
      <c r="Q233" s="192" t="n">
        <v>0</v>
      </c>
      <c r="R233" s="192" t="n">
        <f aca="false">Q233*H233</f>
        <v>0</v>
      </c>
      <c r="S233" s="192" t="n">
        <v>0</v>
      </c>
      <c r="T233" s="193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194" t="s">
        <v>192</v>
      </c>
      <c r="AS233" s="31"/>
      <c r="AT233" s="194" t="s">
        <v>0</v>
      </c>
      <c r="AU233" s="194" t="s">
        <v>90</v>
      </c>
      <c r="AV233" s="31"/>
      <c r="AW233" s="31"/>
      <c r="AX233" s="31"/>
      <c r="AY233" s="7" t="s">
        <v>186</v>
      </c>
      <c r="AZ233" s="31"/>
      <c r="BA233" s="31"/>
      <c r="BB233" s="31"/>
      <c r="BC233" s="31"/>
      <c r="BD233" s="31"/>
      <c r="BE233" s="195" t="n">
        <f aca="false">IF(N233="základní",J233,0)</f>
        <v>0</v>
      </c>
      <c r="BF233" s="195" t="n">
        <f aca="false">IF(N233="snížená",J233,0)</f>
        <v>0</v>
      </c>
      <c r="BG233" s="195" t="n">
        <f aca="false">IF(N233="zákl. přenesená",J233,0)</f>
        <v>0</v>
      </c>
      <c r="BH233" s="195" t="n">
        <f aca="false">IF(N233="sníž. přenesená",J233,0)</f>
        <v>0</v>
      </c>
      <c r="BI233" s="195" t="n">
        <f aca="false">IF(N233="nulová",J233,0)</f>
        <v>0</v>
      </c>
      <c r="BJ233" s="7" t="s">
        <v>90</v>
      </c>
      <c r="BK233" s="195" t="n">
        <f aca="false">ROUND(I233*H233,2)</f>
        <v>0</v>
      </c>
      <c r="BL233" s="7" t="s">
        <v>192</v>
      </c>
      <c r="BM233" s="194" t="s">
        <v>483</v>
      </c>
      <c r="BN233" s="31"/>
    </row>
    <row r="234" s="32" customFormat="true" ht="12.8" hidden="false" customHeight="false" outlineLevel="0" collapsed="false">
      <c r="A234" s="26"/>
      <c r="B234" s="27"/>
      <c r="C234" s="26"/>
      <c r="D234" s="196" t="s">
        <v>194</v>
      </c>
      <c r="E234" s="26"/>
      <c r="F234" s="197" t="s">
        <v>662</v>
      </c>
      <c r="G234" s="26"/>
      <c r="H234" s="26"/>
      <c r="I234" s="163"/>
      <c r="J234" s="26"/>
      <c r="K234" s="26"/>
      <c r="L234" s="27"/>
      <c r="M234" s="198"/>
      <c r="N234" s="199"/>
      <c r="O234" s="68"/>
      <c r="P234" s="68"/>
      <c r="Q234" s="68"/>
      <c r="R234" s="68"/>
      <c r="S234" s="68"/>
      <c r="T234" s="69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7" t="s">
        <v>194</v>
      </c>
      <c r="AU234" s="7" t="s">
        <v>90</v>
      </c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</row>
    <row r="235" s="32" customFormat="true" ht="22.35" hidden="false" customHeight="false" outlineLevel="0" collapsed="false">
      <c r="A235" s="26"/>
      <c r="B235" s="27"/>
      <c r="C235" s="183" t="s">
        <v>559</v>
      </c>
      <c r="D235" s="4" t="s">
        <v>0</v>
      </c>
      <c r="E235" s="184" t="s">
        <v>663</v>
      </c>
      <c r="F235" s="185" t="s">
        <v>664</v>
      </c>
      <c r="G235" s="186" t="s">
        <v>260</v>
      </c>
      <c r="H235" s="187" t="n">
        <v>-1</v>
      </c>
      <c r="I235" s="188"/>
      <c r="J235" s="189" t="n">
        <f aca="false">ROUND(I235*H235,2)</f>
        <v>-0</v>
      </c>
      <c r="K235" s="185" t="s">
        <v>261</v>
      </c>
      <c r="L235" s="27"/>
      <c r="M235" s="190"/>
      <c r="N235" s="191" t="s">
        <v>47</v>
      </c>
      <c r="O235" s="68"/>
      <c r="P235" s="192" t="n">
        <f aca="false">O235*H235</f>
        <v>-0</v>
      </c>
      <c r="Q235" s="192" t="n">
        <v>0</v>
      </c>
      <c r="R235" s="192" t="n">
        <f aca="false">Q235*H235</f>
        <v>-0</v>
      </c>
      <c r="S235" s="192" t="n">
        <v>0</v>
      </c>
      <c r="T235" s="193" t="n">
        <f aca="false">S235*H235</f>
        <v>-0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194" t="s">
        <v>192</v>
      </c>
      <c r="AS235" s="31"/>
      <c r="AT235" s="194" t="s">
        <v>0</v>
      </c>
      <c r="AU235" s="194" t="s">
        <v>90</v>
      </c>
      <c r="AV235" s="31"/>
      <c r="AW235" s="31"/>
      <c r="AX235" s="31"/>
      <c r="AY235" s="7" t="s">
        <v>186</v>
      </c>
      <c r="AZ235" s="31"/>
      <c r="BA235" s="31"/>
      <c r="BB235" s="31"/>
      <c r="BC235" s="31"/>
      <c r="BD235" s="31"/>
      <c r="BE235" s="195" t="n">
        <f aca="false">IF(N235="základní",J235,0)</f>
        <v>-0</v>
      </c>
      <c r="BF235" s="195" t="n">
        <f aca="false">IF(N235="snížená",J235,0)</f>
        <v>0</v>
      </c>
      <c r="BG235" s="195" t="n">
        <f aca="false">IF(N235="zákl. přenesená",J235,0)</f>
        <v>0</v>
      </c>
      <c r="BH235" s="195" t="n">
        <f aca="false">IF(N235="sníž. přenesená",J235,0)</f>
        <v>0</v>
      </c>
      <c r="BI235" s="195" t="n">
        <f aca="false">IF(N235="nulová",J235,0)</f>
        <v>0</v>
      </c>
      <c r="BJ235" s="7" t="s">
        <v>90</v>
      </c>
      <c r="BK235" s="195" t="n">
        <f aca="false">ROUND(I235*H235,2)</f>
        <v>-0</v>
      </c>
      <c r="BL235" s="7" t="s">
        <v>192</v>
      </c>
      <c r="BM235" s="194" t="s">
        <v>665</v>
      </c>
      <c r="BN235" s="31"/>
    </row>
    <row r="236" s="32" customFormat="true" ht="16.4" hidden="false" customHeight="false" outlineLevel="0" collapsed="false">
      <c r="A236" s="26"/>
      <c r="B236" s="27"/>
      <c r="C236" s="26"/>
      <c r="D236" s="196" t="s">
        <v>194</v>
      </c>
      <c r="E236" s="26"/>
      <c r="F236" s="197" t="s">
        <v>664</v>
      </c>
      <c r="G236" s="26"/>
      <c r="H236" s="26"/>
      <c r="I236" s="163"/>
      <c r="J236" s="26"/>
      <c r="K236" s="26"/>
      <c r="L236" s="27"/>
      <c r="M236" s="198"/>
      <c r="N236" s="199"/>
      <c r="O236" s="68"/>
      <c r="P236" s="68"/>
      <c r="Q236" s="68"/>
      <c r="R236" s="68"/>
      <c r="S236" s="68"/>
      <c r="T236" s="69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7" t="s">
        <v>194</v>
      </c>
      <c r="AU236" s="7" t="s">
        <v>90</v>
      </c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</row>
    <row r="237" s="32" customFormat="true" ht="22.35" hidden="false" customHeight="false" outlineLevel="0" collapsed="false">
      <c r="A237" s="26"/>
      <c r="B237" s="27"/>
      <c r="C237" s="183" t="s">
        <v>559</v>
      </c>
      <c r="D237" s="1" t="s">
        <v>0</v>
      </c>
      <c r="E237" s="184" t="s">
        <v>666</v>
      </c>
      <c r="F237" s="185" t="s">
        <v>667</v>
      </c>
      <c r="G237" s="186" t="s">
        <v>260</v>
      </c>
      <c r="H237" s="187" t="n">
        <v>1</v>
      </c>
      <c r="I237" s="188"/>
      <c r="J237" s="189" t="n">
        <f aca="false">ROUND(I237*H237,2)</f>
        <v>0</v>
      </c>
      <c r="K237" s="185" t="s">
        <v>261</v>
      </c>
      <c r="L237" s="27"/>
      <c r="M237" s="190"/>
      <c r="N237" s="191" t="s">
        <v>47</v>
      </c>
      <c r="O237" s="68"/>
      <c r="P237" s="192" t="n">
        <f aca="false">O237*H237</f>
        <v>0</v>
      </c>
      <c r="Q237" s="192" t="n">
        <v>0</v>
      </c>
      <c r="R237" s="192" t="n">
        <f aca="false">Q237*H237</f>
        <v>0</v>
      </c>
      <c r="S237" s="192" t="n">
        <v>0</v>
      </c>
      <c r="T237" s="193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194" t="s">
        <v>192</v>
      </c>
      <c r="AS237" s="31"/>
      <c r="AT237" s="194" t="s">
        <v>0</v>
      </c>
      <c r="AU237" s="194" t="s">
        <v>90</v>
      </c>
      <c r="AV237" s="31"/>
      <c r="AW237" s="31"/>
      <c r="AX237" s="31"/>
      <c r="AY237" s="7" t="s">
        <v>186</v>
      </c>
      <c r="AZ237" s="31"/>
      <c r="BA237" s="31"/>
      <c r="BB237" s="31"/>
      <c r="BC237" s="31"/>
      <c r="BD237" s="31"/>
      <c r="BE237" s="195" t="n">
        <f aca="false">IF(N237="základní",J237,0)</f>
        <v>0</v>
      </c>
      <c r="BF237" s="195" t="n">
        <f aca="false">IF(N237="snížená",J237,0)</f>
        <v>0</v>
      </c>
      <c r="BG237" s="195" t="n">
        <f aca="false">IF(N237="zákl. přenesená",J237,0)</f>
        <v>0</v>
      </c>
      <c r="BH237" s="195" t="n">
        <f aca="false">IF(N237="sníž. přenesená",J237,0)</f>
        <v>0</v>
      </c>
      <c r="BI237" s="195" t="n">
        <f aca="false">IF(N237="nulová",J237,0)</f>
        <v>0</v>
      </c>
      <c r="BJ237" s="7" t="s">
        <v>90</v>
      </c>
      <c r="BK237" s="195" t="n">
        <f aca="false">ROUND(I237*H237,2)</f>
        <v>0</v>
      </c>
      <c r="BL237" s="7" t="s">
        <v>192</v>
      </c>
      <c r="BM237" s="194" t="s">
        <v>668</v>
      </c>
      <c r="BN237" s="31"/>
    </row>
    <row r="238" s="32" customFormat="true" ht="12.8" hidden="false" customHeight="false" outlineLevel="0" collapsed="false">
      <c r="A238" s="26"/>
      <c r="B238" s="27"/>
      <c r="C238" s="26"/>
      <c r="D238" s="196" t="s">
        <v>194</v>
      </c>
      <c r="E238" s="26"/>
      <c r="F238" s="197" t="s">
        <v>667</v>
      </c>
      <c r="G238" s="26"/>
      <c r="H238" s="26"/>
      <c r="I238" s="163"/>
      <c r="J238" s="26"/>
      <c r="K238" s="26"/>
      <c r="L238" s="27"/>
      <c r="M238" s="198"/>
      <c r="N238" s="199"/>
      <c r="O238" s="68"/>
      <c r="P238" s="68"/>
      <c r="Q238" s="68"/>
      <c r="R238" s="68"/>
      <c r="S238" s="68"/>
      <c r="T238" s="69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7" t="s">
        <v>194</v>
      </c>
      <c r="AU238" s="7" t="s">
        <v>90</v>
      </c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</row>
    <row r="239" s="32" customFormat="true" ht="22.35" hidden="false" customHeight="false" outlineLevel="0" collapsed="false">
      <c r="A239" s="26"/>
      <c r="B239" s="27"/>
      <c r="C239" s="183" t="s">
        <v>669</v>
      </c>
      <c r="D239" s="4" t="s">
        <v>0</v>
      </c>
      <c r="E239" s="184" t="s">
        <v>670</v>
      </c>
      <c r="F239" s="185" t="s">
        <v>671</v>
      </c>
      <c r="G239" s="186" t="s">
        <v>260</v>
      </c>
      <c r="H239" s="187" t="n">
        <v>-1</v>
      </c>
      <c r="I239" s="188"/>
      <c r="J239" s="189" t="n">
        <f aca="false">ROUND(I239*H239,2)</f>
        <v>-0</v>
      </c>
      <c r="K239" s="185" t="s">
        <v>261</v>
      </c>
      <c r="L239" s="27"/>
      <c r="M239" s="190"/>
      <c r="N239" s="191" t="s">
        <v>47</v>
      </c>
      <c r="O239" s="68"/>
      <c r="P239" s="192" t="n">
        <f aca="false">O239*H239</f>
        <v>-0</v>
      </c>
      <c r="Q239" s="192" t="n">
        <v>0</v>
      </c>
      <c r="R239" s="192" t="n">
        <f aca="false">Q239*H239</f>
        <v>-0</v>
      </c>
      <c r="S239" s="192" t="n">
        <v>0</v>
      </c>
      <c r="T239" s="193" t="n">
        <f aca="false">S239*H239</f>
        <v>-0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194" t="s">
        <v>192</v>
      </c>
      <c r="AS239" s="31"/>
      <c r="AT239" s="194" t="s">
        <v>0</v>
      </c>
      <c r="AU239" s="194" t="s">
        <v>90</v>
      </c>
      <c r="AV239" s="31"/>
      <c r="AW239" s="31"/>
      <c r="AX239" s="31"/>
      <c r="AY239" s="7" t="s">
        <v>186</v>
      </c>
      <c r="AZ239" s="31"/>
      <c r="BA239" s="31"/>
      <c r="BB239" s="31"/>
      <c r="BC239" s="31"/>
      <c r="BD239" s="31"/>
      <c r="BE239" s="195" t="n">
        <f aca="false">IF(N239="základní",J239,0)</f>
        <v>-0</v>
      </c>
      <c r="BF239" s="195" t="n">
        <f aca="false">IF(N239="snížená",J239,0)</f>
        <v>0</v>
      </c>
      <c r="BG239" s="195" t="n">
        <f aca="false">IF(N239="zákl. přenesená",J239,0)</f>
        <v>0</v>
      </c>
      <c r="BH239" s="195" t="n">
        <f aca="false">IF(N239="sníž. přenesená",J239,0)</f>
        <v>0</v>
      </c>
      <c r="BI239" s="195" t="n">
        <f aca="false">IF(N239="nulová",J239,0)</f>
        <v>0</v>
      </c>
      <c r="BJ239" s="7" t="s">
        <v>90</v>
      </c>
      <c r="BK239" s="195" t="n">
        <f aca="false">ROUND(I239*H239,2)</f>
        <v>-0</v>
      </c>
      <c r="BL239" s="7" t="s">
        <v>192</v>
      </c>
      <c r="BM239" s="194" t="s">
        <v>321</v>
      </c>
      <c r="BN239" s="31"/>
    </row>
    <row r="240" s="32" customFormat="true" ht="16.4" hidden="false" customHeight="false" outlineLevel="0" collapsed="false">
      <c r="A240" s="26"/>
      <c r="B240" s="27"/>
      <c r="C240" s="26"/>
      <c r="D240" s="196" t="s">
        <v>194</v>
      </c>
      <c r="E240" s="26"/>
      <c r="F240" s="197" t="s">
        <v>671</v>
      </c>
      <c r="G240" s="26"/>
      <c r="H240" s="26"/>
      <c r="I240" s="163"/>
      <c r="J240" s="26"/>
      <c r="K240" s="26"/>
      <c r="L240" s="27"/>
      <c r="M240" s="198"/>
      <c r="N240" s="199"/>
      <c r="O240" s="68"/>
      <c r="P240" s="68"/>
      <c r="Q240" s="68"/>
      <c r="R240" s="68"/>
      <c r="S240" s="68"/>
      <c r="T240" s="69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7" t="s">
        <v>194</v>
      </c>
      <c r="AU240" s="7" t="s">
        <v>90</v>
      </c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</row>
    <row r="241" s="32" customFormat="true" ht="22.35" hidden="false" customHeight="false" outlineLevel="0" collapsed="false">
      <c r="A241" s="26"/>
      <c r="B241" s="27"/>
      <c r="C241" s="183" t="s">
        <v>669</v>
      </c>
      <c r="D241" s="1" t="s">
        <v>0</v>
      </c>
      <c r="E241" s="184" t="s">
        <v>672</v>
      </c>
      <c r="F241" s="185" t="s">
        <v>673</v>
      </c>
      <c r="G241" s="186" t="s">
        <v>260</v>
      </c>
      <c r="H241" s="187" t="n">
        <v>1</v>
      </c>
      <c r="I241" s="188"/>
      <c r="J241" s="189" t="n">
        <f aca="false">ROUND(I241*H241,2)</f>
        <v>0</v>
      </c>
      <c r="K241" s="185" t="s">
        <v>261</v>
      </c>
      <c r="L241" s="27"/>
      <c r="M241" s="190"/>
      <c r="N241" s="191" t="s">
        <v>47</v>
      </c>
      <c r="O241" s="68"/>
      <c r="P241" s="192" t="n">
        <f aca="false">O241*H241</f>
        <v>0</v>
      </c>
      <c r="Q241" s="192" t="n">
        <v>0</v>
      </c>
      <c r="R241" s="192" t="n">
        <f aca="false">Q241*H241</f>
        <v>0</v>
      </c>
      <c r="S241" s="192" t="n">
        <v>0</v>
      </c>
      <c r="T241" s="193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194" t="s">
        <v>192</v>
      </c>
      <c r="AS241" s="31"/>
      <c r="AT241" s="194" t="s">
        <v>0</v>
      </c>
      <c r="AU241" s="194" t="s">
        <v>90</v>
      </c>
      <c r="AV241" s="31"/>
      <c r="AW241" s="31"/>
      <c r="AX241" s="31"/>
      <c r="AY241" s="7" t="s">
        <v>186</v>
      </c>
      <c r="AZ241" s="31"/>
      <c r="BA241" s="31"/>
      <c r="BB241" s="31"/>
      <c r="BC241" s="31"/>
      <c r="BD241" s="31"/>
      <c r="BE241" s="195" t="n">
        <f aca="false">IF(N241="základní",J241,0)</f>
        <v>0</v>
      </c>
      <c r="BF241" s="195" t="n">
        <f aca="false">IF(N241="snížená",J241,0)</f>
        <v>0</v>
      </c>
      <c r="BG241" s="195" t="n">
        <f aca="false">IF(N241="zákl. přenesená",J241,0)</f>
        <v>0</v>
      </c>
      <c r="BH241" s="195" t="n">
        <f aca="false">IF(N241="sníž. přenesená",J241,0)</f>
        <v>0</v>
      </c>
      <c r="BI241" s="195" t="n">
        <f aca="false">IF(N241="nulová",J241,0)</f>
        <v>0</v>
      </c>
      <c r="BJ241" s="7" t="s">
        <v>90</v>
      </c>
      <c r="BK241" s="195" t="n">
        <f aca="false">ROUND(I241*H241,2)</f>
        <v>0</v>
      </c>
      <c r="BL241" s="7" t="s">
        <v>192</v>
      </c>
      <c r="BM241" s="194" t="s">
        <v>674</v>
      </c>
      <c r="BN241" s="31"/>
    </row>
    <row r="242" s="32" customFormat="true" ht="12.8" hidden="false" customHeight="false" outlineLevel="0" collapsed="false">
      <c r="A242" s="26"/>
      <c r="B242" s="27"/>
      <c r="C242" s="26"/>
      <c r="D242" s="196" t="s">
        <v>194</v>
      </c>
      <c r="E242" s="26"/>
      <c r="F242" s="197" t="s">
        <v>673</v>
      </c>
      <c r="G242" s="26"/>
      <c r="H242" s="26"/>
      <c r="I242" s="163"/>
      <c r="J242" s="26"/>
      <c r="K242" s="26"/>
      <c r="L242" s="27"/>
      <c r="M242" s="198"/>
      <c r="N242" s="199"/>
      <c r="O242" s="68"/>
      <c r="P242" s="68"/>
      <c r="Q242" s="68"/>
      <c r="R242" s="68"/>
      <c r="S242" s="68"/>
      <c r="T242" s="69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7" t="s">
        <v>194</v>
      </c>
      <c r="AU242" s="7" t="s">
        <v>90</v>
      </c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</row>
    <row r="243" s="32" customFormat="true" ht="22.35" hidden="false" customHeight="false" outlineLevel="0" collapsed="false">
      <c r="A243" s="26"/>
      <c r="B243" s="27"/>
      <c r="C243" s="183" t="s">
        <v>562</v>
      </c>
      <c r="D243" s="4" t="s">
        <v>0</v>
      </c>
      <c r="E243" s="184" t="s">
        <v>675</v>
      </c>
      <c r="F243" s="185" t="s">
        <v>676</v>
      </c>
      <c r="G243" s="186" t="s">
        <v>260</v>
      </c>
      <c r="H243" s="187" t="n">
        <v>-1</v>
      </c>
      <c r="I243" s="188"/>
      <c r="J243" s="189" t="n">
        <f aca="false">ROUND(I243*H243,2)</f>
        <v>-0</v>
      </c>
      <c r="K243" s="185" t="s">
        <v>261</v>
      </c>
      <c r="L243" s="27"/>
      <c r="M243" s="190"/>
      <c r="N243" s="191" t="s">
        <v>47</v>
      </c>
      <c r="O243" s="68"/>
      <c r="P243" s="192" t="n">
        <f aca="false">O243*H243</f>
        <v>-0</v>
      </c>
      <c r="Q243" s="192" t="n">
        <v>0</v>
      </c>
      <c r="R243" s="192" t="n">
        <f aca="false">Q243*H243</f>
        <v>-0</v>
      </c>
      <c r="S243" s="192" t="n">
        <v>0</v>
      </c>
      <c r="T243" s="193" t="n">
        <f aca="false">S243*H243</f>
        <v>-0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194" t="s">
        <v>192</v>
      </c>
      <c r="AS243" s="31"/>
      <c r="AT243" s="194" t="s">
        <v>0</v>
      </c>
      <c r="AU243" s="194" t="s">
        <v>90</v>
      </c>
      <c r="AV243" s="31"/>
      <c r="AW243" s="31"/>
      <c r="AX243" s="31"/>
      <c r="AY243" s="7" t="s">
        <v>186</v>
      </c>
      <c r="AZ243" s="31"/>
      <c r="BA243" s="31"/>
      <c r="BB243" s="31"/>
      <c r="BC243" s="31"/>
      <c r="BD243" s="31"/>
      <c r="BE243" s="195" t="n">
        <f aca="false">IF(N243="základní",J243,0)</f>
        <v>-0</v>
      </c>
      <c r="BF243" s="195" t="n">
        <f aca="false">IF(N243="snížená",J243,0)</f>
        <v>0</v>
      </c>
      <c r="BG243" s="195" t="n">
        <f aca="false">IF(N243="zákl. přenesená",J243,0)</f>
        <v>0</v>
      </c>
      <c r="BH243" s="195" t="n">
        <f aca="false">IF(N243="sníž. přenesená",J243,0)</f>
        <v>0</v>
      </c>
      <c r="BI243" s="195" t="n">
        <f aca="false">IF(N243="nulová",J243,0)</f>
        <v>0</v>
      </c>
      <c r="BJ243" s="7" t="s">
        <v>90</v>
      </c>
      <c r="BK243" s="195" t="n">
        <f aca="false">ROUND(I243*H243,2)</f>
        <v>-0</v>
      </c>
      <c r="BL243" s="7" t="s">
        <v>192</v>
      </c>
      <c r="BM243" s="194" t="s">
        <v>677</v>
      </c>
      <c r="BN243" s="31"/>
    </row>
    <row r="244" s="32" customFormat="true" ht="16.4" hidden="false" customHeight="false" outlineLevel="0" collapsed="false">
      <c r="A244" s="26"/>
      <c r="B244" s="27"/>
      <c r="C244" s="26"/>
      <c r="D244" s="196" t="s">
        <v>194</v>
      </c>
      <c r="E244" s="26"/>
      <c r="F244" s="197" t="s">
        <v>676</v>
      </c>
      <c r="G244" s="26"/>
      <c r="H244" s="26"/>
      <c r="I244" s="163"/>
      <c r="J244" s="26"/>
      <c r="K244" s="26"/>
      <c r="L244" s="27"/>
      <c r="M244" s="198"/>
      <c r="N244" s="199"/>
      <c r="O244" s="68"/>
      <c r="P244" s="68"/>
      <c r="Q244" s="68"/>
      <c r="R244" s="68"/>
      <c r="S244" s="68"/>
      <c r="T244" s="69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7" t="s">
        <v>194</v>
      </c>
      <c r="AU244" s="7" t="s">
        <v>90</v>
      </c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</row>
    <row r="245" s="32" customFormat="true" ht="22.35" hidden="false" customHeight="false" outlineLevel="0" collapsed="false">
      <c r="A245" s="26"/>
      <c r="B245" s="27"/>
      <c r="C245" s="183" t="s">
        <v>562</v>
      </c>
      <c r="D245" s="1" t="s">
        <v>0</v>
      </c>
      <c r="E245" s="184" t="s">
        <v>678</v>
      </c>
      <c r="F245" s="185" t="s">
        <v>679</v>
      </c>
      <c r="G245" s="186" t="s">
        <v>260</v>
      </c>
      <c r="H245" s="187" t="n">
        <v>1</v>
      </c>
      <c r="I245" s="188"/>
      <c r="J245" s="189" t="n">
        <f aca="false">ROUND(I245*H245,2)</f>
        <v>0</v>
      </c>
      <c r="K245" s="185" t="s">
        <v>261</v>
      </c>
      <c r="L245" s="27"/>
      <c r="M245" s="190"/>
      <c r="N245" s="191" t="s">
        <v>47</v>
      </c>
      <c r="O245" s="68"/>
      <c r="P245" s="192" t="n">
        <f aca="false">O245*H245</f>
        <v>0</v>
      </c>
      <c r="Q245" s="192" t="n">
        <v>0</v>
      </c>
      <c r="R245" s="192" t="n">
        <f aca="false">Q245*H245</f>
        <v>0</v>
      </c>
      <c r="S245" s="192" t="n">
        <v>0</v>
      </c>
      <c r="T245" s="193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194" t="s">
        <v>192</v>
      </c>
      <c r="AS245" s="31"/>
      <c r="AT245" s="194" t="s">
        <v>0</v>
      </c>
      <c r="AU245" s="194" t="s">
        <v>90</v>
      </c>
      <c r="AV245" s="31"/>
      <c r="AW245" s="31"/>
      <c r="AX245" s="31"/>
      <c r="AY245" s="7" t="s">
        <v>186</v>
      </c>
      <c r="AZ245" s="31"/>
      <c r="BA245" s="31"/>
      <c r="BB245" s="31"/>
      <c r="BC245" s="31"/>
      <c r="BD245" s="31"/>
      <c r="BE245" s="195" t="n">
        <f aca="false">IF(N245="základní",J245,0)</f>
        <v>0</v>
      </c>
      <c r="BF245" s="195" t="n">
        <f aca="false">IF(N245="snížená",J245,0)</f>
        <v>0</v>
      </c>
      <c r="BG245" s="195" t="n">
        <f aca="false">IF(N245="zákl. přenesená",J245,0)</f>
        <v>0</v>
      </c>
      <c r="BH245" s="195" t="n">
        <f aca="false">IF(N245="sníž. přenesená",J245,0)</f>
        <v>0</v>
      </c>
      <c r="BI245" s="195" t="n">
        <f aca="false">IF(N245="nulová",J245,0)</f>
        <v>0</v>
      </c>
      <c r="BJ245" s="7" t="s">
        <v>90</v>
      </c>
      <c r="BK245" s="195" t="n">
        <f aca="false">ROUND(I245*H245,2)</f>
        <v>0</v>
      </c>
      <c r="BL245" s="7" t="s">
        <v>192</v>
      </c>
      <c r="BM245" s="194" t="s">
        <v>680</v>
      </c>
      <c r="BN245" s="31"/>
    </row>
    <row r="246" s="32" customFormat="true" ht="12.8" hidden="false" customHeight="false" outlineLevel="0" collapsed="false">
      <c r="A246" s="26"/>
      <c r="B246" s="27"/>
      <c r="C246" s="26"/>
      <c r="D246" s="196" t="s">
        <v>194</v>
      </c>
      <c r="E246" s="26"/>
      <c r="F246" s="197" t="s">
        <v>679</v>
      </c>
      <c r="G246" s="26"/>
      <c r="H246" s="26"/>
      <c r="I246" s="163"/>
      <c r="J246" s="26"/>
      <c r="K246" s="26"/>
      <c r="L246" s="27"/>
      <c r="M246" s="198"/>
      <c r="N246" s="199"/>
      <c r="O246" s="68"/>
      <c r="P246" s="68"/>
      <c r="Q246" s="68"/>
      <c r="R246" s="68"/>
      <c r="S246" s="68"/>
      <c r="T246" s="69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7" t="s">
        <v>194</v>
      </c>
      <c r="AU246" s="7" t="s">
        <v>90</v>
      </c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</row>
    <row r="247" s="32" customFormat="true" ht="22.35" hidden="false" customHeight="false" outlineLevel="0" collapsed="false">
      <c r="A247" s="26"/>
      <c r="B247" s="27"/>
      <c r="C247" s="183" t="s">
        <v>681</v>
      </c>
      <c r="D247" s="4" t="s">
        <v>0</v>
      </c>
      <c r="E247" s="184" t="s">
        <v>682</v>
      </c>
      <c r="F247" s="185" t="s">
        <v>683</v>
      </c>
      <c r="G247" s="186" t="s">
        <v>260</v>
      </c>
      <c r="H247" s="187" t="n">
        <v>-1</v>
      </c>
      <c r="I247" s="188"/>
      <c r="J247" s="189" t="n">
        <f aca="false">ROUND(I247*H247,2)</f>
        <v>-0</v>
      </c>
      <c r="K247" s="185" t="s">
        <v>261</v>
      </c>
      <c r="L247" s="27"/>
      <c r="M247" s="190"/>
      <c r="N247" s="191" t="s">
        <v>47</v>
      </c>
      <c r="O247" s="68"/>
      <c r="P247" s="192" t="n">
        <f aca="false">O247*H247</f>
        <v>-0</v>
      </c>
      <c r="Q247" s="192" t="n">
        <v>0</v>
      </c>
      <c r="R247" s="192" t="n">
        <f aca="false">Q247*H247</f>
        <v>-0</v>
      </c>
      <c r="S247" s="192" t="n">
        <v>0</v>
      </c>
      <c r="T247" s="193" t="n">
        <f aca="false">S247*H247</f>
        <v>-0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194" t="s">
        <v>192</v>
      </c>
      <c r="AS247" s="31"/>
      <c r="AT247" s="194" t="s">
        <v>0</v>
      </c>
      <c r="AU247" s="194" t="s">
        <v>90</v>
      </c>
      <c r="AV247" s="31"/>
      <c r="AW247" s="31"/>
      <c r="AX247" s="31"/>
      <c r="AY247" s="7" t="s">
        <v>186</v>
      </c>
      <c r="AZ247" s="31"/>
      <c r="BA247" s="31"/>
      <c r="BB247" s="31"/>
      <c r="BC247" s="31"/>
      <c r="BD247" s="31"/>
      <c r="BE247" s="195" t="n">
        <f aca="false">IF(N247="základní",J247,0)</f>
        <v>-0</v>
      </c>
      <c r="BF247" s="195" t="n">
        <f aca="false">IF(N247="snížená",J247,0)</f>
        <v>0</v>
      </c>
      <c r="BG247" s="195" t="n">
        <f aca="false">IF(N247="zákl. přenesená",J247,0)</f>
        <v>0</v>
      </c>
      <c r="BH247" s="195" t="n">
        <f aca="false">IF(N247="sníž. přenesená",J247,0)</f>
        <v>0</v>
      </c>
      <c r="BI247" s="195" t="n">
        <f aca="false">IF(N247="nulová",J247,0)</f>
        <v>0</v>
      </c>
      <c r="BJ247" s="7" t="s">
        <v>90</v>
      </c>
      <c r="BK247" s="195" t="n">
        <f aca="false">ROUND(I247*H247,2)</f>
        <v>-0</v>
      </c>
      <c r="BL247" s="7" t="s">
        <v>192</v>
      </c>
      <c r="BM247" s="194" t="s">
        <v>684</v>
      </c>
      <c r="BN247" s="31"/>
    </row>
    <row r="248" s="32" customFormat="true" ht="16.4" hidden="false" customHeight="false" outlineLevel="0" collapsed="false">
      <c r="A248" s="26"/>
      <c r="B248" s="27"/>
      <c r="C248" s="26"/>
      <c r="D248" s="196" t="s">
        <v>194</v>
      </c>
      <c r="E248" s="26"/>
      <c r="F248" s="197" t="s">
        <v>683</v>
      </c>
      <c r="G248" s="26"/>
      <c r="H248" s="26"/>
      <c r="I248" s="163"/>
      <c r="J248" s="26"/>
      <c r="K248" s="26"/>
      <c r="L248" s="27"/>
      <c r="M248" s="198"/>
      <c r="N248" s="199"/>
      <c r="O248" s="68"/>
      <c r="P248" s="68"/>
      <c r="Q248" s="68"/>
      <c r="R248" s="68"/>
      <c r="S248" s="68"/>
      <c r="T248" s="69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7" t="s">
        <v>194</v>
      </c>
      <c r="AU248" s="7" t="s">
        <v>90</v>
      </c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</row>
    <row r="249" s="32" customFormat="true" ht="22.35" hidden="false" customHeight="false" outlineLevel="0" collapsed="false">
      <c r="A249" s="26"/>
      <c r="B249" s="27"/>
      <c r="C249" s="183" t="s">
        <v>681</v>
      </c>
      <c r="D249" s="1" t="s">
        <v>0</v>
      </c>
      <c r="E249" s="184" t="s">
        <v>685</v>
      </c>
      <c r="F249" s="185" t="s">
        <v>686</v>
      </c>
      <c r="G249" s="186" t="s">
        <v>260</v>
      </c>
      <c r="H249" s="187" t="n">
        <v>1</v>
      </c>
      <c r="I249" s="188"/>
      <c r="J249" s="189" t="n">
        <f aca="false">ROUND(I249*H249,2)</f>
        <v>0</v>
      </c>
      <c r="K249" s="185" t="s">
        <v>261</v>
      </c>
      <c r="L249" s="27"/>
      <c r="M249" s="190"/>
      <c r="N249" s="191" t="s">
        <v>47</v>
      </c>
      <c r="O249" s="68"/>
      <c r="P249" s="192" t="n">
        <f aca="false">O249*H249</f>
        <v>0</v>
      </c>
      <c r="Q249" s="192" t="n">
        <v>0</v>
      </c>
      <c r="R249" s="192" t="n">
        <f aca="false">Q249*H249</f>
        <v>0</v>
      </c>
      <c r="S249" s="192" t="n">
        <v>0</v>
      </c>
      <c r="T249" s="193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194" t="s">
        <v>192</v>
      </c>
      <c r="AS249" s="31"/>
      <c r="AT249" s="194" t="s">
        <v>0</v>
      </c>
      <c r="AU249" s="194" t="s">
        <v>90</v>
      </c>
      <c r="AV249" s="31"/>
      <c r="AW249" s="31"/>
      <c r="AX249" s="31"/>
      <c r="AY249" s="7" t="s">
        <v>186</v>
      </c>
      <c r="AZ249" s="31"/>
      <c r="BA249" s="31"/>
      <c r="BB249" s="31"/>
      <c r="BC249" s="31"/>
      <c r="BD249" s="31"/>
      <c r="BE249" s="195" t="n">
        <f aca="false">IF(N249="základní",J249,0)</f>
        <v>0</v>
      </c>
      <c r="BF249" s="195" t="n">
        <f aca="false">IF(N249="snížená",J249,0)</f>
        <v>0</v>
      </c>
      <c r="BG249" s="195" t="n">
        <f aca="false">IF(N249="zákl. přenesená",J249,0)</f>
        <v>0</v>
      </c>
      <c r="BH249" s="195" t="n">
        <f aca="false">IF(N249="sníž. přenesená",J249,0)</f>
        <v>0</v>
      </c>
      <c r="BI249" s="195" t="n">
        <f aca="false">IF(N249="nulová",J249,0)</f>
        <v>0</v>
      </c>
      <c r="BJ249" s="7" t="s">
        <v>90</v>
      </c>
      <c r="BK249" s="195" t="n">
        <f aca="false">ROUND(I249*H249,2)</f>
        <v>0</v>
      </c>
      <c r="BL249" s="7" t="s">
        <v>192</v>
      </c>
      <c r="BM249" s="194" t="s">
        <v>687</v>
      </c>
      <c r="BN249" s="31"/>
    </row>
    <row r="250" s="32" customFormat="true" ht="12.8" hidden="false" customHeight="false" outlineLevel="0" collapsed="false">
      <c r="A250" s="26"/>
      <c r="B250" s="27"/>
      <c r="C250" s="26"/>
      <c r="D250" s="196" t="s">
        <v>194</v>
      </c>
      <c r="E250" s="26"/>
      <c r="F250" s="197" t="s">
        <v>686</v>
      </c>
      <c r="G250" s="26"/>
      <c r="H250" s="26"/>
      <c r="I250" s="163"/>
      <c r="J250" s="26"/>
      <c r="K250" s="26"/>
      <c r="L250" s="27"/>
      <c r="M250" s="198"/>
      <c r="N250" s="199"/>
      <c r="O250" s="68"/>
      <c r="P250" s="68"/>
      <c r="Q250" s="68"/>
      <c r="R250" s="68"/>
      <c r="S250" s="68"/>
      <c r="T250" s="69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7" t="s">
        <v>194</v>
      </c>
      <c r="AU250" s="7" t="s">
        <v>90</v>
      </c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</row>
    <row r="251" s="32" customFormat="true" ht="22.35" hidden="false" customHeight="false" outlineLevel="0" collapsed="false">
      <c r="A251" s="26"/>
      <c r="B251" s="27"/>
      <c r="C251" s="183" t="s">
        <v>688</v>
      </c>
      <c r="D251" s="4" t="s">
        <v>0</v>
      </c>
      <c r="E251" s="184" t="s">
        <v>689</v>
      </c>
      <c r="F251" s="185" t="s">
        <v>690</v>
      </c>
      <c r="G251" s="186" t="s">
        <v>260</v>
      </c>
      <c r="H251" s="187" t="n">
        <v>-1</v>
      </c>
      <c r="I251" s="188"/>
      <c r="J251" s="189" t="n">
        <f aca="false">ROUND(I251*H251,2)</f>
        <v>-0</v>
      </c>
      <c r="K251" s="185" t="s">
        <v>261</v>
      </c>
      <c r="L251" s="27"/>
      <c r="M251" s="190"/>
      <c r="N251" s="191" t="s">
        <v>47</v>
      </c>
      <c r="O251" s="68"/>
      <c r="P251" s="192" t="n">
        <f aca="false">O251*H251</f>
        <v>-0</v>
      </c>
      <c r="Q251" s="192" t="n">
        <v>0</v>
      </c>
      <c r="R251" s="192" t="n">
        <f aca="false">Q251*H251</f>
        <v>-0</v>
      </c>
      <c r="S251" s="192" t="n">
        <v>0</v>
      </c>
      <c r="T251" s="193" t="n">
        <f aca="false">S251*H251</f>
        <v>-0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194" t="s">
        <v>192</v>
      </c>
      <c r="AS251" s="31"/>
      <c r="AT251" s="194" t="s">
        <v>0</v>
      </c>
      <c r="AU251" s="194" t="s">
        <v>90</v>
      </c>
      <c r="AV251" s="31"/>
      <c r="AW251" s="31"/>
      <c r="AX251" s="31"/>
      <c r="AY251" s="7" t="s">
        <v>186</v>
      </c>
      <c r="AZ251" s="31"/>
      <c r="BA251" s="31"/>
      <c r="BB251" s="31"/>
      <c r="BC251" s="31"/>
      <c r="BD251" s="31"/>
      <c r="BE251" s="195" t="n">
        <f aca="false">IF(N251="základní",J251,0)</f>
        <v>-0</v>
      </c>
      <c r="BF251" s="195" t="n">
        <f aca="false">IF(N251="snížená",J251,0)</f>
        <v>0</v>
      </c>
      <c r="BG251" s="195" t="n">
        <f aca="false">IF(N251="zákl. přenesená",J251,0)</f>
        <v>0</v>
      </c>
      <c r="BH251" s="195" t="n">
        <f aca="false">IF(N251="sníž. přenesená",J251,0)</f>
        <v>0</v>
      </c>
      <c r="BI251" s="195" t="n">
        <f aca="false">IF(N251="nulová",J251,0)</f>
        <v>0</v>
      </c>
      <c r="BJ251" s="7" t="s">
        <v>90</v>
      </c>
      <c r="BK251" s="195" t="n">
        <f aca="false">ROUND(I251*H251,2)</f>
        <v>-0</v>
      </c>
      <c r="BL251" s="7" t="s">
        <v>192</v>
      </c>
      <c r="BM251" s="194" t="s">
        <v>691</v>
      </c>
      <c r="BN251" s="31"/>
    </row>
    <row r="252" s="32" customFormat="true" ht="16.4" hidden="false" customHeight="false" outlineLevel="0" collapsed="false">
      <c r="A252" s="26"/>
      <c r="B252" s="27"/>
      <c r="C252" s="26"/>
      <c r="D252" s="196" t="s">
        <v>194</v>
      </c>
      <c r="E252" s="26"/>
      <c r="F252" s="197" t="s">
        <v>690</v>
      </c>
      <c r="G252" s="26"/>
      <c r="H252" s="26"/>
      <c r="I252" s="163"/>
      <c r="J252" s="26"/>
      <c r="K252" s="26"/>
      <c r="L252" s="27"/>
      <c r="M252" s="198"/>
      <c r="N252" s="199"/>
      <c r="O252" s="68"/>
      <c r="P252" s="68"/>
      <c r="Q252" s="68"/>
      <c r="R252" s="68"/>
      <c r="S252" s="68"/>
      <c r="T252" s="69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7" t="s">
        <v>194</v>
      </c>
      <c r="AU252" s="7" t="s">
        <v>90</v>
      </c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</row>
    <row r="253" s="32" customFormat="true" ht="22.35" hidden="false" customHeight="false" outlineLevel="0" collapsed="false">
      <c r="A253" s="26"/>
      <c r="B253" s="27"/>
      <c r="C253" s="183" t="s">
        <v>688</v>
      </c>
      <c r="D253" s="1" t="s">
        <v>0</v>
      </c>
      <c r="E253" s="184" t="s">
        <v>692</v>
      </c>
      <c r="F253" s="185" t="s">
        <v>693</v>
      </c>
      <c r="G253" s="186" t="s">
        <v>260</v>
      </c>
      <c r="H253" s="187" t="n">
        <v>1</v>
      </c>
      <c r="I253" s="188"/>
      <c r="J253" s="189" t="n">
        <f aca="false">ROUND(I253*H253,2)</f>
        <v>0</v>
      </c>
      <c r="K253" s="185" t="s">
        <v>261</v>
      </c>
      <c r="L253" s="27"/>
      <c r="M253" s="190"/>
      <c r="N253" s="191" t="s">
        <v>47</v>
      </c>
      <c r="O253" s="68"/>
      <c r="P253" s="192" t="n">
        <f aca="false">O253*H253</f>
        <v>0</v>
      </c>
      <c r="Q253" s="192" t="n">
        <v>0</v>
      </c>
      <c r="R253" s="192" t="n">
        <f aca="false">Q253*H253</f>
        <v>0</v>
      </c>
      <c r="S253" s="192" t="n">
        <v>0</v>
      </c>
      <c r="T253" s="193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194" t="s">
        <v>192</v>
      </c>
      <c r="AS253" s="31"/>
      <c r="AT253" s="194" t="s">
        <v>0</v>
      </c>
      <c r="AU253" s="194" t="s">
        <v>90</v>
      </c>
      <c r="AV253" s="31"/>
      <c r="AW253" s="31"/>
      <c r="AX253" s="31"/>
      <c r="AY253" s="7" t="s">
        <v>186</v>
      </c>
      <c r="AZ253" s="31"/>
      <c r="BA253" s="31"/>
      <c r="BB253" s="31"/>
      <c r="BC253" s="31"/>
      <c r="BD253" s="31"/>
      <c r="BE253" s="195" t="n">
        <f aca="false">IF(N253="základní",J253,0)</f>
        <v>0</v>
      </c>
      <c r="BF253" s="195" t="n">
        <f aca="false">IF(N253="snížená",J253,0)</f>
        <v>0</v>
      </c>
      <c r="BG253" s="195" t="n">
        <f aca="false">IF(N253="zákl. přenesená",J253,0)</f>
        <v>0</v>
      </c>
      <c r="BH253" s="195" t="n">
        <f aca="false">IF(N253="sníž. přenesená",J253,0)</f>
        <v>0</v>
      </c>
      <c r="BI253" s="195" t="n">
        <f aca="false">IF(N253="nulová",J253,0)</f>
        <v>0</v>
      </c>
      <c r="BJ253" s="7" t="s">
        <v>90</v>
      </c>
      <c r="BK253" s="195" t="n">
        <f aca="false">ROUND(I253*H253,2)</f>
        <v>0</v>
      </c>
      <c r="BL253" s="7" t="s">
        <v>192</v>
      </c>
      <c r="BM253" s="194" t="s">
        <v>694</v>
      </c>
      <c r="BN253" s="31"/>
    </row>
    <row r="254" s="32" customFormat="true" ht="12.8" hidden="false" customHeight="false" outlineLevel="0" collapsed="false">
      <c r="A254" s="26"/>
      <c r="B254" s="27"/>
      <c r="C254" s="26"/>
      <c r="D254" s="196" t="s">
        <v>194</v>
      </c>
      <c r="E254" s="26"/>
      <c r="F254" s="197" t="s">
        <v>693</v>
      </c>
      <c r="G254" s="26"/>
      <c r="H254" s="26"/>
      <c r="I254" s="163"/>
      <c r="J254" s="26"/>
      <c r="K254" s="26"/>
      <c r="L254" s="27"/>
      <c r="M254" s="198"/>
      <c r="N254" s="199"/>
      <c r="O254" s="68"/>
      <c r="P254" s="68"/>
      <c r="Q254" s="68"/>
      <c r="R254" s="68"/>
      <c r="S254" s="68"/>
      <c r="T254" s="69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7" t="s">
        <v>194</v>
      </c>
      <c r="AU254" s="7" t="s">
        <v>90</v>
      </c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</row>
    <row r="255" s="32" customFormat="true" ht="22.35" hidden="false" customHeight="false" outlineLevel="0" collapsed="false">
      <c r="A255" s="26"/>
      <c r="B255" s="27"/>
      <c r="C255" s="183" t="s">
        <v>568</v>
      </c>
      <c r="D255" s="4" t="s">
        <v>0</v>
      </c>
      <c r="E255" s="184" t="s">
        <v>695</v>
      </c>
      <c r="F255" s="185" t="s">
        <v>696</v>
      </c>
      <c r="G255" s="186" t="s">
        <v>260</v>
      </c>
      <c r="H255" s="187" t="n">
        <v>-1</v>
      </c>
      <c r="I255" s="188"/>
      <c r="J255" s="189" t="n">
        <f aca="false">ROUND(I255*H255,2)</f>
        <v>-0</v>
      </c>
      <c r="K255" s="185" t="s">
        <v>261</v>
      </c>
      <c r="L255" s="27"/>
      <c r="M255" s="190"/>
      <c r="N255" s="191" t="s">
        <v>47</v>
      </c>
      <c r="O255" s="68"/>
      <c r="P255" s="192" t="n">
        <f aca="false">O255*H255</f>
        <v>-0</v>
      </c>
      <c r="Q255" s="192" t="n">
        <v>0</v>
      </c>
      <c r="R255" s="192" t="n">
        <f aca="false">Q255*H255</f>
        <v>-0</v>
      </c>
      <c r="S255" s="192" t="n">
        <v>0</v>
      </c>
      <c r="T255" s="193" t="n">
        <f aca="false">S255*H255</f>
        <v>-0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194" t="s">
        <v>192</v>
      </c>
      <c r="AS255" s="31"/>
      <c r="AT255" s="194" t="s">
        <v>0</v>
      </c>
      <c r="AU255" s="194" t="s">
        <v>90</v>
      </c>
      <c r="AV255" s="31"/>
      <c r="AW255" s="31"/>
      <c r="AX255" s="31"/>
      <c r="AY255" s="7" t="s">
        <v>186</v>
      </c>
      <c r="AZ255" s="31"/>
      <c r="BA255" s="31"/>
      <c r="BB255" s="31"/>
      <c r="BC255" s="31"/>
      <c r="BD255" s="31"/>
      <c r="BE255" s="195" t="n">
        <f aca="false">IF(N255="základní",J255,0)</f>
        <v>-0</v>
      </c>
      <c r="BF255" s="195" t="n">
        <f aca="false">IF(N255="snížená",J255,0)</f>
        <v>0</v>
      </c>
      <c r="BG255" s="195" t="n">
        <f aca="false">IF(N255="zákl. přenesená",J255,0)</f>
        <v>0</v>
      </c>
      <c r="BH255" s="195" t="n">
        <f aca="false">IF(N255="sníž. přenesená",J255,0)</f>
        <v>0</v>
      </c>
      <c r="BI255" s="195" t="n">
        <f aca="false">IF(N255="nulová",J255,0)</f>
        <v>0</v>
      </c>
      <c r="BJ255" s="7" t="s">
        <v>90</v>
      </c>
      <c r="BK255" s="195" t="n">
        <f aca="false">ROUND(I255*H255,2)</f>
        <v>-0</v>
      </c>
      <c r="BL255" s="7" t="s">
        <v>192</v>
      </c>
      <c r="BM255" s="194" t="s">
        <v>697</v>
      </c>
      <c r="BN255" s="31"/>
    </row>
    <row r="256" s="32" customFormat="true" ht="16.4" hidden="false" customHeight="false" outlineLevel="0" collapsed="false">
      <c r="A256" s="26"/>
      <c r="B256" s="27"/>
      <c r="C256" s="26"/>
      <c r="D256" s="196" t="s">
        <v>194</v>
      </c>
      <c r="E256" s="26"/>
      <c r="F256" s="197" t="s">
        <v>696</v>
      </c>
      <c r="G256" s="26"/>
      <c r="H256" s="26"/>
      <c r="I256" s="163"/>
      <c r="J256" s="26"/>
      <c r="K256" s="26"/>
      <c r="L256" s="27"/>
      <c r="M256" s="198"/>
      <c r="N256" s="199"/>
      <c r="O256" s="68"/>
      <c r="P256" s="68"/>
      <c r="Q256" s="68"/>
      <c r="R256" s="68"/>
      <c r="S256" s="68"/>
      <c r="T256" s="69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7" t="s">
        <v>194</v>
      </c>
      <c r="AU256" s="7" t="s">
        <v>90</v>
      </c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</row>
    <row r="257" s="32" customFormat="true" ht="22.35" hidden="false" customHeight="false" outlineLevel="0" collapsed="false">
      <c r="A257" s="26"/>
      <c r="B257" s="27"/>
      <c r="C257" s="183" t="s">
        <v>568</v>
      </c>
      <c r="D257" s="1" t="s">
        <v>0</v>
      </c>
      <c r="E257" s="184" t="s">
        <v>698</v>
      </c>
      <c r="F257" s="185" t="s">
        <v>699</v>
      </c>
      <c r="G257" s="186" t="s">
        <v>260</v>
      </c>
      <c r="H257" s="187" t="n">
        <v>1</v>
      </c>
      <c r="I257" s="188"/>
      <c r="J257" s="189" t="n">
        <f aca="false">ROUND(I257*H257,2)</f>
        <v>0</v>
      </c>
      <c r="K257" s="185" t="s">
        <v>261</v>
      </c>
      <c r="L257" s="27"/>
      <c r="M257" s="190"/>
      <c r="N257" s="191" t="s">
        <v>47</v>
      </c>
      <c r="O257" s="68"/>
      <c r="P257" s="192" t="n">
        <f aca="false">O257*H257</f>
        <v>0</v>
      </c>
      <c r="Q257" s="192" t="n">
        <v>0</v>
      </c>
      <c r="R257" s="192" t="n">
        <f aca="false">Q257*H257</f>
        <v>0</v>
      </c>
      <c r="S257" s="192" t="n">
        <v>0</v>
      </c>
      <c r="T257" s="193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194" t="s">
        <v>192</v>
      </c>
      <c r="AS257" s="31"/>
      <c r="AT257" s="194" t="s">
        <v>0</v>
      </c>
      <c r="AU257" s="194" t="s">
        <v>90</v>
      </c>
      <c r="AV257" s="31"/>
      <c r="AW257" s="31"/>
      <c r="AX257" s="31"/>
      <c r="AY257" s="7" t="s">
        <v>186</v>
      </c>
      <c r="AZ257" s="31"/>
      <c r="BA257" s="31"/>
      <c r="BB257" s="31"/>
      <c r="BC257" s="31"/>
      <c r="BD257" s="31"/>
      <c r="BE257" s="195" t="n">
        <f aca="false">IF(N257="základní",J257,0)</f>
        <v>0</v>
      </c>
      <c r="BF257" s="195" t="n">
        <f aca="false">IF(N257="snížená",J257,0)</f>
        <v>0</v>
      </c>
      <c r="BG257" s="195" t="n">
        <f aca="false">IF(N257="zákl. přenesená",J257,0)</f>
        <v>0</v>
      </c>
      <c r="BH257" s="195" t="n">
        <f aca="false">IF(N257="sníž. přenesená",J257,0)</f>
        <v>0</v>
      </c>
      <c r="BI257" s="195" t="n">
        <f aca="false">IF(N257="nulová",J257,0)</f>
        <v>0</v>
      </c>
      <c r="BJ257" s="7" t="s">
        <v>90</v>
      </c>
      <c r="BK257" s="195" t="n">
        <f aca="false">ROUND(I257*H257,2)</f>
        <v>0</v>
      </c>
      <c r="BL257" s="7" t="s">
        <v>192</v>
      </c>
      <c r="BM257" s="194" t="s">
        <v>700</v>
      </c>
      <c r="BN257" s="31"/>
    </row>
    <row r="258" s="32" customFormat="true" ht="12.8" hidden="false" customHeight="false" outlineLevel="0" collapsed="false">
      <c r="A258" s="26"/>
      <c r="B258" s="27"/>
      <c r="C258" s="26"/>
      <c r="D258" s="196" t="s">
        <v>194</v>
      </c>
      <c r="E258" s="26"/>
      <c r="F258" s="197" t="s">
        <v>699</v>
      </c>
      <c r="G258" s="26"/>
      <c r="H258" s="26"/>
      <c r="I258" s="163"/>
      <c r="J258" s="26"/>
      <c r="K258" s="26"/>
      <c r="L258" s="27"/>
      <c r="M258" s="198"/>
      <c r="N258" s="199"/>
      <c r="O258" s="68"/>
      <c r="P258" s="68"/>
      <c r="Q258" s="68"/>
      <c r="R258" s="68"/>
      <c r="S258" s="68"/>
      <c r="T258" s="69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7" t="s">
        <v>194</v>
      </c>
      <c r="AU258" s="7" t="s">
        <v>90</v>
      </c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</row>
    <row r="259" s="32" customFormat="true" ht="22.35" hidden="false" customHeight="false" outlineLevel="0" collapsed="false">
      <c r="A259" s="26"/>
      <c r="B259" s="27"/>
      <c r="C259" s="183" t="s">
        <v>586</v>
      </c>
      <c r="D259" s="4" t="s">
        <v>0</v>
      </c>
      <c r="E259" s="184" t="s">
        <v>701</v>
      </c>
      <c r="F259" s="185" t="s">
        <v>702</v>
      </c>
      <c r="G259" s="186" t="s">
        <v>260</v>
      </c>
      <c r="H259" s="187" t="n">
        <v>-1</v>
      </c>
      <c r="I259" s="188"/>
      <c r="J259" s="189" t="n">
        <f aca="false">ROUND(I259*H259,2)</f>
        <v>-0</v>
      </c>
      <c r="K259" s="185" t="s">
        <v>261</v>
      </c>
      <c r="L259" s="27"/>
      <c r="M259" s="190"/>
      <c r="N259" s="191" t="s">
        <v>47</v>
      </c>
      <c r="O259" s="68"/>
      <c r="P259" s="192" t="n">
        <f aca="false">O259*H259</f>
        <v>-0</v>
      </c>
      <c r="Q259" s="192" t="n">
        <v>0</v>
      </c>
      <c r="R259" s="192" t="n">
        <f aca="false">Q259*H259</f>
        <v>-0</v>
      </c>
      <c r="S259" s="192" t="n">
        <v>0</v>
      </c>
      <c r="T259" s="193" t="n">
        <f aca="false">S259*H259</f>
        <v>-0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194" t="s">
        <v>192</v>
      </c>
      <c r="AS259" s="31"/>
      <c r="AT259" s="194" t="s">
        <v>0</v>
      </c>
      <c r="AU259" s="194" t="s">
        <v>90</v>
      </c>
      <c r="AV259" s="31"/>
      <c r="AW259" s="31"/>
      <c r="AX259" s="31"/>
      <c r="AY259" s="7" t="s">
        <v>186</v>
      </c>
      <c r="AZ259" s="31"/>
      <c r="BA259" s="31"/>
      <c r="BB259" s="31"/>
      <c r="BC259" s="31"/>
      <c r="BD259" s="31"/>
      <c r="BE259" s="195" t="n">
        <f aca="false">IF(N259="základní",J259,0)</f>
        <v>-0</v>
      </c>
      <c r="BF259" s="195" t="n">
        <f aca="false">IF(N259="snížená",J259,0)</f>
        <v>0</v>
      </c>
      <c r="BG259" s="195" t="n">
        <f aca="false">IF(N259="zákl. přenesená",J259,0)</f>
        <v>0</v>
      </c>
      <c r="BH259" s="195" t="n">
        <f aca="false">IF(N259="sníž. přenesená",J259,0)</f>
        <v>0</v>
      </c>
      <c r="BI259" s="195" t="n">
        <f aca="false">IF(N259="nulová",J259,0)</f>
        <v>0</v>
      </c>
      <c r="BJ259" s="7" t="s">
        <v>90</v>
      </c>
      <c r="BK259" s="195" t="n">
        <f aca="false">ROUND(I259*H259,2)</f>
        <v>-0</v>
      </c>
      <c r="BL259" s="7" t="s">
        <v>192</v>
      </c>
      <c r="BM259" s="194" t="s">
        <v>703</v>
      </c>
      <c r="BN259" s="31"/>
    </row>
    <row r="260" s="32" customFormat="true" ht="12.8" hidden="false" customHeight="false" outlineLevel="0" collapsed="false">
      <c r="A260" s="26"/>
      <c r="B260" s="27"/>
      <c r="C260" s="26"/>
      <c r="D260" s="196" t="s">
        <v>194</v>
      </c>
      <c r="E260" s="26"/>
      <c r="F260" s="197" t="s">
        <v>702</v>
      </c>
      <c r="G260" s="26"/>
      <c r="H260" s="26"/>
      <c r="I260" s="163"/>
      <c r="J260" s="26"/>
      <c r="K260" s="26"/>
      <c r="L260" s="27"/>
      <c r="M260" s="198"/>
      <c r="N260" s="199"/>
      <c r="O260" s="68"/>
      <c r="P260" s="68"/>
      <c r="Q260" s="68"/>
      <c r="R260" s="68"/>
      <c r="S260" s="68"/>
      <c r="T260" s="69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7" t="s">
        <v>194</v>
      </c>
      <c r="AU260" s="7" t="s">
        <v>90</v>
      </c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</row>
    <row r="261" s="32" customFormat="true" ht="22.35" hidden="false" customHeight="false" outlineLevel="0" collapsed="false">
      <c r="A261" s="26"/>
      <c r="B261" s="27"/>
      <c r="C261" s="183" t="s">
        <v>586</v>
      </c>
      <c r="D261" s="1" t="s">
        <v>0</v>
      </c>
      <c r="E261" s="184" t="s">
        <v>704</v>
      </c>
      <c r="F261" s="185" t="s">
        <v>705</v>
      </c>
      <c r="G261" s="186" t="s">
        <v>260</v>
      </c>
      <c r="H261" s="187" t="n">
        <v>1</v>
      </c>
      <c r="I261" s="188"/>
      <c r="J261" s="189" t="n">
        <f aca="false">ROUND(I261*H261,2)</f>
        <v>0</v>
      </c>
      <c r="K261" s="185" t="s">
        <v>261</v>
      </c>
      <c r="L261" s="27"/>
      <c r="M261" s="190"/>
      <c r="N261" s="191" t="s">
        <v>47</v>
      </c>
      <c r="O261" s="68"/>
      <c r="P261" s="192" t="n">
        <f aca="false">O261*H261</f>
        <v>0</v>
      </c>
      <c r="Q261" s="192" t="n">
        <v>0</v>
      </c>
      <c r="R261" s="192" t="n">
        <f aca="false">Q261*H261</f>
        <v>0</v>
      </c>
      <c r="S261" s="192" t="n">
        <v>0</v>
      </c>
      <c r="T261" s="193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194" t="s">
        <v>192</v>
      </c>
      <c r="AS261" s="31"/>
      <c r="AT261" s="194" t="s">
        <v>0</v>
      </c>
      <c r="AU261" s="194" t="s">
        <v>90</v>
      </c>
      <c r="AV261" s="31"/>
      <c r="AW261" s="31"/>
      <c r="AX261" s="31"/>
      <c r="AY261" s="7" t="s">
        <v>186</v>
      </c>
      <c r="AZ261" s="31"/>
      <c r="BA261" s="31"/>
      <c r="BB261" s="31"/>
      <c r="BC261" s="31"/>
      <c r="BD261" s="31"/>
      <c r="BE261" s="195" t="n">
        <f aca="false">IF(N261="základní",J261,0)</f>
        <v>0</v>
      </c>
      <c r="BF261" s="195" t="n">
        <f aca="false">IF(N261="snížená",J261,0)</f>
        <v>0</v>
      </c>
      <c r="BG261" s="195" t="n">
        <f aca="false">IF(N261="zákl. přenesená",J261,0)</f>
        <v>0</v>
      </c>
      <c r="BH261" s="195" t="n">
        <f aca="false">IF(N261="sníž. přenesená",J261,0)</f>
        <v>0</v>
      </c>
      <c r="BI261" s="195" t="n">
        <f aca="false">IF(N261="nulová",J261,0)</f>
        <v>0</v>
      </c>
      <c r="BJ261" s="7" t="s">
        <v>90</v>
      </c>
      <c r="BK261" s="195" t="n">
        <f aca="false">ROUND(I261*H261,2)</f>
        <v>0</v>
      </c>
      <c r="BL261" s="7" t="s">
        <v>192</v>
      </c>
      <c r="BM261" s="194" t="s">
        <v>706</v>
      </c>
      <c r="BN261" s="31"/>
    </row>
    <row r="262" s="32" customFormat="true" ht="12.8" hidden="false" customHeight="false" outlineLevel="0" collapsed="false">
      <c r="A262" s="26"/>
      <c r="B262" s="27"/>
      <c r="C262" s="26"/>
      <c r="D262" s="196" t="s">
        <v>194</v>
      </c>
      <c r="E262" s="26"/>
      <c r="F262" s="197" t="s">
        <v>705</v>
      </c>
      <c r="G262" s="26"/>
      <c r="H262" s="26"/>
      <c r="I262" s="163"/>
      <c r="J262" s="26"/>
      <c r="K262" s="26"/>
      <c r="L262" s="27"/>
      <c r="M262" s="198"/>
      <c r="N262" s="199"/>
      <c r="O262" s="68"/>
      <c r="P262" s="68"/>
      <c r="Q262" s="68"/>
      <c r="R262" s="68"/>
      <c r="S262" s="68"/>
      <c r="T262" s="69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7" t="s">
        <v>194</v>
      </c>
      <c r="AU262" s="7" t="s">
        <v>90</v>
      </c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</row>
    <row r="263" s="32" customFormat="true" ht="22.35" hidden="false" customHeight="false" outlineLevel="0" collapsed="false">
      <c r="A263" s="26"/>
      <c r="B263" s="27"/>
      <c r="C263" s="183" t="s">
        <v>707</v>
      </c>
      <c r="D263" s="4" t="s">
        <v>0</v>
      </c>
      <c r="E263" s="184" t="s">
        <v>708</v>
      </c>
      <c r="F263" s="185" t="s">
        <v>709</v>
      </c>
      <c r="G263" s="186" t="s">
        <v>260</v>
      </c>
      <c r="H263" s="187" t="n">
        <v>-1</v>
      </c>
      <c r="I263" s="188"/>
      <c r="J263" s="189" t="n">
        <f aca="false">ROUND(I263*H263,2)</f>
        <v>-0</v>
      </c>
      <c r="K263" s="185" t="s">
        <v>261</v>
      </c>
      <c r="L263" s="27"/>
      <c r="M263" s="190"/>
      <c r="N263" s="191" t="s">
        <v>47</v>
      </c>
      <c r="O263" s="68"/>
      <c r="P263" s="192" t="n">
        <f aca="false">O263*H263</f>
        <v>-0</v>
      </c>
      <c r="Q263" s="192" t="n">
        <v>0</v>
      </c>
      <c r="R263" s="192" t="n">
        <f aca="false">Q263*H263</f>
        <v>-0</v>
      </c>
      <c r="S263" s="192" t="n">
        <v>0</v>
      </c>
      <c r="T263" s="193" t="n">
        <f aca="false">S263*H263</f>
        <v>-0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194" t="s">
        <v>192</v>
      </c>
      <c r="AS263" s="31"/>
      <c r="AT263" s="194" t="s">
        <v>0</v>
      </c>
      <c r="AU263" s="194" t="s">
        <v>90</v>
      </c>
      <c r="AV263" s="31"/>
      <c r="AW263" s="31"/>
      <c r="AX263" s="31"/>
      <c r="AY263" s="7" t="s">
        <v>186</v>
      </c>
      <c r="AZ263" s="31"/>
      <c r="BA263" s="31"/>
      <c r="BB263" s="31"/>
      <c r="BC263" s="31"/>
      <c r="BD263" s="31"/>
      <c r="BE263" s="195" t="n">
        <f aca="false">IF(N263="základní",J263,0)</f>
        <v>-0</v>
      </c>
      <c r="BF263" s="195" t="n">
        <f aca="false">IF(N263="snížená",J263,0)</f>
        <v>0</v>
      </c>
      <c r="BG263" s="195" t="n">
        <f aca="false">IF(N263="zákl. přenesená",J263,0)</f>
        <v>0</v>
      </c>
      <c r="BH263" s="195" t="n">
        <f aca="false">IF(N263="sníž. přenesená",J263,0)</f>
        <v>0</v>
      </c>
      <c r="BI263" s="195" t="n">
        <f aca="false">IF(N263="nulová",J263,0)</f>
        <v>0</v>
      </c>
      <c r="BJ263" s="7" t="s">
        <v>90</v>
      </c>
      <c r="BK263" s="195" t="n">
        <f aca="false">ROUND(I263*H263,2)</f>
        <v>-0</v>
      </c>
      <c r="BL263" s="7" t="s">
        <v>192</v>
      </c>
      <c r="BM263" s="194" t="s">
        <v>710</v>
      </c>
      <c r="BN263" s="31"/>
    </row>
    <row r="264" s="32" customFormat="true" ht="12.8" hidden="false" customHeight="false" outlineLevel="0" collapsed="false">
      <c r="A264" s="26"/>
      <c r="B264" s="27"/>
      <c r="C264" s="26"/>
      <c r="D264" s="196" t="s">
        <v>194</v>
      </c>
      <c r="E264" s="26"/>
      <c r="F264" s="197" t="s">
        <v>709</v>
      </c>
      <c r="G264" s="26"/>
      <c r="H264" s="26"/>
      <c r="I264" s="163"/>
      <c r="J264" s="26"/>
      <c r="K264" s="26"/>
      <c r="L264" s="27"/>
      <c r="M264" s="198"/>
      <c r="N264" s="199"/>
      <c r="O264" s="68"/>
      <c r="P264" s="68"/>
      <c r="Q264" s="68"/>
      <c r="R264" s="68"/>
      <c r="S264" s="68"/>
      <c r="T264" s="69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7" t="s">
        <v>194</v>
      </c>
      <c r="AU264" s="7" t="s">
        <v>90</v>
      </c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</row>
    <row r="265" s="32" customFormat="true" ht="22.35" hidden="false" customHeight="false" outlineLevel="0" collapsed="false">
      <c r="A265" s="26"/>
      <c r="B265" s="27"/>
      <c r="C265" s="183" t="s">
        <v>707</v>
      </c>
      <c r="D265" s="1" t="s">
        <v>0</v>
      </c>
      <c r="E265" s="184" t="s">
        <v>711</v>
      </c>
      <c r="F265" s="185" t="s">
        <v>712</v>
      </c>
      <c r="G265" s="186" t="s">
        <v>260</v>
      </c>
      <c r="H265" s="187" t="n">
        <v>1</v>
      </c>
      <c r="I265" s="188"/>
      <c r="J265" s="189" t="n">
        <f aca="false">ROUND(I265*H265,2)</f>
        <v>0</v>
      </c>
      <c r="K265" s="185" t="s">
        <v>261</v>
      </c>
      <c r="L265" s="27"/>
      <c r="M265" s="190"/>
      <c r="N265" s="191" t="s">
        <v>47</v>
      </c>
      <c r="O265" s="68"/>
      <c r="P265" s="192" t="n">
        <f aca="false">O265*H265</f>
        <v>0</v>
      </c>
      <c r="Q265" s="192" t="n">
        <v>0</v>
      </c>
      <c r="R265" s="192" t="n">
        <f aca="false">Q265*H265</f>
        <v>0</v>
      </c>
      <c r="S265" s="192" t="n">
        <v>0</v>
      </c>
      <c r="T265" s="193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194" t="s">
        <v>192</v>
      </c>
      <c r="AS265" s="31"/>
      <c r="AT265" s="194" t="s">
        <v>0</v>
      </c>
      <c r="AU265" s="194" t="s">
        <v>90</v>
      </c>
      <c r="AV265" s="31"/>
      <c r="AW265" s="31"/>
      <c r="AX265" s="31"/>
      <c r="AY265" s="7" t="s">
        <v>186</v>
      </c>
      <c r="AZ265" s="31"/>
      <c r="BA265" s="31"/>
      <c r="BB265" s="31"/>
      <c r="BC265" s="31"/>
      <c r="BD265" s="31"/>
      <c r="BE265" s="195" t="n">
        <f aca="false">IF(N265="základní",J265,0)</f>
        <v>0</v>
      </c>
      <c r="BF265" s="195" t="n">
        <f aca="false">IF(N265="snížená",J265,0)</f>
        <v>0</v>
      </c>
      <c r="BG265" s="195" t="n">
        <f aca="false">IF(N265="zákl. přenesená",J265,0)</f>
        <v>0</v>
      </c>
      <c r="BH265" s="195" t="n">
        <f aca="false">IF(N265="sníž. přenesená",J265,0)</f>
        <v>0</v>
      </c>
      <c r="BI265" s="195" t="n">
        <f aca="false">IF(N265="nulová",J265,0)</f>
        <v>0</v>
      </c>
      <c r="BJ265" s="7" t="s">
        <v>90</v>
      </c>
      <c r="BK265" s="195" t="n">
        <f aca="false">ROUND(I265*H265,2)</f>
        <v>0</v>
      </c>
      <c r="BL265" s="7" t="s">
        <v>192</v>
      </c>
      <c r="BM265" s="194" t="s">
        <v>713</v>
      </c>
      <c r="BN265" s="31"/>
    </row>
    <row r="266" s="32" customFormat="true" ht="12.8" hidden="false" customHeight="false" outlineLevel="0" collapsed="false">
      <c r="A266" s="26"/>
      <c r="B266" s="27"/>
      <c r="C266" s="26"/>
      <c r="D266" s="196" t="s">
        <v>194</v>
      </c>
      <c r="E266" s="26"/>
      <c r="F266" s="197" t="s">
        <v>712</v>
      </c>
      <c r="G266" s="26"/>
      <c r="H266" s="26"/>
      <c r="I266" s="163"/>
      <c r="J266" s="26"/>
      <c r="K266" s="26"/>
      <c r="L266" s="27"/>
      <c r="M266" s="198"/>
      <c r="N266" s="199"/>
      <c r="O266" s="68"/>
      <c r="P266" s="68"/>
      <c r="Q266" s="68"/>
      <c r="R266" s="68"/>
      <c r="S266" s="68"/>
      <c r="T266" s="69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7" t="s">
        <v>194</v>
      </c>
      <c r="AU266" s="7" t="s">
        <v>90</v>
      </c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</row>
    <row r="267" s="32" customFormat="true" ht="22.35" hidden="false" customHeight="false" outlineLevel="0" collapsed="false">
      <c r="A267" s="26"/>
      <c r="B267" s="27"/>
      <c r="C267" s="183" t="s">
        <v>589</v>
      </c>
      <c r="D267" s="4" t="s">
        <v>0</v>
      </c>
      <c r="E267" s="184" t="s">
        <v>714</v>
      </c>
      <c r="F267" s="185" t="s">
        <v>715</v>
      </c>
      <c r="G267" s="186" t="s">
        <v>260</v>
      </c>
      <c r="H267" s="187" t="n">
        <v>-1</v>
      </c>
      <c r="I267" s="188"/>
      <c r="J267" s="189" t="n">
        <f aca="false">ROUND(I267*H267,2)</f>
        <v>-0</v>
      </c>
      <c r="K267" s="185" t="s">
        <v>261</v>
      </c>
      <c r="L267" s="27"/>
      <c r="M267" s="190"/>
      <c r="N267" s="191" t="s">
        <v>47</v>
      </c>
      <c r="O267" s="68"/>
      <c r="P267" s="192" t="n">
        <f aca="false">O267*H267</f>
        <v>-0</v>
      </c>
      <c r="Q267" s="192" t="n">
        <v>0</v>
      </c>
      <c r="R267" s="192" t="n">
        <f aca="false">Q267*H267</f>
        <v>-0</v>
      </c>
      <c r="S267" s="192" t="n">
        <v>0</v>
      </c>
      <c r="T267" s="193" t="n">
        <f aca="false">S267*H267</f>
        <v>-0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194" t="s">
        <v>192</v>
      </c>
      <c r="AS267" s="31"/>
      <c r="AT267" s="194" t="s">
        <v>0</v>
      </c>
      <c r="AU267" s="194" t="s">
        <v>90</v>
      </c>
      <c r="AV267" s="31"/>
      <c r="AW267" s="31"/>
      <c r="AX267" s="31"/>
      <c r="AY267" s="7" t="s">
        <v>186</v>
      </c>
      <c r="AZ267" s="31"/>
      <c r="BA267" s="31"/>
      <c r="BB267" s="31"/>
      <c r="BC267" s="31"/>
      <c r="BD267" s="31"/>
      <c r="BE267" s="195" t="n">
        <f aca="false">IF(N267="základní",J267,0)</f>
        <v>-0</v>
      </c>
      <c r="BF267" s="195" t="n">
        <f aca="false">IF(N267="snížená",J267,0)</f>
        <v>0</v>
      </c>
      <c r="BG267" s="195" t="n">
        <f aca="false">IF(N267="zákl. přenesená",J267,0)</f>
        <v>0</v>
      </c>
      <c r="BH267" s="195" t="n">
        <f aca="false">IF(N267="sníž. přenesená",J267,0)</f>
        <v>0</v>
      </c>
      <c r="BI267" s="195" t="n">
        <f aca="false">IF(N267="nulová",J267,0)</f>
        <v>0</v>
      </c>
      <c r="BJ267" s="7" t="s">
        <v>90</v>
      </c>
      <c r="BK267" s="195" t="n">
        <f aca="false">ROUND(I267*H267,2)</f>
        <v>-0</v>
      </c>
      <c r="BL267" s="7" t="s">
        <v>192</v>
      </c>
      <c r="BM267" s="194" t="s">
        <v>716</v>
      </c>
      <c r="BN267" s="31"/>
    </row>
    <row r="268" s="32" customFormat="true" ht="12.8" hidden="false" customHeight="false" outlineLevel="0" collapsed="false">
      <c r="A268" s="26"/>
      <c r="B268" s="27"/>
      <c r="C268" s="26"/>
      <c r="D268" s="196" t="s">
        <v>194</v>
      </c>
      <c r="E268" s="26"/>
      <c r="F268" s="197" t="s">
        <v>715</v>
      </c>
      <c r="G268" s="26"/>
      <c r="H268" s="26"/>
      <c r="I268" s="163"/>
      <c r="J268" s="26"/>
      <c r="K268" s="26"/>
      <c r="L268" s="27"/>
      <c r="M268" s="198"/>
      <c r="N268" s="199"/>
      <c r="O268" s="68"/>
      <c r="P268" s="68"/>
      <c r="Q268" s="68"/>
      <c r="R268" s="68"/>
      <c r="S268" s="68"/>
      <c r="T268" s="69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7" t="s">
        <v>194</v>
      </c>
      <c r="AU268" s="7" t="s">
        <v>90</v>
      </c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</row>
    <row r="269" s="32" customFormat="true" ht="22.35" hidden="false" customHeight="false" outlineLevel="0" collapsed="false">
      <c r="A269" s="26"/>
      <c r="B269" s="27"/>
      <c r="C269" s="183" t="s">
        <v>589</v>
      </c>
      <c r="D269" s="1" t="s">
        <v>0</v>
      </c>
      <c r="E269" s="184" t="s">
        <v>717</v>
      </c>
      <c r="F269" s="185" t="s">
        <v>718</v>
      </c>
      <c r="G269" s="186" t="s">
        <v>260</v>
      </c>
      <c r="H269" s="187" t="n">
        <v>1</v>
      </c>
      <c r="I269" s="188"/>
      <c r="J269" s="189" t="n">
        <f aca="false">ROUND(I269*H269,2)</f>
        <v>0</v>
      </c>
      <c r="K269" s="185" t="s">
        <v>261</v>
      </c>
      <c r="L269" s="27"/>
      <c r="M269" s="190"/>
      <c r="N269" s="191" t="s">
        <v>47</v>
      </c>
      <c r="O269" s="68"/>
      <c r="P269" s="192" t="n">
        <f aca="false">O269*H269</f>
        <v>0</v>
      </c>
      <c r="Q269" s="192" t="n">
        <v>0</v>
      </c>
      <c r="R269" s="192" t="n">
        <f aca="false">Q269*H269</f>
        <v>0</v>
      </c>
      <c r="S269" s="192" t="n">
        <v>0</v>
      </c>
      <c r="T269" s="193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194" t="s">
        <v>192</v>
      </c>
      <c r="AS269" s="31"/>
      <c r="AT269" s="194" t="s">
        <v>0</v>
      </c>
      <c r="AU269" s="194" t="s">
        <v>90</v>
      </c>
      <c r="AV269" s="31"/>
      <c r="AW269" s="31"/>
      <c r="AX269" s="31"/>
      <c r="AY269" s="7" t="s">
        <v>186</v>
      </c>
      <c r="AZ269" s="31"/>
      <c r="BA269" s="31"/>
      <c r="BB269" s="31"/>
      <c r="BC269" s="31"/>
      <c r="BD269" s="31"/>
      <c r="BE269" s="195" t="n">
        <f aca="false">IF(N269="základní",J269,0)</f>
        <v>0</v>
      </c>
      <c r="BF269" s="195" t="n">
        <f aca="false">IF(N269="snížená",J269,0)</f>
        <v>0</v>
      </c>
      <c r="BG269" s="195" t="n">
        <f aca="false">IF(N269="zákl. přenesená",J269,0)</f>
        <v>0</v>
      </c>
      <c r="BH269" s="195" t="n">
        <f aca="false">IF(N269="sníž. přenesená",J269,0)</f>
        <v>0</v>
      </c>
      <c r="BI269" s="195" t="n">
        <f aca="false">IF(N269="nulová",J269,0)</f>
        <v>0</v>
      </c>
      <c r="BJ269" s="7" t="s">
        <v>90</v>
      </c>
      <c r="BK269" s="195" t="n">
        <f aca="false">ROUND(I269*H269,2)</f>
        <v>0</v>
      </c>
      <c r="BL269" s="7" t="s">
        <v>192</v>
      </c>
      <c r="BM269" s="194" t="s">
        <v>719</v>
      </c>
      <c r="BN269" s="31"/>
    </row>
    <row r="270" s="32" customFormat="true" ht="12.8" hidden="false" customHeight="false" outlineLevel="0" collapsed="false">
      <c r="A270" s="26"/>
      <c r="B270" s="27"/>
      <c r="C270" s="26"/>
      <c r="D270" s="196" t="s">
        <v>194</v>
      </c>
      <c r="E270" s="26"/>
      <c r="F270" s="197" t="s">
        <v>718</v>
      </c>
      <c r="G270" s="26"/>
      <c r="H270" s="26"/>
      <c r="I270" s="163"/>
      <c r="J270" s="26"/>
      <c r="K270" s="26"/>
      <c r="L270" s="27"/>
      <c r="M270" s="198"/>
      <c r="N270" s="199"/>
      <c r="O270" s="68"/>
      <c r="P270" s="68"/>
      <c r="Q270" s="68"/>
      <c r="R270" s="68"/>
      <c r="S270" s="68"/>
      <c r="T270" s="69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7" t="s">
        <v>194</v>
      </c>
      <c r="AU270" s="7" t="s">
        <v>90</v>
      </c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</row>
    <row r="271" s="32" customFormat="true" ht="22.35" hidden="false" customHeight="false" outlineLevel="0" collapsed="false">
      <c r="A271" s="26"/>
      <c r="B271" s="27"/>
      <c r="C271" s="183" t="s">
        <v>720</v>
      </c>
      <c r="D271" s="4" t="s">
        <v>0</v>
      </c>
      <c r="E271" s="184" t="s">
        <v>721</v>
      </c>
      <c r="F271" s="185" t="s">
        <v>722</v>
      </c>
      <c r="G271" s="186" t="s">
        <v>260</v>
      </c>
      <c r="H271" s="187" t="n">
        <v>-1</v>
      </c>
      <c r="I271" s="188"/>
      <c r="J271" s="189" t="n">
        <f aca="false">ROUND(I271*H271,2)</f>
        <v>-0</v>
      </c>
      <c r="K271" s="185" t="s">
        <v>261</v>
      </c>
      <c r="L271" s="27"/>
      <c r="M271" s="190"/>
      <c r="N271" s="191" t="s">
        <v>47</v>
      </c>
      <c r="O271" s="68"/>
      <c r="P271" s="192" t="n">
        <f aca="false">O271*H271</f>
        <v>-0</v>
      </c>
      <c r="Q271" s="192" t="n">
        <v>0</v>
      </c>
      <c r="R271" s="192" t="n">
        <f aca="false">Q271*H271</f>
        <v>-0</v>
      </c>
      <c r="S271" s="192" t="n">
        <v>0</v>
      </c>
      <c r="T271" s="193" t="n">
        <f aca="false">S271*H271</f>
        <v>-0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194" t="s">
        <v>192</v>
      </c>
      <c r="AS271" s="31"/>
      <c r="AT271" s="194" t="s">
        <v>0</v>
      </c>
      <c r="AU271" s="194" t="s">
        <v>90</v>
      </c>
      <c r="AV271" s="31"/>
      <c r="AW271" s="31"/>
      <c r="AX271" s="31"/>
      <c r="AY271" s="7" t="s">
        <v>186</v>
      </c>
      <c r="AZ271" s="31"/>
      <c r="BA271" s="31"/>
      <c r="BB271" s="31"/>
      <c r="BC271" s="31"/>
      <c r="BD271" s="31"/>
      <c r="BE271" s="195" t="n">
        <f aca="false">IF(N271="základní",J271,0)</f>
        <v>-0</v>
      </c>
      <c r="BF271" s="195" t="n">
        <f aca="false">IF(N271="snížená",J271,0)</f>
        <v>0</v>
      </c>
      <c r="BG271" s="195" t="n">
        <f aca="false">IF(N271="zákl. přenesená",J271,0)</f>
        <v>0</v>
      </c>
      <c r="BH271" s="195" t="n">
        <f aca="false">IF(N271="sníž. přenesená",J271,0)</f>
        <v>0</v>
      </c>
      <c r="BI271" s="195" t="n">
        <f aca="false">IF(N271="nulová",J271,0)</f>
        <v>0</v>
      </c>
      <c r="BJ271" s="7" t="s">
        <v>90</v>
      </c>
      <c r="BK271" s="195" t="n">
        <f aca="false">ROUND(I271*H271,2)</f>
        <v>-0</v>
      </c>
      <c r="BL271" s="7" t="s">
        <v>192</v>
      </c>
      <c r="BM271" s="194" t="s">
        <v>723</v>
      </c>
      <c r="BN271" s="31"/>
    </row>
    <row r="272" s="32" customFormat="true" ht="12.8" hidden="false" customHeight="false" outlineLevel="0" collapsed="false">
      <c r="A272" s="26"/>
      <c r="B272" s="27"/>
      <c r="C272" s="26"/>
      <c r="D272" s="196" t="s">
        <v>194</v>
      </c>
      <c r="E272" s="26"/>
      <c r="F272" s="197" t="s">
        <v>722</v>
      </c>
      <c r="G272" s="26"/>
      <c r="H272" s="26"/>
      <c r="I272" s="163"/>
      <c r="J272" s="26"/>
      <c r="K272" s="26"/>
      <c r="L272" s="27"/>
      <c r="M272" s="198"/>
      <c r="N272" s="199"/>
      <c r="O272" s="68"/>
      <c r="P272" s="68"/>
      <c r="Q272" s="68"/>
      <c r="R272" s="68"/>
      <c r="S272" s="68"/>
      <c r="T272" s="69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7" t="s">
        <v>194</v>
      </c>
      <c r="AU272" s="7" t="s">
        <v>90</v>
      </c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</row>
    <row r="273" s="32" customFormat="true" ht="22.35" hidden="false" customHeight="false" outlineLevel="0" collapsed="false">
      <c r="A273" s="26"/>
      <c r="B273" s="27"/>
      <c r="C273" s="183" t="s">
        <v>720</v>
      </c>
      <c r="D273" s="1" t="s">
        <v>0</v>
      </c>
      <c r="E273" s="184" t="s">
        <v>724</v>
      </c>
      <c r="F273" s="185" t="s">
        <v>725</v>
      </c>
      <c r="G273" s="186" t="s">
        <v>260</v>
      </c>
      <c r="H273" s="187" t="n">
        <v>1</v>
      </c>
      <c r="I273" s="188"/>
      <c r="J273" s="189" t="n">
        <f aca="false">ROUND(I273*H273,2)</f>
        <v>0</v>
      </c>
      <c r="K273" s="185" t="s">
        <v>261</v>
      </c>
      <c r="L273" s="27"/>
      <c r="M273" s="190"/>
      <c r="N273" s="191" t="s">
        <v>47</v>
      </c>
      <c r="O273" s="68"/>
      <c r="P273" s="192" t="n">
        <f aca="false">O273*H273</f>
        <v>0</v>
      </c>
      <c r="Q273" s="192" t="n">
        <v>0</v>
      </c>
      <c r="R273" s="192" t="n">
        <f aca="false">Q273*H273</f>
        <v>0</v>
      </c>
      <c r="S273" s="192" t="n">
        <v>0</v>
      </c>
      <c r="T273" s="193" t="n">
        <f aca="false"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194" t="s">
        <v>192</v>
      </c>
      <c r="AS273" s="31"/>
      <c r="AT273" s="194" t="s">
        <v>0</v>
      </c>
      <c r="AU273" s="194" t="s">
        <v>90</v>
      </c>
      <c r="AV273" s="31"/>
      <c r="AW273" s="31"/>
      <c r="AX273" s="31"/>
      <c r="AY273" s="7" t="s">
        <v>186</v>
      </c>
      <c r="AZ273" s="31"/>
      <c r="BA273" s="31"/>
      <c r="BB273" s="31"/>
      <c r="BC273" s="31"/>
      <c r="BD273" s="31"/>
      <c r="BE273" s="195" t="n">
        <f aca="false">IF(N273="základní",J273,0)</f>
        <v>0</v>
      </c>
      <c r="BF273" s="195" t="n">
        <f aca="false">IF(N273="snížená",J273,0)</f>
        <v>0</v>
      </c>
      <c r="BG273" s="195" t="n">
        <f aca="false">IF(N273="zákl. přenesená",J273,0)</f>
        <v>0</v>
      </c>
      <c r="BH273" s="195" t="n">
        <f aca="false">IF(N273="sníž. přenesená",J273,0)</f>
        <v>0</v>
      </c>
      <c r="BI273" s="195" t="n">
        <f aca="false">IF(N273="nulová",J273,0)</f>
        <v>0</v>
      </c>
      <c r="BJ273" s="7" t="s">
        <v>90</v>
      </c>
      <c r="BK273" s="195" t="n">
        <f aca="false">ROUND(I273*H273,2)</f>
        <v>0</v>
      </c>
      <c r="BL273" s="7" t="s">
        <v>192</v>
      </c>
      <c r="BM273" s="194" t="s">
        <v>726</v>
      </c>
      <c r="BN273" s="31"/>
    </row>
    <row r="274" s="32" customFormat="true" ht="12.8" hidden="false" customHeight="false" outlineLevel="0" collapsed="false">
      <c r="A274" s="26"/>
      <c r="B274" s="27"/>
      <c r="C274" s="26"/>
      <c r="D274" s="196" t="s">
        <v>194</v>
      </c>
      <c r="E274" s="26"/>
      <c r="F274" s="197" t="s">
        <v>725</v>
      </c>
      <c r="G274" s="26"/>
      <c r="H274" s="26"/>
      <c r="I274" s="163"/>
      <c r="J274" s="26"/>
      <c r="K274" s="26"/>
      <c r="L274" s="27"/>
      <c r="M274" s="198"/>
      <c r="N274" s="199"/>
      <c r="O274" s="68"/>
      <c r="P274" s="68"/>
      <c r="Q274" s="68"/>
      <c r="R274" s="68"/>
      <c r="S274" s="68"/>
      <c r="T274" s="69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7" t="s">
        <v>194</v>
      </c>
      <c r="AU274" s="7" t="s">
        <v>90</v>
      </c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</row>
    <row r="275" s="32" customFormat="true" ht="22.35" hidden="false" customHeight="false" outlineLevel="0" collapsed="false">
      <c r="A275" s="26"/>
      <c r="B275" s="27"/>
      <c r="C275" s="183" t="s">
        <v>592</v>
      </c>
      <c r="D275" s="4" t="s">
        <v>0</v>
      </c>
      <c r="E275" s="184" t="s">
        <v>727</v>
      </c>
      <c r="F275" s="185" t="s">
        <v>728</v>
      </c>
      <c r="G275" s="186" t="s">
        <v>260</v>
      </c>
      <c r="H275" s="187" t="n">
        <v>-1</v>
      </c>
      <c r="I275" s="188"/>
      <c r="J275" s="189" t="n">
        <f aca="false">ROUND(I275*H275,2)</f>
        <v>-0</v>
      </c>
      <c r="K275" s="185" t="s">
        <v>261</v>
      </c>
      <c r="L275" s="27"/>
      <c r="M275" s="190"/>
      <c r="N275" s="191" t="s">
        <v>47</v>
      </c>
      <c r="O275" s="68"/>
      <c r="P275" s="192" t="n">
        <f aca="false">O275*H275</f>
        <v>-0</v>
      </c>
      <c r="Q275" s="192" t="n">
        <v>0</v>
      </c>
      <c r="R275" s="192" t="n">
        <f aca="false">Q275*H275</f>
        <v>-0</v>
      </c>
      <c r="S275" s="192" t="n">
        <v>0</v>
      </c>
      <c r="T275" s="193" t="n">
        <f aca="false">S275*H275</f>
        <v>-0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194" t="s">
        <v>192</v>
      </c>
      <c r="AS275" s="31"/>
      <c r="AT275" s="194" t="s">
        <v>0</v>
      </c>
      <c r="AU275" s="194" t="s">
        <v>90</v>
      </c>
      <c r="AV275" s="31"/>
      <c r="AW275" s="31"/>
      <c r="AX275" s="31"/>
      <c r="AY275" s="7" t="s">
        <v>186</v>
      </c>
      <c r="AZ275" s="31"/>
      <c r="BA275" s="31"/>
      <c r="BB275" s="31"/>
      <c r="BC275" s="31"/>
      <c r="BD275" s="31"/>
      <c r="BE275" s="195" t="n">
        <f aca="false">IF(N275="základní",J275,0)</f>
        <v>-0</v>
      </c>
      <c r="BF275" s="195" t="n">
        <f aca="false">IF(N275="snížená",J275,0)</f>
        <v>0</v>
      </c>
      <c r="BG275" s="195" t="n">
        <f aca="false">IF(N275="zákl. přenesená",J275,0)</f>
        <v>0</v>
      </c>
      <c r="BH275" s="195" t="n">
        <f aca="false">IF(N275="sníž. přenesená",J275,0)</f>
        <v>0</v>
      </c>
      <c r="BI275" s="195" t="n">
        <f aca="false">IF(N275="nulová",J275,0)</f>
        <v>0</v>
      </c>
      <c r="BJ275" s="7" t="s">
        <v>90</v>
      </c>
      <c r="BK275" s="195" t="n">
        <f aca="false">ROUND(I275*H275,2)</f>
        <v>-0</v>
      </c>
      <c r="BL275" s="7" t="s">
        <v>192</v>
      </c>
      <c r="BM275" s="194" t="s">
        <v>729</v>
      </c>
      <c r="BN275" s="31"/>
    </row>
    <row r="276" s="32" customFormat="true" ht="12.8" hidden="false" customHeight="false" outlineLevel="0" collapsed="false">
      <c r="A276" s="26"/>
      <c r="B276" s="27"/>
      <c r="C276" s="26"/>
      <c r="D276" s="196" t="s">
        <v>194</v>
      </c>
      <c r="E276" s="26"/>
      <c r="F276" s="197" t="s">
        <v>728</v>
      </c>
      <c r="G276" s="26"/>
      <c r="H276" s="26"/>
      <c r="I276" s="163"/>
      <c r="J276" s="26"/>
      <c r="K276" s="26"/>
      <c r="L276" s="27"/>
      <c r="M276" s="198"/>
      <c r="N276" s="199"/>
      <c r="O276" s="68"/>
      <c r="P276" s="68"/>
      <c r="Q276" s="68"/>
      <c r="R276" s="68"/>
      <c r="S276" s="68"/>
      <c r="T276" s="69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7" t="s">
        <v>194</v>
      </c>
      <c r="AU276" s="7" t="s">
        <v>90</v>
      </c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</row>
    <row r="277" s="32" customFormat="true" ht="22.35" hidden="false" customHeight="false" outlineLevel="0" collapsed="false">
      <c r="A277" s="26"/>
      <c r="B277" s="27"/>
      <c r="C277" s="183" t="s">
        <v>592</v>
      </c>
      <c r="D277" s="1" t="s">
        <v>0</v>
      </c>
      <c r="E277" s="184" t="s">
        <v>730</v>
      </c>
      <c r="F277" s="185" t="s">
        <v>731</v>
      </c>
      <c r="G277" s="186" t="s">
        <v>260</v>
      </c>
      <c r="H277" s="187" t="n">
        <v>1</v>
      </c>
      <c r="I277" s="188"/>
      <c r="J277" s="189" t="n">
        <f aca="false">ROUND(I277*H277,2)</f>
        <v>0</v>
      </c>
      <c r="K277" s="185" t="s">
        <v>261</v>
      </c>
      <c r="L277" s="27"/>
      <c r="M277" s="190"/>
      <c r="N277" s="191" t="s">
        <v>47</v>
      </c>
      <c r="O277" s="68"/>
      <c r="P277" s="192" t="n">
        <f aca="false">O277*H277</f>
        <v>0</v>
      </c>
      <c r="Q277" s="192" t="n">
        <v>0</v>
      </c>
      <c r="R277" s="192" t="n">
        <f aca="false">Q277*H277</f>
        <v>0</v>
      </c>
      <c r="S277" s="192" t="n">
        <v>0</v>
      </c>
      <c r="T277" s="193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194" t="s">
        <v>192</v>
      </c>
      <c r="AS277" s="31"/>
      <c r="AT277" s="194" t="s">
        <v>0</v>
      </c>
      <c r="AU277" s="194" t="s">
        <v>90</v>
      </c>
      <c r="AV277" s="31"/>
      <c r="AW277" s="31"/>
      <c r="AX277" s="31"/>
      <c r="AY277" s="7" t="s">
        <v>186</v>
      </c>
      <c r="AZ277" s="31"/>
      <c r="BA277" s="31"/>
      <c r="BB277" s="31"/>
      <c r="BC277" s="31"/>
      <c r="BD277" s="31"/>
      <c r="BE277" s="195" t="n">
        <f aca="false">IF(N277="základní",J277,0)</f>
        <v>0</v>
      </c>
      <c r="BF277" s="195" t="n">
        <f aca="false">IF(N277="snížená",J277,0)</f>
        <v>0</v>
      </c>
      <c r="BG277" s="195" t="n">
        <f aca="false">IF(N277="zákl. přenesená",J277,0)</f>
        <v>0</v>
      </c>
      <c r="BH277" s="195" t="n">
        <f aca="false">IF(N277="sníž. přenesená",J277,0)</f>
        <v>0</v>
      </c>
      <c r="BI277" s="195" t="n">
        <f aca="false">IF(N277="nulová",J277,0)</f>
        <v>0</v>
      </c>
      <c r="BJ277" s="7" t="s">
        <v>90</v>
      </c>
      <c r="BK277" s="195" t="n">
        <f aca="false">ROUND(I277*H277,2)</f>
        <v>0</v>
      </c>
      <c r="BL277" s="7" t="s">
        <v>192</v>
      </c>
      <c r="BM277" s="194" t="s">
        <v>732</v>
      </c>
      <c r="BN277" s="31"/>
    </row>
    <row r="278" s="32" customFormat="true" ht="12.8" hidden="false" customHeight="false" outlineLevel="0" collapsed="false">
      <c r="A278" s="26"/>
      <c r="B278" s="27"/>
      <c r="C278" s="26"/>
      <c r="D278" s="196" t="s">
        <v>194</v>
      </c>
      <c r="E278" s="26"/>
      <c r="F278" s="197" t="s">
        <v>731</v>
      </c>
      <c r="G278" s="26"/>
      <c r="H278" s="26"/>
      <c r="I278" s="163"/>
      <c r="J278" s="26"/>
      <c r="K278" s="26"/>
      <c r="L278" s="27"/>
      <c r="M278" s="198"/>
      <c r="N278" s="199"/>
      <c r="O278" s="68"/>
      <c r="P278" s="68"/>
      <c r="Q278" s="68"/>
      <c r="R278" s="68"/>
      <c r="S278" s="68"/>
      <c r="T278" s="69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7" t="s">
        <v>194</v>
      </c>
      <c r="AU278" s="7" t="s">
        <v>90</v>
      </c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</row>
    <row r="279" s="32" customFormat="true" ht="22.35" hidden="false" customHeight="false" outlineLevel="0" collapsed="false">
      <c r="A279" s="26"/>
      <c r="B279" s="27"/>
      <c r="C279" s="183" t="s">
        <v>733</v>
      </c>
      <c r="D279" s="4" t="s">
        <v>0</v>
      </c>
      <c r="E279" s="184" t="s">
        <v>734</v>
      </c>
      <c r="F279" s="185" t="s">
        <v>735</v>
      </c>
      <c r="G279" s="186" t="s">
        <v>260</v>
      </c>
      <c r="H279" s="187" t="n">
        <v>-1</v>
      </c>
      <c r="I279" s="188"/>
      <c r="J279" s="189" t="n">
        <f aca="false">ROUND(I279*H279,2)</f>
        <v>-0</v>
      </c>
      <c r="K279" s="185" t="s">
        <v>261</v>
      </c>
      <c r="L279" s="27"/>
      <c r="M279" s="190"/>
      <c r="N279" s="191" t="s">
        <v>47</v>
      </c>
      <c r="O279" s="68"/>
      <c r="P279" s="192" t="n">
        <f aca="false">O279*H279</f>
        <v>-0</v>
      </c>
      <c r="Q279" s="192" t="n">
        <v>0</v>
      </c>
      <c r="R279" s="192" t="n">
        <f aca="false">Q279*H279</f>
        <v>-0</v>
      </c>
      <c r="S279" s="192" t="n">
        <v>0</v>
      </c>
      <c r="T279" s="193" t="n">
        <f aca="false">S279*H279</f>
        <v>-0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194" t="s">
        <v>192</v>
      </c>
      <c r="AS279" s="31"/>
      <c r="AT279" s="194" t="s">
        <v>0</v>
      </c>
      <c r="AU279" s="194" t="s">
        <v>90</v>
      </c>
      <c r="AV279" s="31"/>
      <c r="AW279" s="31"/>
      <c r="AX279" s="31"/>
      <c r="AY279" s="7" t="s">
        <v>186</v>
      </c>
      <c r="AZ279" s="31"/>
      <c r="BA279" s="31"/>
      <c r="BB279" s="31"/>
      <c r="BC279" s="31"/>
      <c r="BD279" s="31"/>
      <c r="BE279" s="195" t="n">
        <f aca="false">IF(N279="základní",J279,0)</f>
        <v>-0</v>
      </c>
      <c r="BF279" s="195" t="n">
        <f aca="false">IF(N279="snížená",J279,0)</f>
        <v>0</v>
      </c>
      <c r="BG279" s="195" t="n">
        <f aca="false">IF(N279="zákl. přenesená",J279,0)</f>
        <v>0</v>
      </c>
      <c r="BH279" s="195" t="n">
        <f aca="false">IF(N279="sníž. přenesená",J279,0)</f>
        <v>0</v>
      </c>
      <c r="BI279" s="195" t="n">
        <f aca="false">IF(N279="nulová",J279,0)</f>
        <v>0</v>
      </c>
      <c r="BJ279" s="7" t="s">
        <v>90</v>
      </c>
      <c r="BK279" s="195" t="n">
        <f aca="false">ROUND(I279*H279,2)</f>
        <v>-0</v>
      </c>
      <c r="BL279" s="7" t="s">
        <v>192</v>
      </c>
      <c r="BM279" s="194" t="s">
        <v>736</v>
      </c>
      <c r="BN279" s="31"/>
    </row>
    <row r="280" s="32" customFormat="true" ht="12.8" hidden="false" customHeight="false" outlineLevel="0" collapsed="false">
      <c r="A280" s="26"/>
      <c r="B280" s="27"/>
      <c r="C280" s="26"/>
      <c r="D280" s="196" t="s">
        <v>194</v>
      </c>
      <c r="E280" s="26"/>
      <c r="F280" s="197" t="s">
        <v>735</v>
      </c>
      <c r="G280" s="26"/>
      <c r="H280" s="26"/>
      <c r="I280" s="163"/>
      <c r="J280" s="26"/>
      <c r="K280" s="26"/>
      <c r="L280" s="27"/>
      <c r="M280" s="198"/>
      <c r="N280" s="199"/>
      <c r="O280" s="68"/>
      <c r="P280" s="68"/>
      <c r="Q280" s="68"/>
      <c r="R280" s="68"/>
      <c r="S280" s="68"/>
      <c r="T280" s="69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7" t="s">
        <v>194</v>
      </c>
      <c r="AU280" s="7" t="s">
        <v>90</v>
      </c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</row>
    <row r="281" s="32" customFormat="true" ht="22.35" hidden="false" customHeight="false" outlineLevel="0" collapsed="false">
      <c r="A281" s="26"/>
      <c r="B281" s="27"/>
      <c r="C281" s="183" t="s">
        <v>733</v>
      </c>
      <c r="D281" s="1" t="s">
        <v>0</v>
      </c>
      <c r="E281" s="184" t="s">
        <v>737</v>
      </c>
      <c r="F281" s="185" t="s">
        <v>738</v>
      </c>
      <c r="G281" s="186" t="s">
        <v>260</v>
      </c>
      <c r="H281" s="187" t="n">
        <v>1</v>
      </c>
      <c r="I281" s="188"/>
      <c r="J281" s="189" t="n">
        <f aca="false">ROUND(I281*H281,2)</f>
        <v>0</v>
      </c>
      <c r="K281" s="185" t="s">
        <v>261</v>
      </c>
      <c r="L281" s="27"/>
      <c r="M281" s="190"/>
      <c r="N281" s="191" t="s">
        <v>47</v>
      </c>
      <c r="O281" s="68"/>
      <c r="P281" s="192" t="n">
        <f aca="false">O281*H281</f>
        <v>0</v>
      </c>
      <c r="Q281" s="192" t="n">
        <v>0</v>
      </c>
      <c r="R281" s="192" t="n">
        <f aca="false">Q281*H281</f>
        <v>0</v>
      </c>
      <c r="S281" s="192" t="n">
        <v>0</v>
      </c>
      <c r="T281" s="193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194" t="s">
        <v>192</v>
      </c>
      <c r="AS281" s="31"/>
      <c r="AT281" s="194" t="s">
        <v>0</v>
      </c>
      <c r="AU281" s="194" t="s">
        <v>90</v>
      </c>
      <c r="AV281" s="31"/>
      <c r="AW281" s="31"/>
      <c r="AX281" s="31"/>
      <c r="AY281" s="7" t="s">
        <v>186</v>
      </c>
      <c r="AZ281" s="31"/>
      <c r="BA281" s="31"/>
      <c r="BB281" s="31"/>
      <c r="BC281" s="31"/>
      <c r="BD281" s="31"/>
      <c r="BE281" s="195" t="n">
        <f aca="false">IF(N281="základní",J281,0)</f>
        <v>0</v>
      </c>
      <c r="BF281" s="195" t="n">
        <f aca="false">IF(N281="snížená",J281,0)</f>
        <v>0</v>
      </c>
      <c r="BG281" s="195" t="n">
        <f aca="false">IF(N281="zákl. přenesená",J281,0)</f>
        <v>0</v>
      </c>
      <c r="BH281" s="195" t="n">
        <f aca="false">IF(N281="sníž. přenesená",J281,0)</f>
        <v>0</v>
      </c>
      <c r="BI281" s="195" t="n">
        <f aca="false">IF(N281="nulová",J281,0)</f>
        <v>0</v>
      </c>
      <c r="BJ281" s="7" t="s">
        <v>90</v>
      </c>
      <c r="BK281" s="195" t="n">
        <f aca="false">ROUND(I281*H281,2)</f>
        <v>0</v>
      </c>
      <c r="BL281" s="7" t="s">
        <v>192</v>
      </c>
      <c r="BM281" s="194" t="s">
        <v>739</v>
      </c>
      <c r="BN281" s="31"/>
    </row>
    <row r="282" s="32" customFormat="true" ht="12.8" hidden="false" customHeight="false" outlineLevel="0" collapsed="false">
      <c r="A282" s="26"/>
      <c r="B282" s="27"/>
      <c r="C282" s="26"/>
      <c r="D282" s="196" t="s">
        <v>194</v>
      </c>
      <c r="E282" s="26"/>
      <c r="F282" s="197" t="s">
        <v>738</v>
      </c>
      <c r="G282" s="26"/>
      <c r="H282" s="26"/>
      <c r="I282" s="163"/>
      <c r="J282" s="26"/>
      <c r="K282" s="26"/>
      <c r="L282" s="27"/>
      <c r="M282" s="198"/>
      <c r="N282" s="199"/>
      <c r="O282" s="68"/>
      <c r="P282" s="68"/>
      <c r="Q282" s="68"/>
      <c r="R282" s="68"/>
      <c r="S282" s="68"/>
      <c r="T282" s="69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7" t="s">
        <v>194</v>
      </c>
      <c r="AU282" s="7" t="s">
        <v>90</v>
      </c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</row>
    <row r="283" s="32" customFormat="true" ht="22.35" hidden="false" customHeight="false" outlineLevel="0" collapsed="false">
      <c r="A283" s="26"/>
      <c r="B283" s="27"/>
      <c r="C283" s="183" t="s">
        <v>595</v>
      </c>
      <c r="D283" s="4" t="s">
        <v>0</v>
      </c>
      <c r="E283" s="184" t="s">
        <v>740</v>
      </c>
      <c r="F283" s="185" t="s">
        <v>741</v>
      </c>
      <c r="G283" s="186" t="s">
        <v>260</v>
      </c>
      <c r="H283" s="187" t="n">
        <v>-1</v>
      </c>
      <c r="I283" s="188"/>
      <c r="J283" s="189" t="n">
        <f aca="false">ROUND(I283*H283,2)</f>
        <v>-0</v>
      </c>
      <c r="K283" s="185" t="s">
        <v>261</v>
      </c>
      <c r="L283" s="27"/>
      <c r="M283" s="190"/>
      <c r="N283" s="191" t="s">
        <v>47</v>
      </c>
      <c r="O283" s="68"/>
      <c r="P283" s="192" t="n">
        <f aca="false">O283*H283</f>
        <v>-0</v>
      </c>
      <c r="Q283" s="192" t="n">
        <v>0</v>
      </c>
      <c r="R283" s="192" t="n">
        <f aca="false">Q283*H283</f>
        <v>-0</v>
      </c>
      <c r="S283" s="192" t="n">
        <v>0</v>
      </c>
      <c r="T283" s="193" t="n">
        <f aca="false">S283*H283</f>
        <v>-0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194" t="s">
        <v>192</v>
      </c>
      <c r="AS283" s="31"/>
      <c r="AT283" s="194" t="s">
        <v>0</v>
      </c>
      <c r="AU283" s="194" t="s">
        <v>90</v>
      </c>
      <c r="AV283" s="31"/>
      <c r="AW283" s="31"/>
      <c r="AX283" s="31"/>
      <c r="AY283" s="7" t="s">
        <v>186</v>
      </c>
      <c r="AZ283" s="31"/>
      <c r="BA283" s="31"/>
      <c r="BB283" s="31"/>
      <c r="BC283" s="31"/>
      <c r="BD283" s="31"/>
      <c r="BE283" s="195" t="n">
        <f aca="false">IF(N283="základní",J283,0)</f>
        <v>-0</v>
      </c>
      <c r="BF283" s="195" t="n">
        <f aca="false">IF(N283="snížená",J283,0)</f>
        <v>0</v>
      </c>
      <c r="BG283" s="195" t="n">
        <f aca="false">IF(N283="zákl. přenesená",J283,0)</f>
        <v>0</v>
      </c>
      <c r="BH283" s="195" t="n">
        <f aca="false">IF(N283="sníž. přenesená",J283,0)</f>
        <v>0</v>
      </c>
      <c r="BI283" s="195" t="n">
        <f aca="false">IF(N283="nulová",J283,0)</f>
        <v>0</v>
      </c>
      <c r="BJ283" s="7" t="s">
        <v>90</v>
      </c>
      <c r="BK283" s="195" t="n">
        <f aca="false">ROUND(I283*H283,2)</f>
        <v>-0</v>
      </c>
      <c r="BL283" s="7" t="s">
        <v>192</v>
      </c>
      <c r="BM283" s="194" t="s">
        <v>742</v>
      </c>
      <c r="BN283" s="31"/>
    </row>
    <row r="284" s="32" customFormat="true" ht="12.8" hidden="false" customHeight="false" outlineLevel="0" collapsed="false">
      <c r="A284" s="26"/>
      <c r="B284" s="27"/>
      <c r="C284" s="26"/>
      <c r="D284" s="196" t="s">
        <v>194</v>
      </c>
      <c r="E284" s="26"/>
      <c r="F284" s="197" t="s">
        <v>741</v>
      </c>
      <c r="G284" s="26"/>
      <c r="H284" s="26"/>
      <c r="I284" s="163"/>
      <c r="J284" s="26"/>
      <c r="K284" s="26"/>
      <c r="L284" s="27"/>
      <c r="M284" s="198"/>
      <c r="N284" s="199"/>
      <c r="O284" s="68"/>
      <c r="P284" s="68"/>
      <c r="Q284" s="68"/>
      <c r="R284" s="68"/>
      <c r="S284" s="68"/>
      <c r="T284" s="69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7" t="s">
        <v>194</v>
      </c>
      <c r="AU284" s="7" t="s">
        <v>90</v>
      </c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</row>
    <row r="285" s="32" customFormat="true" ht="22.35" hidden="false" customHeight="false" outlineLevel="0" collapsed="false">
      <c r="A285" s="26"/>
      <c r="B285" s="27"/>
      <c r="C285" s="183" t="s">
        <v>595</v>
      </c>
      <c r="D285" s="1" t="s">
        <v>0</v>
      </c>
      <c r="E285" s="184" t="s">
        <v>743</v>
      </c>
      <c r="F285" s="185" t="s">
        <v>744</v>
      </c>
      <c r="G285" s="186" t="s">
        <v>260</v>
      </c>
      <c r="H285" s="187" t="n">
        <v>1</v>
      </c>
      <c r="I285" s="188"/>
      <c r="J285" s="189" t="n">
        <f aca="false">ROUND(I285*H285,2)</f>
        <v>0</v>
      </c>
      <c r="K285" s="185" t="s">
        <v>261</v>
      </c>
      <c r="L285" s="27"/>
      <c r="M285" s="190"/>
      <c r="N285" s="191" t="s">
        <v>47</v>
      </c>
      <c r="O285" s="68"/>
      <c r="P285" s="192" t="n">
        <f aca="false">O285*H285</f>
        <v>0</v>
      </c>
      <c r="Q285" s="192" t="n">
        <v>0</v>
      </c>
      <c r="R285" s="192" t="n">
        <f aca="false">Q285*H285</f>
        <v>0</v>
      </c>
      <c r="S285" s="192" t="n">
        <v>0</v>
      </c>
      <c r="T285" s="193" t="n">
        <f aca="false"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194" t="s">
        <v>192</v>
      </c>
      <c r="AS285" s="31"/>
      <c r="AT285" s="194" t="s">
        <v>0</v>
      </c>
      <c r="AU285" s="194" t="s">
        <v>90</v>
      </c>
      <c r="AV285" s="31"/>
      <c r="AW285" s="31"/>
      <c r="AX285" s="31"/>
      <c r="AY285" s="7" t="s">
        <v>186</v>
      </c>
      <c r="AZ285" s="31"/>
      <c r="BA285" s="31"/>
      <c r="BB285" s="31"/>
      <c r="BC285" s="31"/>
      <c r="BD285" s="31"/>
      <c r="BE285" s="195" t="n">
        <f aca="false">IF(N285="základní",J285,0)</f>
        <v>0</v>
      </c>
      <c r="BF285" s="195" t="n">
        <f aca="false">IF(N285="snížená",J285,0)</f>
        <v>0</v>
      </c>
      <c r="BG285" s="195" t="n">
        <f aca="false">IF(N285="zákl. přenesená",J285,0)</f>
        <v>0</v>
      </c>
      <c r="BH285" s="195" t="n">
        <f aca="false">IF(N285="sníž. přenesená",J285,0)</f>
        <v>0</v>
      </c>
      <c r="BI285" s="195" t="n">
        <f aca="false">IF(N285="nulová",J285,0)</f>
        <v>0</v>
      </c>
      <c r="BJ285" s="7" t="s">
        <v>90</v>
      </c>
      <c r="BK285" s="195" t="n">
        <f aca="false">ROUND(I285*H285,2)</f>
        <v>0</v>
      </c>
      <c r="BL285" s="7" t="s">
        <v>192</v>
      </c>
      <c r="BM285" s="194" t="s">
        <v>745</v>
      </c>
      <c r="BN285" s="31"/>
    </row>
    <row r="286" s="32" customFormat="true" ht="12.8" hidden="false" customHeight="false" outlineLevel="0" collapsed="false">
      <c r="A286" s="26"/>
      <c r="B286" s="27"/>
      <c r="C286" s="26"/>
      <c r="D286" s="196" t="s">
        <v>194</v>
      </c>
      <c r="E286" s="26"/>
      <c r="F286" s="197" t="s">
        <v>744</v>
      </c>
      <c r="G286" s="26"/>
      <c r="H286" s="26"/>
      <c r="I286" s="163"/>
      <c r="J286" s="26"/>
      <c r="K286" s="26"/>
      <c r="L286" s="27"/>
      <c r="M286" s="198"/>
      <c r="N286" s="199"/>
      <c r="O286" s="68"/>
      <c r="P286" s="68"/>
      <c r="Q286" s="68"/>
      <c r="R286" s="68"/>
      <c r="S286" s="68"/>
      <c r="T286" s="69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7" t="s">
        <v>194</v>
      </c>
      <c r="AU286" s="7" t="s">
        <v>90</v>
      </c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</row>
    <row r="287" s="32" customFormat="true" ht="22.35" hidden="false" customHeight="false" outlineLevel="0" collapsed="false">
      <c r="A287" s="26"/>
      <c r="B287" s="27"/>
      <c r="C287" s="183" t="s">
        <v>601</v>
      </c>
      <c r="D287" s="4" t="s">
        <v>0</v>
      </c>
      <c r="E287" s="184" t="s">
        <v>746</v>
      </c>
      <c r="F287" s="185" t="s">
        <v>747</v>
      </c>
      <c r="G287" s="186" t="s">
        <v>260</v>
      </c>
      <c r="H287" s="187" t="n">
        <v>-1</v>
      </c>
      <c r="I287" s="188"/>
      <c r="J287" s="189" t="n">
        <f aca="false">ROUND(I287*H287,2)</f>
        <v>-0</v>
      </c>
      <c r="K287" s="185" t="s">
        <v>261</v>
      </c>
      <c r="L287" s="27"/>
      <c r="M287" s="190"/>
      <c r="N287" s="191" t="s">
        <v>47</v>
      </c>
      <c r="O287" s="68"/>
      <c r="P287" s="192" t="n">
        <f aca="false">O287*H287</f>
        <v>-0</v>
      </c>
      <c r="Q287" s="192" t="n">
        <v>0</v>
      </c>
      <c r="R287" s="192" t="n">
        <f aca="false">Q287*H287</f>
        <v>-0</v>
      </c>
      <c r="S287" s="192" t="n">
        <v>0</v>
      </c>
      <c r="T287" s="193" t="n">
        <f aca="false">S287*H287</f>
        <v>-0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194" t="s">
        <v>192</v>
      </c>
      <c r="AS287" s="31"/>
      <c r="AT287" s="194" t="s">
        <v>0</v>
      </c>
      <c r="AU287" s="194" t="s">
        <v>90</v>
      </c>
      <c r="AV287" s="31"/>
      <c r="AW287" s="31"/>
      <c r="AX287" s="31"/>
      <c r="AY287" s="7" t="s">
        <v>186</v>
      </c>
      <c r="AZ287" s="31"/>
      <c r="BA287" s="31"/>
      <c r="BB287" s="31"/>
      <c r="BC287" s="31"/>
      <c r="BD287" s="31"/>
      <c r="BE287" s="195" t="n">
        <f aca="false">IF(N287="základní",J287,0)</f>
        <v>-0</v>
      </c>
      <c r="BF287" s="195" t="n">
        <f aca="false">IF(N287="snížená",J287,0)</f>
        <v>0</v>
      </c>
      <c r="BG287" s="195" t="n">
        <f aca="false">IF(N287="zákl. přenesená",J287,0)</f>
        <v>0</v>
      </c>
      <c r="BH287" s="195" t="n">
        <f aca="false">IF(N287="sníž. přenesená",J287,0)</f>
        <v>0</v>
      </c>
      <c r="BI287" s="195" t="n">
        <f aca="false">IF(N287="nulová",J287,0)</f>
        <v>0</v>
      </c>
      <c r="BJ287" s="7" t="s">
        <v>90</v>
      </c>
      <c r="BK287" s="195" t="n">
        <f aca="false">ROUND(I287*H287,2)</f>
        <v>-0</v>
      </c>
      <c r="BL287" s="7" t="s">
        <v>192</v>
      </c>
      <c r="BM287" s="194" t="s">
        <v>748</v>
      </c>
      <c r="BN287" s="31"/>
    </row>
    <row r="288" s="32" customFormat="true" ht="12.8" hidden="false" customHeight="false" outlineLevel="0" collapsed="false">
      <c r="A288" s="26"/>
      <c r="B288" s="27"/>
      <c r="C288" s="26"/>
      <c r="D288" s="196" t="s">
        <v>194</v>
      </c>
      <c r="E288" s="26"/>
      <c r="F288" s="197" t="s">
        <v>747</v>
      </c>
      <c r="G288" s="26"/>
      <c r="H288" s="26"/>
      <c r="I288" s="163"/>
      <c r="J288" s="26"/>
      <c r="K288" s="26"/>
      <c r="L288" s="27"/>
      <c r="M288" s="198"/>
      <c r="N288" s="199"/>
      <c r="O288" s="68"/>
      <c r="P288" s="68"/>
      <c r="Q288" s="68"/>
      <c r="R288" s="68"/>
      <c r="S288" s="68"/>
      <c r="T288" s="69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7" t="s">
        <v>194</v>
      </c>
      <c r="AU288" s="7" t="s">
        <v>90</v>
      </c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</row>
    <row r="289" s="32" customFormat="true" ht="22.35" hidden="false" customHeight="false" outlineLevel="0" collapsed="false">
      <c r="A289" s="26"/>
      <c r="B289" s="27"/>
      <c r="C289" s="183" t="s">
        <v>601</v>
      </c>
      <c r="D289" s="1" t="s">
        <v>0</v>
      </c>
      <c r="E289" s="184" t="s">
        <v>749</v>
      </c>
      <c r="F289" s="185" t="s">
        <v>750</v>
      </c>
      <c r="G289" s="186" t="s">
        <v>260</v>
      </c>
      <c r="H289" s="187" t="n">
        <v>1</v>
      </c>
      <c r="I289" s="188"/>
      <c r="J289" s="189" t="n">
        <f aca="false">ROUND(I289*H289,2)</f>
        <v>0</v>
      </c>
      <c r="K289" s="185" t="s">
        <v>261</v>
      </c>
      <c r="L289" s="27"/>
      <c r="M289" s="190"/>
      <c r="N289" s="191" t="s">
        <v>47</v>
      </c>
      <c r="O289" s="68"/>
      <c r="P289" s="192" t="n">
        <f aca="false">O289*H289</f>
        <v>0</v>
      </c>
      <c r="Q289" s="192" t="n">
        <v>0</v>
      </c>
      <c r="R289" s="192" t="n">
        <f aca="false">Q289*H289</f>
        <v>0</v>
      </c>
      <c r="S289" s="192" t="n">
        <v>0</v>
      </c>
      <c r="T289" s="193" t="n">
        <f aca="false">S289*H289</f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194" t="s">
        <v>192</v>
      </c>
      <c r="AS289" s="31"/>
      <c r="AT289" s="194" t="s">
        <v>0</v>
      </c>
      <c r="AU289" s="194" t="s">
        <v>90</v>
      </c>
      <c r="AV289" s="31"/>
      <c r="AW289" s="31"/>
      <c r="AX289" s="31"/>
      <c r="AY289" s="7" t="s">
        <v>186</v>
      </c>
      <c r="AZ289" s="31"/>
      <c r="BA289" s="31"/>
      <c r="BB289" s="31"/>
      <c r="BC289" s="31"/>
      <c r="BD289" s="31"/>
      <c r="BE289" s="195" t="n">
        <f aca="false">IF(N289="základní",J289,0)</f>
        <v>0</v>
      </c>
      <c r="BF289" s="195" t="n">
        <f aca="false">IF(N289="snížená",J289,0)</f>
        <v>0</v>
      </c>
      <c r="BG289" s="195" t="n">
        <f aca="false">IF(N289="zákl. přenesená",J289,0)</f>
        <v>0</v>
      </c>
      <c r="BH289" s="195" t="n">
        <f aca="false">IF(N289="sníž. přenesená",J289,0)</f>
        <v>0</v>
      </c>
      <c r="BI289" s="195" t="n">
        <f aca="false">IF(N289="nulová",J289,0)</f>
        <v>0</v>
      </c>
      <c r="BJ289" s="7" t="s">
        <v>90</v>
      </c>
      <c r="BK289" s="195" t="n">
        <f aca="false">ROUND(I289*H289,2)</f>
        <v>0</v>
      </c>
      <c r="BL289" s="7" t="s">
        <v>192</v>
      </c>
      <c r="BM289" s="194" t="s">
        <v>751</v>
      </c>
      <c r="BN289" s="31"/>
    </row>
    <row r="290" s="32" customFormat="true" ht="12.8" hidden="false" customHeight="false" outlineLevel="0" collapsed="false">
      <c r="A290" s="26"/>
      <c r="B290" s="27"/>
      <c r="C290" s="26"/>
      <c r="D290" s="196" t="s">
        <v>194</v>
      </c>
      <c r="E290" s="26"/>
      <c r="F290" s="197" t="s">
        <v>750</v>
      </c>
      <c r="G290" s="26"/>
      <c r="H290" s="26"/>
      <c r="I290" s="163"/>
      <c r="J290" s="26"/>
      <c r="K290" s="26"/>
      <c r="L290" s="27"/>
      <c r="M290" s="198"/>
      <c r="N290" s="199"/>
      <c r="O290" s="68"/>
      <c r="P290" s="68"/>
      <c r="Q290" s="68"/>
      <c r="R290" s="68"/>
      <c r="S290" s="68"/>
      <c r="T290" s="69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7" t="s">
        <v>194</v>
      </c>
      <c r="AU290" s="7" t="s">
        <v>90</v>
      </c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</row>
    <row r="291" s="32" customFormat="true" ht="22.35" hidden="false" customHeight="false" outlineLevel="0" collapsed="false">
      <c r="A291" s="26"/>
      <c r="B291" s="27"/>
      <c r="C291" s="183" t="s">
        <v>752</v>
      </c>
      <c r="D291" s="4" t="s">
        <v>0</v>
      </c>
      <c r="E291" s="184" t="s">
        <v>753</v>
      </c>
      <c r="F291" s="185" t="s">
        <v>754</v>
      </c>
      <c r="G291" s="186" t="s">
        <v>260</v>
      </c>
      <c r="H291" s="187" t="n">
        <v>-1</v>
      </c>
      <c r="I291" s="188"/>
      <c r="J291" s="189" t="n">
        <f aca="false">ROUND(I291*H291,2)</f>
        <v>-0</v>
      </c>
      <c r="K291" s="185" t="s">
        <v>261</v>
      </c>
      <c r="L291" s="27"/>
      <c r="M291" s="190"/>
      <c r="N291" s="191" t="s">
        <v>47</v>
      </c>
      <c r="O291" s="68"/>
      <c r="P291" s="192" t="n">
        <f aca="false">O291*H291</f>
        <v>-0</v>
      </c>
      <c r="Q291" s="192" t="n">
        <v>0</v>
      </c>
      <c r="R291" s="192" t="n">
        <f aca="false">Q291*H291</f>
        <v>-0</v>
      </c>
      <c r="S291" s="192" t="n">
        <v>0</v>
      </c>
      <c r="T291" s="193" t="n">
        <f aca="false">S291*H291</f>
        <v>-0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194" t="s">
        <v>192</v>
      </c>
      <c r="AS291" s="31"/>
      <c r="AT291" s="194" t="s">
        <v>0</v>
      </c>
      <c r="AU291" s="194" t="s">
        <v>90</v>
      </c>
      <c r="AV291" s="31"/>
      <c r="AW291" s="31"/>
      <c r="AX291" s="31"/>
      <c r="AY291" s="7" t="s">
        <v>186</v>
      </c>
      <c r="AZ291" s="31"/>
      <c r="BA291" s="31"/>
      <c r="BB291" s="31"/>
      <c r="BC291" s="31"/>
      <c r="BD291" s="31"/>
      <c r="BE291" s="195" t="n">
        <f aca="false">IF(N291="základní",J291,0)</f>
        <v>-0</v>
      </c>
      <c r="BF291" s="195" t="n">
        <f aca="false">IF(N291="snížená",J291,0)</f>
        <v>0</v>
      </c>
      <c r="BG291" s="195" t="n">
        <f aca="false">IF(N291="zákl. přenesená",J291,0)</f>
        <v>0</v>
      </c>
      <c r="BH291" s="195" t="n">
        <f aca="false">IF(N291="sníž. přenesená",J291,0)</f>
        <v>0</v>
      </c>
      <c r="BI291" s="195" t="n">
        <f aca="false">IF(N291="nulová",J291,0)</f>
        <v>0</v>
      </c>
      <c r="BJ291" s="7" t="s">
        <v>90</v>
      </c>
      <c r="BK291" s="195" t="n">
        <f aca="false">ROUND(I291*H291,2)</f>
        <v>-0</v>
      </c>
      <c r="BL291" s="7" t="s">
        <v>192</v>
      </c>
      <c r="BM291" s="194" t="s">
        <v>755</v>
      </c>
      <c r="BN291" s="31"/>
    </row>
    <row r="292" s="32" customFormat="true" ht="12.8" hidden="false" customHeight="false" outlineLevel="0" collapsed="false">
      <c r="A292" s="26"/>
      <c r="B292" s="27"/>
      <c r="C292" s="26"/>
      <c r="D292" s="196" t="s">
        <v>194</v>
      </c>
      <c r="E292" s="26"/>
      <c r="F292" s="197" t="s">
        <v>754</v>
      </c>
      <c r="G292" s="26"/>
      <c r="H292" s="26"/>
      <c r="I292" s="163"/>
      <c r="J292" s="26"/>
      <c r="K292" s="26"/>
      <c r="L292" s="27"/>
      <c r="M292" s="198"/>
      <c r="N292" s="199"/>
      <c r="O292" s="68"/>
      <c r="P292" s="68"/>
      <c r="Q292" s="68"/>
      <c r="R292" s="68"/>
      <c r="S292" s="68"/>
      <c r="T292" s="69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7" t="s">
        <v>194</v>
      </c>
      <c r="AU292" s="7" t="s">
        <v>90</v>
      </c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</row>
    <row r="293" s="32" customFormat="true" ht="22.35" hidden="false" customHeight="false" outlineLevel="0" collapsed="false">
      <c r="A293" s="26"/>
      <c r="B293" s="27"/>
      <c r="C293" s="183" t="s">
        <v>752</v>
      </c>
      <c r="D293" s="1" t="s">
        <v>0</v>
      </c>
      <c r="E293" s="184" t="s">
        <v>756</v>
      </c>
      <c r="F293" s="185" t="s">
        <v>757</v>
      </c>
      <c r="G293" s="186" t="s">
        <v>260</v>
      </c>
      <c r="H293" s="187" t="n">
        <v>1</v>
      </c>
      <c r="I293" s="188"/>
      <c r="J293" s="189" t="n">
        <f aca="false">ROUND(I293*H293,2)</f>
        <v>0</v>
      </c>
      <c r="K293" s="185" t="s">
        <v>261</v>
      </c>
      <c r="L293" s="27"/>
      <c r="M293" s="190"/>
      <c r="N293" s="191" t="s">
        <v>47</v>
      </c>
      <c r="O293" s="68"/>
      <c r="P293" s="192" t="n">
        <f aca="false">O293*H293</f>
        <v>0</v>
      </c>
      <c r="Q293" s="192" t="n">
        <v>0</v>
      </c>
      <c r="R293" s="192" t="n">
        <f aca="false">Q293*H293</f>
        <v>0</v>
      </c>
      <c r="S293" s="192" t="n">
        <v>0</v>
      </c>
      <c r="T293" s="193" t="n">
        <f aca="false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194" t="s">
        <v>192</v>
      </c>
      <c r="AS293" s="31"/>
      <c r="AT293" s="194" t="s">
        <v>0</v>
      </c>
      <c r="AU293" s="194" t="s">
        <v>90</v>
      </c>
      <c r="AV293" s="31"/>
      <c r="AW293" s="31"/>
      <c r="AX293" s="31"/>
      <c r="AY293" s="7" t="s">
        <v>186</v>
      </c>
      <c r="AZ293" s="31"/>
      <c r="BA293" s="31"/>
      <c r="BB293" s="31"/>
      <c r="BC293" s="31"/>
      <c r="BD293" s="31"/>
      <c r="BE293" s="195" t="n">
        <f aca="false">IF(N293="základní",J293,0)</f>
        <v>0</v>
      </c>
      <c r="BF293" s="195" t="n">
        <f aca="false">IF(N293="snížená",J293,0)</f>
        <v>0</v>
      </c>
      <c r="BG293" s="195" t="n">
        <f aca="false">IF(N293="zákl. přenesená",J293,0)</f>
        <v>0</v>
      </c>
      <c r="BH293" s="195" t="n">
        <f aca="false">IF(N293="sníž. přenesená",J293,0)</f>
        <v>0</v>
      </c>
      <c r="BI293" s="195" t="n">
        <f aca="false">IF(N293="nulová",J293,0)</f>
        <v>0</v>
      </c>
      <c r="BJ293" s="7" t="s">
        <v>90</v>
      </c>
      <c r="BK293" s="195" t="n">
        <f aca="false">ROUND(I293*H293,2)</f>
        <v>0</v>
      </c>
      <c r="BL293" s="7" t="s">
        <v>192</v>
      </c>
      <c r="BM293" s="194" t="s">
        <v>758</v>
      </c>
      <c r="BN293" s="31"/>
    </row>
    <row r="294" s="32" customFormat="true" ht="12.8" hidden="false" customHeight="false" outlineLevel="0" collapsed="false">
      <c r="A294" s="26"/>
      <c r="B294" s="27"/>
      <c r="C294" s="26"/>
      <c r="D294" s="196" t="s">
        <v>194</v>
      </c>
      <c r="E294" s="26"/>
      <c r="F294" s="197" t="s">
        <v>757</v>
      </c>
      <c r="G294" s="26"/>
      <c r="H294" s="26"/>
      <c r="I294" s="163"/>
      <c r="J294" s="26"/>
      <c r="K294" s="26"/>
      <c r="L294" s="27"/>
      <c r="M294" s="198"/>
      <c r="N294" s="199"/>
      <c r="O294" s="68"/>
      <c r="P294" s="68"/>
      <c r="Q294" s="68"/>
      <c r="R294" s="68"/>
      <c r="S294" s="68"/>
      <c r="T294" s="69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7" t="s">
        <v>194</v>
      </c>
      <c r="AU294" s="7" t="s">
        <v>90</v>
      </c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</row>
    <row r="295" s="32" customFormat="true" ht="22.35" hidden="false" customHeight="false" outlineLevel="0" collapsed="false">
      <c r="A295" s="26"/>
      <c r="B295" s="27"/>
      <c r="C295" s="183" t="s">
        <v>604</v>
      </c>
      <c r="D295" s="4" t="s">
        <v>0</v>
      </c>
      <c r="E295" s="184" t="s">
        <v>759</v>
      </c>
      <c r="F295" s="185" t="s">
        <v>760</v>
      </c>
      <c r="G295" s="186" t="s">
        <v>260</v>
      </c>
      <c r="H295" s="187" t="n">
        <v>-1</v>
      </c>
      <c r="I295" s="188"/>
      <c r="J295" s="189" t="n">
        <f aca="false">ROUND(I295*H295,2)</f>
        <v>-0</v>
      </c>
      <c r="K295" s="185" t="s">
        <v>261</v>
      </c>
      <c r="L295" s="27"/>
      <c r="M295" s="190"/>
      <c r="N295" s="191" t="s">
        <v>47</v>
      </c>
      <c r="O295" s="68"/>
      <c r="P295" s="192" t="n">
        <f aca="false">O295*H295</f>
        <v>-0</v>
      </c>
      <c r="Q295" s="192" t="n">
        <v>0</v>
      </c>
      <c r="R295" s="192" t="n">
        <f aca="false">Q295*H295</f>
        <v>-0</v>
      </c>
      <c r="S295" s="192" t="n">
        <v>0</v>
      </c>
      <c r="T295" s="193" t="n">
        <f aca="false">S295*H295</f>
        <v>-0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194" t="s">
        <v>192</v>
      </c>
      <c r="AS295" s="31"/>
      <c r="AT295" s="194" t="s">
        <v>0</v>
      </c>
      <c r="AU295" s="194" t="s">
        <v>90</v>
      </c>
      <c r="AV295" s="31"/>
      <c r="AW295" s="31"/>
      <c r="AX295" s="31"/>
      <c r="AY295" s="7" t="s">
        <v>186</v>
      </c>
      <c r="AZ295" s="31"/>
      <c r="BA295" s="31"/>
      <c r="BB295" s="31"/>
      <c r="BC295" s="31"/>
      <c r="BD295" s="31"/>
      <c r="BE295" s="195" t="n">
        <f aca="false">IF(N295="základní",J295,0)</f>
        <v>-0</v>
      </c>
      <c r="BF295" s="195" t="n">
        <f aca="false">IF(N295="snížená",J295,0)</f>
        <v>0</v>
      </c>
      <c r="BG295" s="195" t="n">
        <f aca="false">IF(N295="zákl. přenesená",J295,0)</f>
        <v>0</v>
      </c>
      <c r="BH295" s="195" t="n">
        <f aca="false">IF(N295="sníž. přenesená",J295,0)</f>
        <v>0</v>
      </c>
      <c r="BI295" s="195" t="n">
        <f aca="false">IF(N295="nulová",J295,0)</f>
        <v>0</v>
      </c>
      <c r="BJ295" s="7" t="s">
        <v>90</v>
      </c>
      <c r="BK295" s="195" t="n">
        <f aca="false">ROUND(I295*H295,2)</f>
        <v>-0</v>
      </c>
      <c r="BL295" s="7" t="s">
        <v>192</v>
      </c>
      <c r="BM295" s="194" t="s">
        <v>761</v>
      </c>
      <c r="BN295" s="31"/>
    </row>
    <row r="296" s="32" customFormat="true" ht="12.8" hidden="false" customHeight="false" outlineLevel="0" collapsed="false">
      <c r="A296" s="26"/>
      <c r="B296" s="27"/>
      <c r="C296" s="26"/>
      <c r="D296" s="196" t="s">
        <v>194</v>
      </c>
      <c r="E296" s="26"/>
      <c r="F296" s="197" t="s">
        <v>760</v>
      </c>
      <c r="G296" s="26"/>
      <c r="H296" s="26"/>
      <c r="I296" s="163"/>
      <c r="J296" s="26"/>
      <c r="K296" s="26"/>
      <c r="L296" s="27"/>
      <c r="M296" s="198"/>
      <c r="N296" s="199"/>
      <c r="O296" s="68"/>
      <c r="P296" s="68"/>
      <c r="Q296" s="68"/>
      <c r="R296" s="68"/>
      <c r="S296" s="68"/>
      <c r="T296" s="69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7" t="s">
        <v>194</v>
      </c>
      <c r="AU296" s="7" t="s">
        <v>90</v>
      </c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</row>
    <row r="297" s="32" customFormat="true" ht="22.35" hidden="false" customHeight="false" outlineLevel="0" collapsed="false">
      <c r="A297" s="26"/>
      <c r="B297" s="27"/>
      <c r="C297" s="183" t="s">
        <v>604</v>
      </c>
      <c r="D297" s="1" t="s">
        <v>0</v>
      </c>
      <c r="E297" s="184" t="s">
        <v>762</v>
      </c>
      <c r="F297" s="185" t="s">
        <v>763</v>
      </c>
      <c r="G297" s="186" t="s">
        <v>260</v>
      </c>
      <c r="H297" s="187" t="n">
        <v>1</v>
      </c>
      <c r="I297" s="188"/>
      <c r="J297" s="189" t="n">
        <f aca="false">ROUND(I297*H297,2)</f>
        <v>0</v>
      </c>
      <c r="K297" s="185" t="s">
        <v>261</v>
      </c>
      <c r="L297" s="27"/>
      <c r="M297" s="190"/>
      <c r="N297" s="191" t="s">
        <v>47</v>
      </c>
      <c r="O297" s="68"/>
      <c r="P297" s="192" t="n">
        <f aca="false">O297*H297</f>
        <v>0</v>
      </c>
      <c r="Q297" s="192" t="n">
        <v>0</v>
      </c>
      <c r="R297" s="192" t="n">
        <f aca="false">Q297*H297</f>
        <v>0</v>
      </c>
      <c r="S297" s="192" t="n">
        <v>0</v>
      </c>
      <c r="T297" s="193" t="n">
        <f aca="false"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194" t="s">
        <v>192</v>
      </c>
      <c r="AS297" s="31"/>
      <c r="AT297" s="194" t="s">
        <v>0</v>
      </c>
      <c r="AU297" s="194" t="s">
        <v>90</v>
      </c>
      <c r="AV297" s="31"/>
      <c r="AW297" s="31"/>
      <c r="AX297" s="31"/>
      <c r="AY297" s="7" t="s">
        <v>186</v>
      </c>
      <c r="AZ297" s="31"/>
      <c r="BA297" s="31"/>
      <c r="BB297" s="31"/>
      <c r="BC297" s="31"/>
      <c r="BD297" s="31"/>
      <c r="BE297" s="195" t="n">
        <f aca="false">IF(N297="základní",J297,0)</f>
        <v>0</v>
      </c>
      <c r="BF297" s="195" t="n">
        <f aca="false">IF(N297="snížená",J297,0)</f>
        <v>0</v>
      </c>
      <c r="BG297" s="195" t="n">
        <f aca="false">IF(N297="zákl. přenesená",J297,0)</f>
        <v>0</v>
      </c>
      <c r="BH297" s="195" t="n">
        <f aca="false">IF(N297="sníž. přenesená",J297,0)</f>
        <v>0</v>
      </c>
      <c r="BI297" s="195" t="n">
        <f aca="false">IF(N297="nulová",J297,0)</f>
        <v>0</v>
      </c>
      <c r="BJ297" s="7" t="s">
        <v>90</v>
      </c>
      <c r="BK297" s="195" t="n">
        <f aca="false">ROUND(I297*H297,2)</f>
        <v>0</v>
      </c>
      <c r="BL297" s="7" t="s">
        <v>192</v>
      </c>
      <c r="BM297" s="194" t="s">
        <v>764</v>
      </c>
      <c r="BN297" s="31"/>
    </row>
    <row r="298" s="32" customFormat="true" ht="12.8" hidden="false" customHeight="false" outlineLevel="0" collapsed="false">
      <c r="A298" s="26"/>
      <c r="B298" s="27"/>
      <c r="C298" s="26"/>
      <c r="D298" s="196" t="s">
        <v>194</v>
      </c>
      <c r="E298" s="26"/>
      <c r="F298" s="197" t="s">
        <v>763</v>
      </c>
      <c r="G298" s="26"/>
      <c r="H298" s="26"/>
      <c r="I298" s="163"/>
      <c r="J298" s="26"/>
      <c r="K298" s="26"/>
      <c r="L298" s="27"/>
      <c r="M298" s="198"/>
      <c r="N298" s="199"/>
      <c r="O298" s="68"/>
      <c r="P298" s="68"/>
      <c r="Q298" s="68"/>
      <c r="R298" s="68"/>
      <c r="S298" s="68"/>
      <c r="T298" s="69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7" t="s">
        <v>194</v>
      </c>
      <c r="AU298" s="7" t="s">
        <v>90</v>
      </c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</row>
    <row r="299" s="32" customFormat="true" ht="22.35" hidden="false" customHeight="false" outlineLevel="0" collapsed="false">
      <c r="A299" s="26"/>
      <c r="B299" s="27"/>
      <c r="C299" s="183" t="s">
        <v>765</v>
      </c>
      <c r="D299" s="4" t="s">
        <v>0</v>
      </c>
      <c r="E299" s="184" t="s">
        <v>766</v>
      </c>
      <c r="F299" s="185" t="s">
        <v>767</v>
      </c>
      <c r="G299" s="186" t="s">
        <v>260</v>
      </c>
      <c r="H299" s="187" t="n">
        <v>-1</v>
      </c>
      <c r="I299" s="188"/>
      <c r="J299" s="189" t="n">
        <f aca="false">ROUND(I299*H299,2)</f>
        <v>-0</v>
      </c>
      <c r="K299" s="185" t="s">
        <v>261</v>
      </c>
      <c r="L299" s="27"/>
      <c r="M299" s="190"/>
      <c r="N299" s="191" t="s">
        <v>47</v>
      </c>
      <c r="O299" s="68"/>
      <c r="P299" s="192" t="n">
        <f aca="false">O299*H299</f>
        <v>-0</v>
      </c>
      <c r="Q299" s="192" t="n">
        <v>0</v>
      </c>
      <c r="R299" s="192" t="n">
        <f aca="false">Q299*H299</f>
        <v>-0</v>
      </c>
      <c r="S299" s="192" t="n">
        <v>0</v>
      </c>
      <c r="T299" s="193" t="n">
        <f aca="false">S299*H299</f>
        <v>-0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194" t="s">
        <v>192</v>
      </c>
      <c r="AS299" s="31"/>
      <c r="AT299" s="194" t="s">
        <v>0</v>
      </c>
      <c r="AU299" s="194" t="s">
        <v>90</v>
      </c>
      <c r="AV299" s="31"/>
      <c r="AW299" s="31"/>
      <c r="AX299" s="31"/>
      <c r="AY299" s="7" t="s">
        <v>186</v>
      </c>
      <c r="AZ299" s="31"/>
      <c r="BA299" s="31"/>
      <c r="BB299" s="31"/>
      <c r="BC299" s="31"/>
      <c r="BD299" s="31"/>
      <c r="BE299" s="195" t="n">
        <f aca="false">IF(N299="základní",J299,0)</f>
        <v>-0</v>
      </c>
      <c r="BF299" s="195" t="n">
        <f aca="false">IF(N299="snížená",J299,0)</f>
        <v>0</v>
      </c>
      <c r="BG299" s="195" t="n">
        <f aca="false">IF(N299="zákl. přenesená",J299,0)</f>
        <v>0</v>
      </c>
      <c r="BH299" s="195" t="n">
        <f aca="false">IF(N299="sníž. přenesená",J299,0)</f>
        <v>0</v>
      </c>
      <c r="BI299" s="195" t="n">
        <f aca="false">IF(N299="nulová",J299,0)</f>
        <v>0</v>
      </c>
      <c r="BJ299" s="7" t="s">
        <v>90</v>
      </c>
      <c r="BK299" s="195" t="n">
        <f aca="false">ROUND(I299*H299,2)</f>
        <v>-0</v>
      </c>
      <c r="BL299" s="7" t="s">
        <v>192</v>
      </c>
      <c r="BM299" s="194" t="s">
        <v>768</v>
      </c>
      <c r="BN299" s="31"/>
    </row>
    <row r="300" s="32" customFormat="true" ht="12.8" hidden="false" customHeight="false" outlineLevel="0" collapsed="false">
      <c r="A300" s="26"/>
      <c r="B300" s="27"/>
      <c r="C300" s="26"/>
      <c r="D300" s="196" t="s">
        <v>194</v>
      </c>
      <c r="E300" s="26"/>
      <c r="F300" s="197" t="s">
        <v>767</v>
      </c>
      <c r="G300" s="26"/>
      <c r="H300" s="26"/>
      <c r="I300" s="163"/>
      <c r="J300" s="26"/>
      <c r="K300" s="26"/>
      <c r="L300" s="27"/>
      <c r="M300" s="198"/>
      <c r="N300" s="199"/>
      <c r="O300" s="68"/>
      <c r="P300" s="68"/>
      <c r="Q300" s="68"/>
      <c r="R300" s="68"/>
      <c r="S300" s="68"/>
      <c r="T300" s="69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7" t="s">
        <v>194</v>
      </c>
      <c r="AU300" s="7" t="s">
        <v>90</v>
      </c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</row>
    <row r="301" s="32" customFormat="true" ht="22.35" hidden="false" customHeight="false" outlineLevel="0" collapsed="false">
      <c r="A301" s="26"/>
      <c r="B301" s="27"/>
      <c r="C301" s="183" t="s">
        <v>765</v>
      </c>
      <c r="D301" s="1" t="s">
        <v>0</v>
      </c>
      <c r="E301" s="184" t="s">
        <v>769</v>
      </c>
      <c r="F301" s="185" t="s">
        <v>770</v>
      </c>
      <c r="G301" s="186" t="s">
        <v>260</v>
      </c>
      <c r="H301" s="187" t="n">
        <v>1</v>
      </c>
      <c r="I301" s="188"/>
      <c r="J301" s="189" t="n">
        <f aca="false">ROUND(I301*H301,2)</f>
        <v>0</v>
      </c>
      <c r="K301" s="185" t="s">
        <v>261</v>
      </c>
      <c r="L301" s="27"/>
      <c r="M301" s="190"/>
      <c r="N301" s="191" t="s">
        <v>47</v>
      </c>
      <c r="O301" s="68"/>
      <c r="P301" s="192" t="n">
        <f aca="false">O301*H301</f>
        <v>0</v>
      </c>
      <c r="Q301" s="192" t="n">
        <v>0</v>
      </c>
      <c r="R301" s="192" t="n">
        <f aca="false">Q301*H301</f>
        <v>0</v>
      </c>
      <c r="S301" s="192" t="n">
        <v>0</v>
      </c>
      <c r="T301" s="193" t="n">
        <f aca="false"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194" t="s">
        <v>192</v>
      </c>
      <c r="AS301" s="31"/>
      <c r="AT301" s="194" t="s">
        <v>0</v>
      </c>
      <c r="AU301" s="194" t="s">
        <v>90</v>
      </c>
      <c r="AV301" s="31"/>
      <c r="AW301" s="31"/>
      <c r="AX301" s="31"/>
      <c r="AY301" s="7" t="s">
        <v>186</v>
      </c>
      <c r="AZ301" s="31"/>
      <c r="BA301" s="31"/>
      <c r="BB301" s="31"/>
      <c r="BC301" s="31"/>
      <c r="BD301" s="31"/>
      <c r="BE301" s="195" t="n">
        <f aca="false">IF(N301="základní",J301,0)</f>
        <v>0</v>
      </c>
      <c r="BF301" s="195" t="n">
        <f aca="false">IF(N301="snížená",J301,0)</f>
        <v>0</v>
      </c>
      <c r="BG301" s="195" t="n">
        <f aca="false">IF(N301="zákl. přenesená",J301,0)</f>
        <v>0</v>
      </c>
      <c r="BH301" s="195" t="n">
        <f aca="false">IF(N301="sníž. přenesená",J301,0)</f>
        <v>0</v>
      </c>
      <c r="BI301" s="195" t="n">
        <f aca="false">IF(N301="nulová",J301,0)</f>
        <v>0</v>
      </c>
      <c r="BJ301" s="7" t="s">
        <v>90</v>
      </c>
      <c r="BK301" s="195" t="n">
        <f aca="false">ROUND(I301*H301,2)</f>
        <v>0</v>
      </c>
      <c r="BL301" s="7" t="s">
        <v>192</v>
      </c>
      <c r="BM301" s="194" t="s">
        <v>771</v>
      </c>
      <c r="BN301" s="31"/>
    </row>
    <row r="302" s="32" customFormat="true" ht="12.8" hidden="false" customHeight="false" outlineLevel="0" collapsed="false">
      <c r="A302" s="26"/>
      <c r="B302" s="27"/>
      <c r="C302" s="26"/>
      <c r="D302" s="196" t="s">
        <v>194</v>
      </c>
      <c r="E302" s="26"/>
      <c r="F302" s="197" t="s">
        <v>770</v>
      </c>
      <c r="G302" s="26"/>
      <c r="H302" s="26"/>
      <c r="I302" s="163"/>
      <c r="J302" s="26"/>
      <c r="K302" s="26"/>
      <c r="L302" s="27"/>
      <c r="M302" s="198"/>
      <c r="N302" s="199"/>
      <c r="O302" s="68"/>
      <c r="P302" s="68"/>
      <c r="Q302" s="68"/>
      <c r="R302" s="68"/>
      <c r="S302" s="68"/>
      <c r="T302" s="69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7" t="s">
        <v>194</v>
      </c>
      <c r="AU302" s="7" t="s">
        <v>90</v>
      </c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</row>
    <row r="303" s="32" customFormat="true" ht="22.35" hidden="false" customHeight="false" outlineLevel="0" collapsed="false">
      <c r="A303" s="26"/>
      <c r="B303" s="27"/>
      <c r="C303" s="183" t="s">
        <v>772</v>
      </c>
      <c r="D303" s="4" t="s">
        <v>0</v>
      </c>
      <c r="E303" s="184" t="s">
        <v>773</v>
      </c>
      <c r="F303" s="185" t="s">
        <v>774</v>
      </c>
      <c r="G303" s="186" t="s">
        <v>260</v>
      </c>
      <c r="H303" s="187" t="n">
        <v>-1</v>
      </c>
      <c r="I303" s="188"/>
      <c r="J303" s="189" t="n">
        <f aca="false">ROUND(I303*H303,2)</f>
        <v>-0</v>
      </c>
      <c r="K303" s="185" t="s">
        <v>261</v>
      </c>
      <c r="L303" s="27"/>
      <c r="M303" s="190"/>
      <c r="N303" s="191" t="s">
        <v>47</v>
      </c>
      <c r="O303" s="68"/>
      <c r="P303" s="192" t="n">
        <f aca="false">O303*H303</f>
        <v>-0</v>
      </c>
      <c r="Q303" s="192" t="n">
        <v>0</v>
      </c>
      <c r="R303" s="192" t="n">
        <f aca="false">Q303*H303</f>
        <v>-0</v>
      </c>
      <c r="S303" s="192" t="n">
        <v>0</v>
      </c>
      <c r="T303" s="193" t="n">
        <f aca="false">S303*H303</f>
        <v>-0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194" t="s">
        <v>192</v>
      </c>
      <c r="AS303" s="31"/>
      <c r="AT303" s="194" t="s">
        <v>0</v>
      </c>
      <c r="AU303" s="194" t="s">
        <v>90</v>
      </c>
      <c r="AV303" s="31"/>
      <c r="AW303" s="31"/>
      <c r="AX303" s="31"/>
      <c r="AY303" s="7" t="s">
        <v>186</v>
      </c>
      <c r="AZ303" s="31"/>
      <c r="BA303" s="31"/>
      <c r="BB303" s="31"/>
      <c r="BC303" s="31"/>
      <c r="BD303" s="31"/>
      <c r="BE303" s="195" t="n">
        <f aca="false">IF(N303="základní",J303,0)</f>
        <v>-0</v>
      </c>
      <c r="BF303" s="195" t="n">
        <f aca="false">IF(N303="snížená",J303,0)</f>
        <v>0</v>
      </c>
      <c r="BG303" s="195" t="n">
        <f aca="false">IF(N303="zákl. přenesená",J303,0)</f>
        <v>0</v>
      </c>
      <c r="BH303" s="195" t="n">
        <f aca="false">IF(N303="sníž. přenesená",J303,0)</f>
        <v>0</v>
      </c>
      <c r="BI303" s="195" t="n">
        <f aca="false">IF(N303="nulová",J303,0)</f>
        <v>0</v>
      </c>
      <c r="BJ303" s="7" t="s">
        <v>90</v>
      </c>
      <c r="BK303" s="195" t="n">
        <f aca="false">ROUND(I303*H303,2)</f>
        <v>-0</v>
      </c>
      <c r="BL303" s="7" t="s">
        <v>192</v>
      </c>
      <c r="BM303" s="194" t="s">
        <v>775</v>
      </c>
      <c r="BN303" s="31"/>
    </row>
    <row r="304" s="32" customFormat="true" ht="12.8" hidden="false" customHeight="false" outlineLevel="0" collapsed="false">
      <c r="A304" s="26"/>
      <c r="B304" s="27"/>
      <c r="C304" s="26"/>
      <c r="D304" s="196" t="s">
        <v>194</v>
      </c>
      <c r="E304" s="26"/>
      <c r="F304" s="197" t="s">
        <v>774</v>
      </c>
      <c r="G304" s="26"/>
      <c r="H304" s="26"/>
      <c r="I304" s="163"/>
      <c r="J304" s="26"/>
      <c r="K304" s="26"/>
      <c r="L304" s="27"/>
      <c r="M304" s="198"/>
      <c r="N304" s="199"/>
      <c r="O304" s="68"/>
      <c r="P304" s="68"/>
      <c r="Q304" s="68"/>
      <c r="R304" s="68"/>
      <c r="S304" s="68"/>
      <c r="T304" s="69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7" t="s">
        <v>194</v>
      </c>
      <c r="AU304" s="7" t="s">
        <v>90</v>
      </c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</row>
    <row r="305" s="32" customFormat="true" ht="22.35" hidden="false" customHeight="false" outlineLevel="0" collapsed="false">
      <c r="A305" s="26"/>
      <c r="B305" s="27"/>
      <c r="C305" s="183" t="s">
        <v>772</v>
      </c>
      <c r="D305" s="1" t="s">
        <v>0</v>
      </c>
      <c r="E305" s="184" t="s">
        <v>776</v>
      </c>
      <c r="F305" s="185" t="s">
        <v>777</v>
      </c>
      <c r="G305" s="186" t="s">
        <v>260</v>
      </c>
      <c r="H305" s="187" t="n">
        <v>1</v>
      </c>
      <c r="I305" s="188"/>
      <c r="J305" s="189" t="n">
        <f aca="false">ROUND(I305*H305,2)</f>
        <v>0</v>
      </c>
      <c r="K305" s="185" t="s">
        <v>261</v>
      </c>
      <c r="L305" s="27"/>
      <c r="M305" s="190"/>
      <c r="N305" s="191" t="s">
        <v>47</v>
      </c>
      <c r="O305" s="68"/>
      <c r="P305" s="192" t="n">
        <f aca="false">O305*H305</f>
        <v>0</v>
      </c>
      <c r="Q305" s="192" t="n">
        <v>0</v>
      </c>
      <c r="R305" s="192" t="n">
        <f aca="false">Q305*H305</f>
        <v>0</v>
      </c>
      <c r="S305" s="192" t="n">
        <v>0</v>
      </c>
      <c r="T305" s="193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194" t="s">
        <v>192</v>
      </c>
      <c r="AS305" s="31"/>
      <c r="AT305" s="194" t="s">
        <v>0</v>
      </c>
      <c r="AU305" s="194" t="s">
        <v>90</v>
      </c>
      <c r="AV305" s="31"/>
      <c r="AW305" s="31"/>
      <c r="AX305" s="31"/>
      <c r="AY305" s="7" t="s">
        <v>186</v>
      </c>
      <c r="AZ305" s="31"/>
      <c r="BA305" s="31"/>
      <c r="BB305" s="31"/>
      <c r="BC305" s="31"/>
      <c r="BD305" s="31"/>
      <c r="BE305" s="195" t="n">
        <f aca="false">IF(N305="základní",J305,0)</f>
        <v>0</v>
      </c>
      <c r="BF305" s="195" t="n">
        <f aca="false">IF(N305="snížená",J305,0)</f>
        <v>0</v>
      </c>
      <c r="BG305" s="195" t="n">
        <f aca="false">IF(N305="zákl. přenesená",J305,0)</f>
        <v>0</v>
      </c>
      <c r="BH305" s="195" t="n">
        <f aca="false">IF(N305="sníž. přenesená",J305,0)</f>
        <v>0</v>
      </c>
      <c r="BI305" s="195" t="n">
        <f aca="false">IF(N305="nulová",J305,0)</f>
        <v>0</v>
      </c>
      <c r="BJ305" s="7" t="s">
        <v>90</v>
      </c>
      <c r="BK305" s="195" t="n">
        <f aca="false">ROUND(I305*H305,2)</f>
        <v>0</v>
      </c>
      <c r="BL305" s="7" t="s">
        <v>192</v>
      </c>
      <c r="BM305" s="194" t="s">
        <v>778</v>
      </c>
      <c r="BN305" s="31"/>
    </row>
    <row r="306" s="32" customFormat="true" ht="12.8" hidden="false" customHeight="false" outlineLevel="0" collapsed="false">
      <c r="A306" s="26"/>
      <c r="B306" s="27"/>
      <c r="C306" s="26"/>
      <c r="D306" s="196" t="s">
        <v>194</v>
      </c>
      <c r="E306" s="26"/>
      <c r="F306" s="197" t="s">
        <v>777</v>
      </c>
      <c r="G306" s="26"/>
      <c r="H306" s="26"/>
      <c r="I306" s="163"/>
      <c r="J306" s="26"/>
      <c r="K306" s="26"/>
      <c r="L306" s="27"/>
      <c r="M306" s="198"/>
      <c r="N306" s="199"/>
      <c r="O306" s="68"/>
      <c r="P306" s="68"/>
      <c r="Q306" s="68"/>
      <c r="R306" s="68"/>
      <c r="S306" s="68"/>
      <c r="T306" s="69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7" t="s">
        <v>194</v>
      </c>
      <c r="AU306" s="7" t="s">
        <v>90</v>
      </c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</row>
    <row r="307" s="32" customFormat="true" ht="22.35" hidden="false" customHeight="false" outlineLevel="0" collapsed="false">
      <c r="A307" s="26"/>
      <c r="B307" s="27"/>
      <c r="C307" s="183" t="s">
        <v>610</v>
      </c>
      <c r="D307" s="4" t="s">
        <v>0</v>
      </c>
      <c r="E307" s="184" t="s">
        <v>779</v>
      </c>
      <c r="F307" s="185" t="s">
        <v>780</v>
      </c>
      <c r="G307" s="186" t="s">
        <v>260</v>
      </c>
      <c r="H307" s="187" t="n">
        <v>-1</v>
      </c>
      <c r="I307" s="188"/>
      <c r="J307" s="189" t="n">
        <f aca="false">ROUND(I307*H307,2)</f>
        <v>-0</v>
      </c>
      <c r="K307" s="185" t="s">
        <v>261</v>
      </c>
      <c r="L307" s="27"/>
      <c r="M307" s="190"/>
      <c r="N307" s="191" t="s">
        <v>47</v>
      </c>
      <c r="O307" s="68"/>
      <c r="P307" s="192" t="n">
        <f aca="false">O307*H307</f>
        <v>-0</v>
      </c>
      <c r="Q307" s="192" t="n">
        <v>0</v>
      </c>
      <c r="R307" s="192" t="n">
        <f aca="false">Q307*H307</f>
        <v>-0</v>
      </c>
      <c r="S307" s="192" t="n">
        <v>0</v>
      </c>
      <c r="T307" s="193" t="n">
        <f aca="false">S307*H307</f>
        <v>-0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194" t="s">
        <v>192</v>
      </c>
      <c r="AS307" s="31"/>
      <c r="AT307" s="194" t="s">
        <v>0</v>
      </c>
      <c r="AU307" s="194" t="s">
        <v>90</v>
      </c>
      <c r="AV307" s="31"/>
      <c r="AW307" s="31"/>
      <c r="AX307" s="31"/>
      <c r="AY307" s="7" t="s">
        <v>186</v>
      </c>
      <c r="AZ307" s="31"/>
      <c r="BA307" s="31"/>
      <c r="BB307" s="31"/>
      <c r="BC307" s="31"/>
      <c r="BD307" s="31"/>
      <c r="BE307" s="195" t="n">
        <f aca="false">IF(N307="základní",J307,0)</f>
        <v>-0</v>
      </c>
      <c r="BF307" s="195" t="n">
        <f aca="false">IF(N307="snížená",J307,0)</f>
        <v>0</v>
      </c>
      <c r="BG307" s="195" t="n">
        <f aca="false">IF(N307="zákl. přenesená",J307,0)</f>
        <v>0</v>
      </c>
      <c r="BH307" s="195" t="n">
        <f aca="false">IF(N307="sníž. přenesená",J307,0)</f>
        <v>0</v>
      </c>
      <c r="BI307" s="195" t="n">
        <f aca="false">IF(N307="nulová",J307,0)</f>
        <v>0</v>
      </c>
      <c r="BJ307" s="7" t="s">
        <v>90</v>
      </c>
      <c r="BK307" s="195" t="n">
        <f aca="false">ROUND(I307*H307,2)</f>
        <v>-0</v>
      </c>
      <c r="BL307" s="7" t="s">
        <v>192</v>
      </c>
      <c r="BM307" s="194" t="s">
        <v>781</v>
      </c>
      <c r="BN307" s="31"/>
    </row>
    <row r="308" s="32" customFormat="true" ht="12.8" hidden="false" customHeight="false" outlineLevel="0" collapsed="false">
      <c r="A308" s="26"/>
      <c r="B308" s="27"/>
      <c r="C308" s="26"/>
      <c r="D308" s="196" t="s">
        <v>194</v>
      </c>
      <c r="E308" s="26"/>
      <c r="F308" s="197" t="s">
        <v>780</v>
      </c>
      <c r="G308" s="26"/>
      <c r="H308" s="26"/>
      <c r="I308" s="163"/>
      <c r="J308" s="26"/>
      <c r="K308" s="26"/>
      <c r="L308" s="27"/>
      <c r="M308" s="198"/>
      <c r="N308" s="199"/>
      <c r="O308" s="68"/>
      <c r="P308" s="68"/>
      <c r="Q308" s="68"/>
      <c r="R308" s="68"/>
      <c r="S308" s="68"/>
      <c r="T308" s="69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7" t="s">
        <v>194</v>
      </c>
      <c r="AU308" s="7" t="s">
        <v>90</v>
      </c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</row>
    <row r="309" s="32" customFormat="true" ht="22.35" hidden="false" customHeight="false" outlineLevel="0" collapsed="false">
      <c r="A309" s="26"/>
      <c r="B309" s="27"/>
      <c r="C309" s="183" t="s">
        <v>610</v>
      </c>
      <c r="D309" s="1" t="s">
        <v>0</v>
      </c>
      <c r="E309" s="184" t="s">
        <v>782</v>
      </c>
      <c r="F309" s="185" t="s">
        <v>783</v>
      </c>
      <c r="G309" s="186" t="s">
        <v>260</v>
      </c>
      <c r="H309" s="187" t="n">
        <v>1</v>
      </c>
      <c r="I309" s="188"/>
      <c r="J309" s="189" t="n">
        <f aca="false">ROUND(I309*H309,2)</f>
        <v>0</v>
      </c>
      <c r="K309" s="185" t="s">
        <v>261</v>
      </c>
      <c r="L309" s="27"/>
      <c r="M309" s="190"/>
      <c r="N309" s="191" t="s">
        <v>47</v>
      </c>
      <c r="O309" s="68"/>
      <c r="P309" s="192" t="n">
        <f aca="false">O309*H309</f>
        <v>0</v>
      </c>
      <c r="Q309" s="192" t="n">
        <v>0</v>
      </c>
      <c r="R309" s="192" t="n">
        <f aca="false">Q309*H309</f>
        <v>0</v>
      </c>
      <c r="S309" s="192" t="n">
        <v>0</v>
      </c>
      <c r="T309" s="193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194" t="s">
        <v>192</v>
      </c>
      <c r="AS309" s="31"/>
      <c r="AT309" s="194" t="s">
        <v>0</v>
      </c>
      <c r="AU309" s="194" t="s">
        <v>90</v>
      </c>
      <c r="AV309" s="31"/>
      <c r="AW309" s="31"/>
      <c r="AX309" s="31"/>
      <c r="AY309" s="7" t="s">
        <v>186</v>
      </c>
      <c r="AZ309" s="31"/>
      <c r="BA309" s="31"/>
      <c r="BB309" s="31"/>
      <c r="BC309" s="31"/>
      <c r="BD309" s="31"/>
      <c r="BE309" s="195" t="n">
        <f aca="false">IF(N309="základní",J309,0)</f>
        <v>0</v>
      </c>
      <c r="BF309" s="195" t="n">
        <f aca="false">IF(N309="snížená",J309,0)</f>
        <v>0</v>
      </c>
      <c r="BG309" s="195" t="n">
        <f aca="false">IF(N309="zákl. přenesená",J309,0)</f>
        <v>0</v>
      </c>
      <c r="BH309" s="195" t="n">
        <f aca="false">IF(N309="sníž. přenesená",J309,0)</f>
        <v>0</v>
      </c>
      <c r="BI309" s="195" t="n">
        <f aca="false">IF(N309="nulová",J309,0)</f>
        <v>0</v>
      </c>
      <c r="BJ309" s="7" t="s">
        <v>90</v>
      </c>
      <c r="BK309" s="195" t="n">
        <f aca="false">ROUND(I309*H309,2)</f>
        <v>0</v>
      </c>
      <c r="BL309" s="7" t="s">
        <v>192</v>
      </c>
      <c r="BM309" s="194" t="s">
        <v>784</v>
      </c>
      <c r="BN309" s="31"/>
    </row>
    <row r="310" s="32" customFormat="true" ht="12.8" hidden="false" customHeight="false" outlineLevel="0" collapsed="false">
      <c r="A310" s="26"/>
      <c r="B310" s="27"/>
      <c r="C310" s="26"/>
      <c r="D310" s="196" t="s">
        <v>194</v>
      </c>
      <c r="E310" s="26"/>
      <c r="F310" s="197" t="s">
        <v>783</v>
      </c>
      <c r="G310" s="26"/>
      <c r="H310" s="26"/>
      <c r="I310" s="163"/>
      <c r="J310" s="26"/>
      <c r="K310" s="26"/>
      <c r="L310" s="27"/>
      <c r="M310" s="198"/>
      <c r="N310" s="199"/>
      <c r="O310" s="68"/>
      <c r="P310" s="68"/>
      <c r="Q310" s="68"/>
      <c r="R310" s="68"/>
      <c r="S310" s="68"/>
      <c r="T310" s="69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7" t="s">
        <v>194</v>
      </c>
      <c r="AU310" s="7" t="s">
        <v>90</v>
      </c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</row>
    <row r="311" s="32" customFormat="true" ht="22.35" hidden="false" customHeight="false" outlineLevel="0" collapsed="false">
      <c r="A311" s="26"/>
      <c r="B311" s="27"/>
      <c r="C311" s="183" t="s">
        <v>785</v>
      </c>
      <c r="D311" s="4" t="s">
        <v>0</v>
      </c>
      <c r="E311" s="184" t="s">
        <v>786</v>
      </c>
      <c r="F311" s="185" t="s">
        <v>787</v>
      </c>
      <c r="G311" s="186" t="s">
        <v>260</v>
      </c>
      <c r="H311" s="187" t="n">
        <v>-1</v>
      </c>
      <c r="I311" s="188"/>
      <c r="J311" s="189" t="n">
        <f aca="false">ROUND(I311*H311,2)</f>
        <v>-0</v>
      </c>
      <c r="K311" s="185" t="s">
        <v>261</v>
      </c>
      <c r="L311" s="27"/>
      <c r="M311" s="190"/>
      <c r="N311" s="191" t="s">
        <v>47</v>
      </c>
      <c r="O311" s="68"/>
      <c r="P311" s="192" t="n">
        <f aca="false">O311*H311</f>
        <v>-0</v>
      </c>
      <c r="Q311" s="192" t="n">
        <v>0</v>
      </c>
      <c r="R311" s="192" t="n">
        <f aca="false">Q311*H311</f>
        <v>-0</v>
      </c>
      <c r="S311" s="192" t="n">
        <v>0</v>
      </c>
      <c r="T311" s="193" t="n">
        <f aca="false">S311*H311</f>
        <v>-0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194" t="s">
        <v>192</v>
      </c>
      <c r="AS311" s="31"/>
      <c r="AT311" s="194" t="s">
        <v>0</v>
      </c>
      <c r="AU311" s="194" t="s">
        <v>90</v>
      </c>
      <c r="AV311" s="31"/>
      <c r="AW311" s="31"/>
      <c r="AX311" s="31"/>
      <c r="AY311" s="7" t="s">
        <v>186</v>
      </c>
      <c r="AZ311" s="31"/>
      <c r="BA311" s="31"/>
      <c r="BB311" s="31"/>
      <c r="BC311" s="31"/>
      <c r="BD311" s="31"/>
      <c r="BE311" s="195" t="n">
        <f aca="false">IF(N311="základní",J311,0)</f>
        <v>-0</v>
      </c>
      <c r="BF311" s="195" t="n">
        <f aca="false">IF(N311="snížená",J311,0)</f>
        <v>0</v>
      </c>
      <c r="BG311" s="195" t="n">
        <f aca="false">IF(N311="zákl. přenesená",J311,0)</f>
        <v>0</v>
      </c>
      <c r="BH311" s="195" t="n">
        <f aca="false">IF(N311="sníž. přenesená",J311,0)</f>
        <v>0</v>
      </c>
      <c r="BI311" s="195" t="n">
        <f aca="false">IF(N311="nulová",J311,0)</f>
        <v>0</v>
      </c>
      <c r="BJ311" s="7" t="s">
        <v>90</v>
      </c>
      <c r="BK311" s="195" t="n">
        <f aca="false">ROUND(I311*H311,2)</f>
        <v>-0</v>
      </c>
      <c r="BL311" s="7" t="s">
        <v>192</v>
      </c>
      <c r="BM311" s="194" t="s">
        <v>788</v>
      </c>
      <c r="BN311" s="31"/>
    </row>
    <row r="312" s="32" customFormat="true" ht="12.8" hidden="false" customHeight="false" outlineLevel="0" collapsed="false">
      <c r="A312" s="26"/>
      <c r="B312" s="27"/>
      <c r="C312" s="26"/>
      <c r="D312" s="196" t="s">
        <v>194</v>
      </c>
      <c r="E312" s="26"/>
      <c r="F312" s="197" t="s">
        <v>787</v>
      </c>
      <c r="G312" s="26"/>
      <c r="H312" s="26"/>
      <c r="I312" s="163"/>
      <c r="J312" s="26"/>
      <c r="K312" s="26"/>
      <c r="L312" s="27"/>
      <c r="M312" s="198"/>
      <c r="N312" s="199"/>
      <c r="O312" s="68"/>
      <c r="P312" s="68"/>
      <c r="Q312" s="68"/>
      <c r="R312" s="68"/>
      <c r="S312" s="68"/>
      <c r="T312" s="69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7" t="s">
        <v>194</v>
      </c>
      <c r="AU312" s="7" t="s">
        <v>90</v>
      </c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</row>
    <row r="313" s="32" customFormat="true" ht="22.35" hidden="false" customHeight="false" outlineLevel="0" collapsed="false">
      <c r="A313" s="26"/>
      <c r="B313" s="27"/>
      <c r="C313" s="183" t="s">
        <v>785</v>
      </c>
      <c r="D313" s="1" t="s">
        <v>0</v>
      </c>
      <c r="E313" s="184" t="s">
        <v>789</v>
      </c>
      <c r="F313" s="185" t="s">
        <v>790</v>
      </c>
      <c r="G313" s="186" t="s">
        <v>260</v>
      </c>
      <c r="H313" s="187" t="n">
        <v>1</v>
      </c>
      <c r="I313" s="188"/>
      <c r="J313" s="189" t="n">
        <f aca="false">ROUND(I313*H313,2)</f>
        <v>0</v>
      </c>
      <c r="K313" s="185" t="s">
        <v>261</v>
      </c>
      <c r="L313" s="27"/>
      <c r="M313" s="190"/>
      <c r="N313" s="191" t="s">
        <v>47</v>
      </c>
      <c r="O313" s="68"/>
      <c r="P313" s="192" t="n">
        <f aca="false">O313*H313</f>
        <v>0</v>
      </c>
      <c r="Q313" s="192" t="n">
        <v>0</v>
      </c>
      <c r="R313" s="192" t="n">
        <f aca="false">Q313*H313</f>
        <v>0</v>
      </c>
      <c r="S313" s="192" t="n">
        <v>0</v>
      </c>
      <c r="T313" s="193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194" t="s">
        <v>192</v>
      </c>
      <c r="AS313" s="31"/>
      <c r="AT313" s="194" t="s">
        <v>0</v>
      </c>
      <c r="AU313" s="194" t="s">
        <v>90</v>
      </c>
      <c r="AV313" s="31"/>
      <c r="AW313" s="31"/>
      <c r="AX313" s="31"/>
      <c r="AY313" s="7" t="s">
        <v>186</v>
      </c>
      <c r="AZ313" s="31"/>
      <c r="BA313" s="31"/>
      <c r="BB313" s="31"/>
      <c r="BC313" s="31"/>
      <c r="BD313" s="31"/>
      <c r="BE313" s="195" t="n">
        <f aca="false">IF(N313="základní",J313,0)</f>
        <v>0</v>
      </c>
      <c r="BF313" s="195" t="n">
        <f aca="false">IF(N313="snížená",J313,0)</f>
        <v>0</v>
      </c>
      <c r="BG313" s="195" t="n">
        <f aca="false">IF(N313="zákl. přenesená",J313,0)</f>
        <v>0</v>
      </c>
      <c r="BH313" s="195" t="n">
        <f aca="false">IF(N313="sníž. přenesená",J313,0)</f>
        <v>0</v>
      </c>
      <c r="BI313" s="195" t="n">
        <f aca="false">IF(N313="nulová",J313,0)</f>
        <v>0</v>
      </c>
      <c r="BJ313" s="7" t="s">
        <v>90</v>
      </c>
      <c r="BK313" s="195" t="n">
        <f aca="false">ROUND(I313*H313,2)</f>
        <v>0</v>
      </c>
      <c r="BL313" s="7" t="s">
        <v>192</v>
      </c>
      <c r="BM313" s="194" t="s">
        <v>791</v>
      </c>
      <c r="BN313" s="31"/>
    </row>
    <row r="314" s="32" customFormat="true" ht="12.8" hidden="false" customHeight="false" outlineLevel="0" collapsed="false">
      <c r="A314" s="26"/>
      <c r="B314" s="27"/>
      <c r="C314" s="26"/>
      <c r="D314" s="196" t="s">
        <v>194</v>
      </c>
      <c r="E314" s="26"/>
      <c r="F314" s="197" t="s">
        <v>790</v>
      </c>
      <c r="G314" s="26"/>
      <c r="H314" s="26"/>
      <c r="I314" s="163"/>
      <c r="J314" s="26"/>
      <c r="K314" s="26"/>
      <c r="L314" s="27"/>
      <c r="M314" s="198"/>
      <c r="N314" s="199"/>
      <c r="O314" s="68"/>
      <c r="P314" s="68"/>
      <c r="Q314" s="68"/>
      <c r="R314" s="68"/>
      <c r="S314" s="68"/>
      <c r="T314" s="69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7" t="s">
        <v>194</v>
      </c>
      <c r="AU314" s="7" t="s">
        <v>90</v>
      </c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</row>
    <row r="315" s="32" customFormat="true" ht="22.35" hidden="false" customHeight="false" outlineLevel="0" collapsed="false">
      <c r="A315" s="26"/>
      <c r="B315" s="27"/>
      <c r="C315" s="183" t="s">
        <v>792</v>
      </c>
      <c r="D315" s="4" t="s">
        <v>0</v>
      </c>
      <c r="E315" s="184" t="s">
        <v>793</v>
      </c>
      <c r="F315" s="185" t="s">
        <v>794</v>
      </c>
      <c r="G315" s="186" t="s">
        <v>260</v>
      </c>
      <c r="H315" s="187" t="n">
        <v>-1</v>
      </c>
      <c r="I315" s="188"/>
      <c r="J315" s="189" t="n">
        <f aca="false">ROUND(I315*H315,2)</f>
        <v>-0</v>
      </c>
      <c r="K315" s="185" t="s">
        <v>261</v>
      </c>
      <c r="L315" s="27"/>
      <c r="M315" s="190"/>
      <c r="N315" s="191" t="s">
        <v>47</v>
      </c>
      <c r="O315" s="68"/>
      <c r="P315" s="192" t="n">
        <f aca="false">O315*H315</f>
        <v>-0</v>
      </c>
      <c r="Q315" s="192" t="n">
        <v>0</v>
      </c>
      <c r="R315" s="192" t="n">
        <f aca="false">Q315*H315</f>
        <v>-0</v>
      </c>
      <c r="S315" s="192" t="n">
        <v>0</v>
      </c>
      <c r="T315" s="193" t="n">
        <f aca="false">S315*H315</f>
        <v>-0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194" t="s">
        <v>192</v>
      </c>
      <c r="AS315" s="31"/>
      <c r="AT315" s="194" t="s">
        <v>0</v>
      </c>
      <c r="AU315" s="194" t="s">
        <v>90</v>
      </c>
      <c r="AV315" s="31"/>
      <c r="AW315" s="31"/>
      <c r="AX315" s="31"/>
      <c r="AY315" s="7" t="s">
        <v>186</v>
      </c>
      <c r="AZ315" s="31"/>
      <c r="BA315" s="31"/>
      <c r="BB315" s="31"/>
      <c r="BC315" s="31"/>
      <c r="BD315" s="31"/>
      <c r="BE315" s="195" t="n">
        <f aca="false">IF(N315="základní",J315,0)</f>
        <v>-0</v>
      </c>
      <c r="BF315" s="195" t="n">
        <f aca="false">IF(N315="snížená",J315,0)</f>
        <v>0</v>
      </c>
      <c r="BG315" s="195" t="n">
        <f aca="false">IF(N315="zákl. přenesená",J315,0)</f>
        <v>0</v>
      </c>
      <c r="BH315" s="195" t="n">
        <f aca="false">IF(N315="sníž. přenesená",J315,0)</f>
        <v>0</v>
      </c>
      <c r="BI315" s="195" t="n">
        <f aca="false">IF(N315="nulová",J315,0)</f>
        <v>0</v>
      </c>
      <c r="BJ315" s="7" t="s">
        <v>90</v>
      </c>
      <c r="BK315" s="195" t="n">
        <f aca="false">ROUND(I315*H315,2)</f>
        <v>-0</v>
      </c>
      <c r="BL315" s="7" t="s">
        <v>192</v>
      </c>
      <c r="BM315" s="194" t="s">
        <v>795</v>
      </c>
      <c r="BN315" s="31"/>
    </row>
    <row r="316" s="32" customFormat="true" ht="12.8" hidden="false" customHeight="false" outlineLevel="0" collapsed="false">
      <c r="A316" s="26"/>
      <c r="B316" s="27"/>
      <c r="C316" s="26"/>
      <c r="D316" s="196" t="s">
        <v>194</v>
      </c>
      <c r="E316" s="26"/>
      <c r="F316" s="197" t="s">
        <v>794</v>
      </c>
      <c r="G316" s="26"/>
      <c r="H316" s="26"/>
      <c r="I316" s="163"/>
      <c r="J316" s="26"/>
      <c r="K316" s="26"/>
      <c r="L316" s="27"/>
      <c r="M316" s="198"/>
      <c r="N316" s="199"/>
      <c r="O316" s="68"/>
      <c r="P316" s="68"/>
      <c r="Q316" s="68"/>
      <c r="R316" s="68"/>
      <c r="S316" s="68"/>
      <c r="T316" s="69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7" t="s">
        <v>194</v>
      </c>
      <c r="AU316" s="7" t="s">
        <v>90</v>
      </c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</row>
    <row r="317" s="32" customFormat="true" ht="22.35" hidden="false" customHeight="false" outlineLevel="0" collapsed="false">
      <c r="A317" s="26"/>
      <c r="B317" s="27"/>
      <c r="C317" s="183" t="s">
        <v>792</v>
      </c>
      <c r="D317" s="1" t="s">
        <v>0</v>
      </c>
      <c r="E317" s="184" t="s">
        <v>796</v>
      </c>
      <c r="F317" s="185" t="s">
        <v>797</v>
      </c>
      <c r="G317" s="186" t="s">
        <v>260</v>
      </c>
      <c r="H317" s="187" t="n">
        <v>1</v>
      </c>
      <c r="I317" s="188"/>
      <c r="J317" s="189" t="n">
        <f aca="false">ROUND(I317*H317,2)</f>
        <v>0</v>
      </c>
      <c r="K317" s="185" t="s">
        <v>261</v>
      </c>
      <c r="L317" s="27"/>
      <c r="M317" s="190"/>
      <c r="N317" s="191" t="s">
        <v>47</v>
      </c>
      <c r="O317" s="68"/>
      <c r="P317" s="192" t="n">
        <f aca="false">O317*H317</f>
        <v>0</v>
      </c>
      <c r="Q317" s="192" t="n">
        <v>0</v>
      </c>
      <c r="R317" s="192" t="n">
        <f aca="false">Q317*H317</f>
        <v>0</v>
      </c>
      <c r="S317" s="192" t="n">
        <v>0</v>
      </c>
      <c r="T317" s="193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194" t="s">
        <v>192</v>
      </c>
      <c r="AS317" s="31"/>
      <c r="AT317" s="194" t="s">
        <v>0</v>
      </c>
      <c r="AU317" s="194" t="s">
        <v>90</v>
      </c>
      <c r="AV317" s="31"/>
      <c r="AW317" s="31"/>
      <c r="AX317" s="31"/>
      <c r="AY317" s="7" t="s">
        <v>186</v>
      </c>
      <c r="AZ317" s="31"/>
      <c r="BA317" s="31"/>
      <c r="BB317" s="31"/>
      <c r="BC317" s="31"/>
      <c r="BD317" s="31"/>
      <c r="BE317" s="195" t="n">
        <f aca="false">IF(N317="základní",J317,0)</f>
        <v>0</v>
      </c>
      <c r="BF317" s="195" t="n">
        <f aca="false">IF(N317="snížená",J317,0)</f>
        <v>0</v>
      </c>
      <c r="BG317" s="195" t="n">
        <f aca="false">IF(N317="zákl. přenesená",J317,0)</f>
        <v>0</v>
      </c>
      <c r="BH317" s="195" t="n">
        <f aca="false">IF(N317="sníž. přenesená",J317,0)</f>
        <v>0</v>
      </c>
      <c r="BI317" s="195" t="n">
        <f aca="false">IF(N317="nulová",J317,0)</f>
        <v>0</v>
      </c>
      <c r="BJ317" s="7" t="s">
        <v>90</v>
      </c>
      <c r="BK317" s="195" t="n">
        <f aca="false">ROUND(I317*H317,2)</f>
        <v>0</v>
      </c>
      <c r="BL317" s="7" t="s">
        <v>192</v>
      </c>
      <c r="BM317" s="194" t="s">
        <v>798</v>
      </c>
      <c r="BN317" s="31"/>
    </row>
    <row r="318" s="32" customFormat="true" ht="12.8" hidden="false" customHeight="false" outlineLevel="0" collapsed="false">
      <c r="A318" s="26"/>
      <c r="B318" s="27"/>
      <c r="C318" s="26"/>
      <c r="D318" s="196" t="s">
        <v>194</v>
      </c>
      <c r="E318" s="26"/>
      <c r="F318" s="197" t="s">
        <v>797</v>
      </c>
      <c r="G318" s="26"/>
      <c r="H318" s="26"/>
      <c r="I318" s="163"/>
      <c r="J318" s="26"/>
      <c r="K318" s="26"/>
      <c r="L318" s="27"/>
      <c r="M318" s="198"/>
      <c r="N318" s="199"/>
      <c r="O318" s="68"/>
      <c r="P318" s="68"/>
      <c r="Q318" s="68"/>
      <c r="R318" s="68"/>
      <c r="S318" s="68"/>
      <c r="T318" s="69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7" t="s">
        <v>194</v>
      </c>
      <c r="AU318" s="7" t="s">
        <v>90</v>
      </c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</row>
    <row r="319" s="32" customFormat="true" ht="22.35" hidden="false" customHeight="false" outlineLevel="0" collapsed="false">
      <c r="A319" s="26"/>
      <c r="B319" s="27"/>
      <c r="C319" s="183" t="s">
        <v>617</v>
      </c>
      <c r="D319" s="4" t="s">
        <v>0</v>
      </c>
      <c r="E319" s="184" t="s">
        <v>799</v>
      </c>
      <c r="F319" s="185" t="s">
        <v>800</v>
      </c>
      <c r="G319" s="186" t="s">
        <v>260</v>
      </c>
      <c r="H319" s="187" t="n">
        <v>-1</v>
      </c>
      <c r="I319" s="188"/>
      <c r="J319" s="189" t="n">
        <f aca="false">ROUND(I319*H319,2)</f>
        <v>-0</v>
      </c>
      <c r="K319" s="185" t="s">
        <v>261</v>
      </c>
      <c r="L319" s="27"/>
      <c r="M319" s="190"/>
      <c r="N319" s="191" t="s">
        <v>47</v>
      </c>
      <c r="O319" s="68"/>
      <c r="P319" s="192" t="n">
        <f aca="false">O319*H319</f>
        <v>-0</v>
      </c>
      <c r="Q319" s="192" t="n">
        <v>0</v>
      </c>
      <c r="R319" s="192" t="n">
        <f aca="false">Q319*H319</f>
        <v>-0</v>
      </c>
      <c r="S319" s="192" t="n">
        <v>0</v>
      </c>
      <c r="T319" s="193" t="n">
        <f aca="false">S319*H319</f>
        <v>-0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194" t="s">
        <v>192</v>
      </c>
      <c r="AS319" s="31"/>
      <c r="AT319" s="194" t="s">
        <v>0</v>
      </c>
      <c r="AU319" s="194" t="s">
        <v>90</v>
      </c>
      <c r="AV319" s="31"/>
      <c r="AW319" s="31"/>
      <c r="AX319" s="31"/>
      <c r="AY319" s="7" t="s">
        <v>186</v>
      </c>
      <c r="AZ319" s="31"/>
      <c r="BA319" s="31"/>
      <c r="BB319" s="31"/>
      <c r="BC319" s="31"/>
      <c r="BD319" s="31"/>
      <c r="BE319" s="195" t="n">
        <f aca="false">IF(N319="základní",J319,0)</f>
        <v>-0</v>
      </c>
      <c r="BF319" s="195" t="n">
        <f aca="false">IF(N319="snížená",J319,0)</f>
        <v>0</v>
      </c>
      <c r="BG319" s="195" t="n">
        <f aca="false">IF(N319="zákl. přenesená",J319,0)</f>
        <v>0</v>
      </c>
      <c r="BH319" s="195" t="n">
        <f aca="false">IF(N319="sníž. přenesená",J319,0)</f>
        <v>0</v>
      </c>
      <c r="BI319" s="195" t="n">
        <f aca="false">IF(N319="nulová",J319,0)</f>
        <v>0</v>
      </c>
      <c r="BJ319" s="7" t="s">
        <v>90</v>
      </c>
      <c r="BK319" s="195" t="n">
        <f aca="false">ROUND(I319*H319,2)</f>
        <v>-0</v>
      </c>
      <c r="BL319" s="7" t="s">
        <v>192</v>
      </c>
      <c r="BM319" s="194" t="s">
        <v>801</v>
      </c>
      <c r="BN319" s="31"/>
    </row>
    <row r="320" s="32" customFormat="true" ht="12.8" hidden="false" customHeight="false" outlineLevel="0" collapsed="false">
      <c r="A320" s="26"/>
      <c r="B320" s="27"/>
      <c r="C320" s="26"/>
      <c r="D320" s="196" t="s">
        <v>194</v>
      </c>
      <c r="E320" s="26"/>
      <c r="F320" s="197" t="s">
        <v>800</v>
      </c>
      <c r="G320" s="26"/>
      <c r="H320" s="26"/>
      <c r="I320" s="163"/>
      <c r="J320" s="26"/>
      <c r="K320" s="26"/>
      <c r="L320" s="27"/>
      <c r="M320" s="198"/>
      <c r="N320" s="199"/>
      <c r="O320" s="68"/>
      <c r="P320" s="68"/>
      <c r="Q320" s="68"/>
      <c r="R320" s="68"/>
      <c r="S320" s="68"/>
      <c r="T320" s="69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7" t="s">
        <v>194</v>
      </c>
      <c r="AU320" s="7" t="s">
        <v>90</v>
      </c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</row>
    <row r="321" s="32" customFormat="true" ht="22.35" hidden="false" customHeight="false" outlineLevel="0" collapsed="false">
      <c r="A321" s="26"/>
      <c r="B321" s="27"/>
      <c r="C321" s="183" t="s">
        <v>617</v>
      </c>
      <c r="D321" s="1" t="s">
        <v>0</v>
      </c>
      <c r="E321" s="184" t="s">
        <v>802</v>
      </c>
      <c r="F321" s="185" t="s">
        <v>803</v>
      </c>
      <c r="G321" s="186" t="s">
        <v>260</v>
      </c>
      <c r="H321" s="187" t="n">
        <v>1</v>
      </c>
      <c r="I321" s="188"/>
      <c r="J321" s="189" t="n">
        <f aca="false">ROUND(I321*H321,2)</f>
        <v>0</v>
      </c>
      <c r="K321" s="185" t="s">
        <v>261</v>
      </c>
      <c r="L321" s="27"/>
      <c r="M321" s="190"/>
      <c r="N321" s="191" t="s">
        <v>47</v>
      </c>
      <c r="O321" s="68"/>
      <c r="P321" s="192" t="n">
        <f aca="false">O321*H321</f>
        <v>0</v>
      </c>
      <c r="Q321" s="192" t="n">
        <v>0</v>
      </c>
      <c r="R321" s="192" t="n">
        <f aca="false">Q321*H321</f>
        <v>0</v>
      </c>
      <c r="S321" s="192" t="n">
        <v>0</v>
      </c>
      <c r="T321" s="193" t="n">
        <f aca="false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194" t="s">
        <v>192</v>
      </c>
      <c r="AS321" s="31"/>
      <c r="AT321" s="194" t="s">
        <v>0</v>
      </c>
      <c r="AU321" s="194" t="s">
        <v>90</v>
      </c>
      <c r="AV321" s="31"/>
      <c r="AW321" s="31"/>
      <c r="AX321" s="31"/>
      <c r="AY321" s="7" t="s">
        <v>186</v>
      </c>
      <c r="AZ321" s="31"/>
      <c r="BA321" s="31"/>
      <c r="BB321" s="31"/>
      <c r="BC321" s="31"/>
      <c r="BD321" s="31"/>
      <c r="BE321" s="195" t="n">
        <f aca="false">IF(N321="základní",J321,0)</f>
        <v>0</v>
      </c>
      <c r="BF321" s="195" t="n">
        <f aca="false">IF(N321="snížená",J321,0)</f>
        <v>0</v>
      </c>
      <c r="BG321" s="195" t="n">
        <f aca="false">IF(N321="zákl. přenesená",J321,0)</f>
        <v>0</v>
      </c>
      <c r="BH321" s="195" t="n">
        <f aca="false">IF(N321="sníž. přenesená",J321,0)</f>
        <v>0</v>
      </c>
      <c r="BI321" s="195" t="n">
        <f aca="false">IF(N321="nulová",J321,0)</f>
        <v>0</v>
      </c>
      <c r="BJ321" s="7" t="s">
        <v>90</v>
      </c>
      <c r="BK321" s="195" t="n">
        <f aca="false">ROUND(I321*H321,2)</f>
        <v>0</v>
      </c>
      <c r="BL321" s="7" t="s">
        <v>192</v>
      </c>
      <c r="BM321" s="194" t="s">
        <v>804</v>
      </c>
      <c r="BN321" s="31"/>
    </row>
    <row r="322" s="32" customFormat="true" ht="12.8" hidden="false" customHeight="false" outlineLevel="0" collapsed="false">
      <c r="A322" s="26"/>
      <c r="B322" s="27"/>
      <c r="C322" s="26"/>
      <c r="D322" s="196" t="s">
        <v>194</v>
      </c>
      <c r="E322" s="26"/>
      <c r="F322" s="197" t="s">
        <v>803</v>
      </c>
      <c r="G322" s="26"/>
      <c r="H322" s="26"/>
      <c r="I322" s="163"/>
      <c r="J322" s="26"/>
      <c r="K322" s="26"/>
      <c r="L322" s="27"/>
      <c r="M322" s="198"/>
      <c r="N322" s="199"/>
      <c r="O322" s="68"/>
      <c r="P322" s="68"/>
      <c r="Q322" s="68"/>
      <c r="R322" s="68"/>
      <c r="S322" s="68"/>
      <c r="T322" s="69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7" t="s">
        <v>194</v>
      </c>
      <c r="AU322" s="7" t="s">
        <v>90</v>
      </c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</row>
    <row r="323" s="32" customFormat="true" ht="22.35" hidden="false" customHeight="false" outlineLevel="0" collapsed="false">
      <c r="A323" s="26"/>
      <c r="B323" s="27"/>
      <c r="C323" s="183" t="s">
        <v>805</v>
      </c>
      <c r="D323" s="4" t="s">
        <v>0</v>
      </c>
      <c r="E323" s="184" t="s">
        <v>806</v>
      </c>
      <c r="F323" s="185" t="s">
        <v>807</v>
      </c>
      <c r="G323" s="186" t="s">
        <v>260</v>
      </c>
      <c r="H323" s="187" t="n">
        <v>-1</v>
      </c>
      <c r="I323" s="188"/>
      <c r="J323" s="189" t="n">
        <f aca="false">ROUND(I323*H323,2)</f>
        <v>-0</v>
      </c>
      <c r="K323" s="185" t="s">
        <v>261</v>
      </c>
      <c r="L323" s="27"/>
      <c r="M323" s="190"/>
      <c r="N323" s="191" t="s">
        <v>47</v>
      </c>
      <c r="O323" s="68"/>
      <c r="P323" s="192" t="n">
        <f aca="false">O323*H323</f>
        <v>-0</v>
      </c>
      <c r="Q323" s="192" t="n">
        <v>0</v>
      </c>
      <c r="R323" s="192" t="n">
        <f aca="false">Q323*H323</f>
        <v>-0</v>
      </c>
      <c r="S323" s="192" t="n">
        <v>0</v>
      </c>
      <c r="T323" s="193" t="n">
        <f aca="false">S323*H323</f>
        <v>-0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194" t="s">
        <v>192</v>
      </c>
      <c r="AS323" s="31"/>
      <c r="AT323" s="194" t="s">
        <v>0</v>
      </c>
      <c r="AU323" s="194" t="s">
        <v>90</v>
      </c>
      <c r="AV323" s="31"/>
      <c r="AW323" s="31"/>
      <c r="AX323" s="31"/>
      <c r="AY323" s="7" t="s">
        <v>186</v>
      </c>
      <c r="AZ323" s="31"/>
      <c r="BA323" s="31"/>
      <c r="BB323" s="31"/>
      <c r="BC323" s="31"/>
      <c r="BD323" s="31"/>
      <c r="BE323" s="195" t="n">
        <f aca="false">IF(N323="základní",J323,0)</f>
        <v>-0</v>
      </c>
      <c r="BF323" s="195" t="n">
        <f aca="false">IF(N323="snížená",J323,0)</f>
        <v>0</v>
      </c>
      <c r="BG323" s="195" t="n">
        <f aca="false">IF(N323="zákl. přenesená",J323,0)</f>
        <v>0</v>
      </c>
      <c r="BH323" s="195" t="n">
        <f aca="false">IF(N323="sníž. přenesená",J323,0)</f>
        <v>0</v>
      </c>
      <c r="BI323" s="195" t="n">
        <f aca="false">IF(N323="nulová",J323,0)</f>
        <v>0</v>
      </c>
      <c r="BJ323" s="7" t="s">
        <v>90</v>
      </c>
      <c r="BK323" s="195" t="n">
        <f aca="false">ROUND(I323*H323,2)</f>
        <v>-0</v>
      </c>
      <c r="BL323" s="7" t="s">
        <v>192</v>
      </c>
      <c r="BM323" s="194" t="s">
        <v>808</v>
      </c>
      <c r="BN323" s="31"/>
    </row>
    <row r="324" s="32" customFormat="true" ht="12.8" hidden="false" customHeight="false" outlineLevel="0" collapsed="false">
      <c r="A324" s="26"/>
      <c r="B324" s="27"/>
      <c r="C324" s="26"/>
      <c r="D324" s="196" t="s">
        <v>194</v>
      </c>
      <c r="E324" s="26"/>
      <c r="F324" s="197" t="s">
        <v>807</v>
      </c>
      <c r="G324" s="26"/>
      <c r="H324" s="26"/>
      <c r="I324" s="163"/>
      <c r="J324" s="26"/>
      <c r="K324" s="26"/>
      <c r="L324" s="27"/>
      <c r="M324" s="198"/>
      <c r="N324" s="199"/>
      <c r="O324" s="68"/>
      <c r="P324" s="68"/>
      <c r="Q324" s="68"/>
      <c r="R324" s="68"/>
      <c r="S324" s="68"/>
      <c r="T324" s="69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7" t="s">
        <v>194</v>
      </c>
      <c r="AU324" s="7" t="s">
        <v>90</v>
      </c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</row>
    <row r="325" s="32" customFormat="true" ht="22.35" hidden="false" customHeight="false" outlineLevel="0" collapsed="false">
      <c r="A325" s="26"/>
      <c r="B325" s="27"/>
      <c r="C325" s="183" t="s">
        <v>805</v>
      </c>
      <c r="D325" s="1" t="s">
        <v>0</v>
      </c>
      <c r="E325" s="184" t="s">
        <v>809</v>
      </c>
      <c r="F325" s="185" t="s">
        <v>810</v>
      </c>
      <c r="G325" s="186" t="s">
        <v>260</v>
      </c>
      <c r="H325" s="187" t="n">
        <v>1</v>
      </c>
      <c r="I325" s="188"/>
      <c r="J325" s="189" t="n">
        <f aca="false">ROUND(I325*H325,2)</f>
        <v>0</v>
      </c>
      <c r="K325" s="185" t="s">
        <v>261</v>
      </c>
      <c r="L325" s="27"/>
      <c r="M325" s="190"/>
      <c r="N325" s="191" t="s">
        <v>47</v>
      </c>
      <c r="O325" s="68"/>
      <c r="P325" s="192" t="n">
        <f aca="false">O325*H325</f>
        <v>0</v>
      </c>
      <c r="Q325" s="192" t="n">
        <v>0</v>
      </c>
      <c r="R325" s="192" t="n">
        <f aca="false">Q325*H325</f>
        <v>0</v>
      </c>
      <c r="S325" s="192" t="n">
        <v>0</v>
      </c>
      <c r="T325" s="193" t="n">
        <f aca="false"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194" t="s">
        <v>192</v>
      </c>
      <c r="AS325" s="31"/>
      <c r="AT325" s="194" t="s">
        <v>0</v>
      </c>
      <c r="AU325" s="194" t="s">
        <v>90</v>
      </c>
      <c r="AV325" s="31"/>
      <c r="AW325" s="31"/>
      <c r="AX325" s="31"/>
      <c r="AY325" s="7" t="s">
        <v>186</v>
      </c>
      <c r="AZ325" s="31"/>
      <c r="BA325" s="31"/>
      <c r="BB325" s="31"/>
      <c r="BC325" s="31"/>
      <c r="BD325" s="31"/>
      <c r="BE325" s="195" t="n">
        <f aca="false">IF(N325="základní",J325,0)</f>
        <v>0</v>
      </c>
      <c r="BF325" s="195" t="n">
        <f aca="false">IF(N325="snížená",J325,0)</f>
        <v>0</v>
      </c>
      <c r="BG325" s="195" t="n">
        <f aca="false">IF(N325="zákl. přenesená",J325,0)</f>
        <v>0</v>
      </c>
      <c r="BH325" s="195" t="n">
        <f aca="false">IF(N325="sníž. přenesená",J325,0)</f>
        <v>0</v>
      </c>
      <c r="BI325" s="195" t="n">
        <f aca="false">IF(N325="nulová",J325,0)</f>
        <v>0</v>
      </c>
      <c r="BJ325" s="7" t="s">
        <v>90</v>
      </c>
      <c r="BK325" s="195" t="n">
        <f aca="false">ROUND(I325*H325,2)</f>
        <v>0</v>
      </c>
      <c r="BL325" s="7" t="s">
        <v>192</v>
      </c>
      <c r="BM325" s="194" t="s">
        <v>811</v>
      </c>
      <c r="BN325" s="31"/>
    </row>
    <row r="326" s="32" customFormat="true" ht="12.8" hidden="false" customHeight="false" outlineLevel="0" collapsed="false">
      <c r="A326" s="26"/>
      <c r="B326" s="27"/>
      <c r="C326" s="26"/>
      <c r="D326" s="196" t="s">
        <v>194</v>
      </c>
      <c r="E326" s="26"/>
      <c r="F326" s="197" t="s">
        <v>810</v>
      </c>
      <c r="G326" s="26"/>
      <c r="H326" s="26"/>
      <c r="I326" s="163"/>
      <c r="J326" s="26"/>
      <c r="K326" s="26"/>
      <c r="L326" s="27"/>
      <c r="M326" s="198"/>
      <c r="N326" s="199"/>
      <c r="O326" s="68"/>
      <c r="P326" s="68"/>
      <c r="Q326" s="68"/>
      <c r="R326" s="68"/>
      <c r="S326" s="68"/>
      <c r="T326" s="69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7" t="s">
        <v>194</v>
      </c>
      <c r="AU326" s="7" t="s">
        <v>90</v>
      </c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</row>
    <row r="327" s="32" customFormat="true" ht="22.35" hidden="false" customHeight="false" outlineLevel="0" collapsed="false">
      <c r="A327" s="26"/>
      <c r="B327" s="27"/>
      <c r="C327" s="183" t="s">
        <v>620</v>
      </c>
      <c r="D327" s="4" t="s">
        <v>0</v>
      </c>
      <c r="E327" s="184" t="s">
        <v>812</v>
      </c>
      <c r="F327" s="185" t="s">
        <v>813</v>
      </c>
      <c r="G327" s="186" t="s">
        <v>260</v>
      </c>
      <c r="H327" s="187" t="n">
        <v>-1</v>
      </c>
      <c r="I327" s="188"/>
      <c r="J327" s="189" t="n">
        <f aca="false">ROUND(I327*H327,2)</f>
        <v>-0</v>
      </c>
      <c r="K327" s="185" t="s">
        <v>261</v>
      </c>
      <c r="L327" s="27"/>
      <c r="M327" s="190"/>
      <c r="N327" s="191" t="s">
        <v>47</v>
      </c>
      <c r="O327" s="68"/>
      <c r="P327" s="192" t="n">
        <f aca="false">O327*H327</f>
        <v>-0</v>
      </c>
      <c r="Q327" s="192" t="n">
        <v>0</v>
      </c>
      <c r="R327" s="192" t="n">
        <f aca="false">Q327*H327</f>
        <v>-0</v>
      </c>
      <c r="S327" s="192" t="n">
        <v>0</v>
      </c>
      <c r="T327" s="193" t="n">
        <f aca="false">S327*H327</f>
        <v>-0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194" t="s">
        <v>192</v>
      </c>
      <c r="AS327" s="31"/>
      <c r="AT327" s="194" t="s">
        <v>0</v>
      </c>
      <c r="AU327" s="194" t="s">
        <v>90</v>
      </c>
      <c r="AV327" s="31"/>
      <c r="AW327" s="31"/>
      <c r="AX327" s="31"/>
      <c r="AY327" s="7" t="s">
        <v>186</v>
      </c>
      <c r="AZ327" s="31"/>
      <c r="BA327" s="31"/>
      <c r="BB327" s="31"/>
      <c r="BC327" s="31"/>
      <c r="BD327" s="31"/>
      <c r="BE327" s="195" t="n">
        <f aca="false">IF(N327="základní",J327,0)</f>
        <v>-0</v>
      </c>
      <c r="BF327" s="195" t="n">
        <f aca="false">IF(N327="snížená",J327,0)</f>
        <v>0</v>
      </c>
      <c r="BG327" s="195" t="n">
        <f aca="false">IF(N327="zákl. přenesená",J327,0)</f>
        <v>0</v>
      </c>
      <c r="BH327" s="195" t="n">
        <f aca="false">IF(N327="sníž. přenesená",J327,0)</f>
        <v>0</v>
      </c>
      <c r="BI327" s="195" t="n">
        <f aca="false">IF(N327="nulová",J327,0)</f>
        <v>0</v>
      </c>
      <c r="BJ327" s="7" t="s">
        <v>90</v>
      </c>
      <c r="BK327" s="195" t="n">
        <f aca="false">ROUND(I327*H327,2)</f>
        <v>-0</v>
      </c>
      <c r="BL327" s="7" t="s">
        <v>192</v>
      </c>
      <c r="BM327" s="194" t="s">
        <v>814</v>
      </c>
      <c r="BN327" s="31"/>
    </row>
    <row r="328" s="32" customFormat="true" ht="12.8" hidden="false" customHeight="false" outlineLevel="0" collapsed="false">
      <c r="A328" s="26"/>
      <c r="B328" s="27"/>
      <c r="C328" s="26"/>
      <c r="D328" s="196" t="s">
        <v>194</v>
      </c>
      <c r="E328" s="26"/>
      <c r="F328" s="197" t="s">
        <v>813</v>
      </c>
      <c r="G328" s="26"/>
      <c r="H328" s="26"/>
      <c r="I328" s="163"/>
      <c r="J328" s="26"/>
      <c r="K328" s="26"/>
      <c r="L328" s="27"/>
      <c r="M328" s="198"/>
      <c r="N328" s="199"/>
      <c r="O328" s="68"/>
      <c r="P328" s="68"/>
      <c r="Q328" s="68"/>
      <c r="R328" s="68"/>
      <c r="S328" s="68"/>
      <c r="T328" s="69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7" t="s">
        <v>194</v>
      </c>
      <c r="AU328" s="7" t="s">
        <v>90</v>
      </c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</row>
    <row r="329" s="32" customFormat="true" ht="22.35" hidden="false" customHeight="false" outlineLevel="0" collapsed="false">
      <c r="A329" s="26"/>
      <c r="B329" s="27"/>
      <c r="C329" s="183" t="s">
        <v>620</v>
      </c>
      <c r="D329" s="1" t="s">
        <v>0</v>
      </c>
      <c r="E329" s="184" t="s">
        <v>815</v>
      </c>
      <c r="F329" s="185" t="s">
        <v>816</v>
      </c>
      <c r="G329" s="186" t="s">
        <v>260</v>
      </c>
      <c r="H329" s="187" t="n">
        <v>1</v>
      </c>
      <c r="I329" s="188"/>
      <c r="J329" s="189" t="n">
        <f aca="false">ROUND(I329*H329,2)</f>
        <v>0</v>
      </c>
      <c r="K329" s="185" t="s">
        <v>261</v>
      </c>
      <c r="L329" s="27"/>
      <c r="M329" s="190"/>
      <c r="N329" s="191" t="s">
        <v>47</v>
      </c>
      <c r="O329" s="68"/>
      <c r="P329" s="192" t="n">
        <f aca="false">O329*H329</f>
        <v>0</v>
      </c>
      <c r="Q329" s="192" t="n">
        <v>0</v>
      </c>
      <c r="R329" s="192" t="n">
        <f aca="false">Q329*H329</f>
        <v>0</v>
      </c>
      <c r="S329" s="192" t="n">
        <v>0</v>
      </c>
      <c r="T329" s="193" t="n">
        <f aca="false"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194" t="s">
        <v>192</v>
      </c>
      <c r="AS329" s="31"/>
      <c r="AT329" s="194" t="s">
        <v>0</v>
      </c>
      <c r="AU329" s="194" t="s">
        <v>90</v>
      </c>
      <c r="AV329" s="31"/>
      <c r="AW329" s="31"/>
      <c r="AX329" s="31"/>
      <c r="AY329" s="7" t="s">
        <v>186</v>
      </c>
      <c r="AZ329" s="31"/>
      <c r="BA329" s="31"/>
      <c r="BB329" s="31"/>
      <c r="BC329" s="31"/>
      <c r="BD329" s="31"/>
      <c r="BE329" s="195" t="n">
        <f aca="false">IF(N329="základní",J329,0)</f>
        <v>0</v>
      </c>
      <c r="BF329" s="195" t="n">
        <f aca="false">IF(N329="snížená",J329,0)</f>
        <v>0</v>
      </c>
      <c r="BG329" s="195" t="n">
        <f aca="false">IF(N329="zákl. přenesená",J329,0)</f>
        <v>0</v>
      </c>
      <c r="BH329" s="195" t="n">
        <f aca="false">IF(N329="sníž. přenesená",J329,0)</f>
        <v>0</v>
      </c>
      <c r="BI329" s="195" t="n">
        <f aca="false">IF(N329="nulová",J329,0)</f>
        <v>0</v>
      </c>
      <c r="BJ329" s="7" t="s">
        <v>90</v>
      </c>
      <c r="BK329" s="195" t="n">
        <f aca="false">ROUND(I329*H329,2)</f>
        <v>0</v>
      </c>
      <c r="BL329" s="7" t="s">
        <v>192</v>
      </c>
      <c r="BM329" s="194" t="s">
        <v>817</v>
      </c>
      <c r="BN329" s="31"/>
    </row>
    <row r="330" s="32" customFormat="true" ht="12.8" hidden="false" customHeight="false" outlineLevel="0" collapsed="false">
      <c r="A330" s="26"/>
      <c r="B330" s="27"/>
      <c r="C330" s="26"/>
      <c r="D330" s="196" t="s">
        <v>194</v>
      </c>
      <c r="E330" s="26"/>
      <c r="F330" s="197" t="s">
        <v>816</v>
      </c>
      <c r="G330" s="26"/>
      <c r="H330" s="26"/>
      <c r="I330" s="163"/>
      <c r="J330" s="26"/>
      <c r="K330" s="26"/>
      <c r="L330" s="27"/>
      <c r="M330" s="198"/>
      <c r="N330" s="199"/>
      <c r="O330" s="68"/>
      <c r="P330" s="68"/>
      <c r="Q330" s="68"/>
      <c r="R330" s="68"/>
      <c r="S330" s="68"/>
      <c r="T330" s="69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7" t="s">
        <v>194</v>
      </c>
      <c r="AU330" s="7" t="s">
        <v>90</v>
      </c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</row>
    <row r="331" s="32" customFormat="true" ht="22.35" hidden="false" customHeight="false" outlineLevel="0" collapsed="false">
      <c r="A331" s="26"/>
      <c r="B331" s="27"/>
      <c r="C331" s="183" t="s">
        <v>623</v>
      </c>
      <c r="D331" s="4" t="s">
        <v>0</v>
      </c>
      <c r="E331" s="184" t="s">
        <v>818</v>
      </c>
      <c r="F331" s="185" t="s">
        <v>819</v>
      </c>
      <c r="G331" s="186" t="s">
        <v>260</v>
      </c>
      <c r="H331" s="187" t="n">
        <v>-1</v>
      </c>
      <c r="I331" s="188"/>
      <c r="J331" s="189" t="n">
        <f aca="false">ROUND(I331*H331,2)</f>
        <v>-0</v>
      </c>
      <c r="K331" s="185" t="s">
        <v>261</v>
      </c>
      <c r="L331" s="27"/>
      <c r="M331" s="190"/>
      <c r="N331" s="191" t="s">
        <v>47</v>
      </c>
      <c r="O331" s="68"/>
      <c r="P331" s="192" t="n">
        <f aca="false">O331*H331</f>
        <v>-0</v>
      </c>
      <c r="Q331" s="192" t="n">
        <v>0</v>
      </c>
      <c r="R331" s="192" t="n">
        <f aca="false">Q331*H331</f>
        <v>-0</v>
      </c>
      <c r="S331" s="192" t="n">
        <v>0</v>
      </c>
      <c r="T331" s="193" t="n">
        <f aca="false">S331*H331</f>
        <v>-0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194" t="s">
        <v>192</v>
      </c>
      <c r="AS331" s="31"/>
      <c r="AT331" s="194" t="s">
        <v>0</v>
      </c>
      <c r="AU331" s="194" t="s">
        <v>90</v>
      </c>
      <c r="AV331" s="31"/>
      <c r="AW331" s="31"/>
      <c r="AX331" s="31"/>
      <c r="AY331" s="7" t="s">
        <v>186</v>
      </c>
      <c r="AZ331" s="31"/>
      <c r="BA331" s="31"/>
      <c r="BB331" s="31"/>
      <c r="BC331" s="31"/>
      <c r="BD331" s="31"/>
      <c r="BE331" s="195" t="n">
        <f aca="false">IF(N331="základní",J331,0)</f>
        <v>-0</v>
      </c>
      <c r="BF331" s="195" t="n">
        <f aca="false">IF(N331="snížená",J331,0)</f>
        <v>0</v>
      </c>
      <c r="BG331" s="195" t="n">
        <f aca="false">IF(N331="zákl. přenesená",J331,0)</f>
        <v>0</v>
      </c>
      <c r="BH331" s="195" t="n">
        <f aca="false">IF(N331="sníž. přenesená",J331,0)</f>
        <v>0</v>
      </c>
      <c r="BI331" s="195" t="n">
        <f aca="false">IF(N331="nulová",J331,0)</f>
        <v>0</v>
      </c>
      <c r="BJ331" s="7" t="s">
        <v>90</v>
      </c>
      <c r="BK331" s="195" t="n">
        <f aca="false">ROUND(I331*H331,2)</f>
        <v>-0</v>
      </c>
      <c r="BL331" s="7" t="s">
        <v>192</v>
      </c>
      <c r="BM331" s="194" t="s">
        <v>820</v>
      </c>
      <c r="BN331" s="31"/>
    </row>
    <row r="332" s="32" customFormat="true" ht="12.8" hidden="false" customHeight="false" outlineLevel="0" collapsed="false">
      <c r="A332" s="26"/>
      <c r="B332" s="27"/>
      <c r="C332" s="26"/>
      <c r="D332" s="196" t="s">
        <v>194</v>
      </c>
      <c r="E332" s="26"/>
      <c r="F332" s="197" t="s">
        <v>819</v>
      </c>
      <c r="G332" s="26"/>
      <c r="H332" s="26"/>
      <c r="I332" s="163"/>
      <c r="J332" s="26"/>
      <c r="K332" s="26"/>
      <c r="L332" s="27"/>
      <c r="M332" s="198"/>
      <c r="N332" s="199"/>
      <c r="O332" s="68"/>
      <c r="P332" s="68"/>
      <c r="Q332" s="68"/>
      <c r="R332" s="68"/>
      <c r="S332" s="68"/>
      <c r="T332" s="69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7" t="s">
        <v>194</v>
      </c>
      <c r="AU332" s="7" t="s">
        <v>90</v>
      </c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</row>
    <row r="333" s="32" customFormat="true" ht="22.35" hidden="false" customHeight="false" outlineLevel="0" collapsed="false">
      <c r="A333" s="26"/>
      <c r="B333" s="27"/>
      <c r="C333" s="183" t="s">
        <v>623</v>
      </c>
      <c r="D333" s="1" t="s">
        <v>0</v>
      </c>
      <c r="E333" s="184" t="s">
        <v>821</v>
      </c>
      <c r="F333" s="185" t="s">
        <v>822</v>
      </c>
      <c r="G333" s="186" t="s">
        <v>260</v>
      </c>
      <c r="H333" s="187" t="n">
        <v>1</v>
      </c>
      <c r="I333" s="188"/>
      <c r="J333" s="189" t="n">
        <f aca="false">ROUND(I333*H333,2)</f>
        <v>0</v>
      </c>
      <c r="K333" s="185" t="s">
        <v>261</v>
      </c>
      <c r="L333" s="27"/>
      <c r="M333" s="190"/>
      <c r="N333" s="191" t="s">
        <v>47</v>
      </c>
      <c r="O333" s="68"/>
      <c r="P333" s="192" t="n">
        <f aca="false">O333*H333</f>
        <v>0</v>
      </c>
      <c r="Q333" s="192" t="n">
        <v>0</v>
      </c>
      <c r="R333" s="192" t="n">
        <f aca="false">Q333*H333</f>
        <v>0</v>
      </c>
      <c r="S333" s="192" t="n">
        <v>0</v>
      </c>
      <c r="T333" s="193" t="n">
        <f aca="false">S333*H333</f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194" t="s">
        <v>192</v>
      </c>
      <c r="AS333" s="31"/>
      <c r="AT333" s="194" t="s">
        <v>0</v>
      </c>
      <c r="AU333" s="194" t="s">
        <v>90</v>
      </c>
      <c r="AV333" s="31"/>
      <c r="AW333" s="31"/>
      <c r="AX333" s="31"/>
      <c r="AY333" s="7" t="s">
        <v>186</v>
      </c>
      <c r="AZ333" s="31"/>
      <c r="BA333" s="31"/>
      <c r="BB333" s="31"/>
      <c r="BC333" s="31"/>
      <c r="BD333" s="31"/>
      <c r="BE333" s="195" t="n">
        <f aca="false">IF(N333="základní",J333,0)</f>
        <v>0</v>
      </c>
      <c r="BF333" s="195" t="n">
        <f aca="false">IF(N333="snížená",J333,0)</f>
        <v>0</v>
      </c>
      <c r="BG333" s="195" t="n">
        <f aca="false">IF(N333="zákl. přenesená",J333,0)</f>
        <v>0</v>
      </c>
      <c r="BH333" s="195" t="n">
        <f aca="false">IF(N333="sníž. přenesená",J333,0)</f>
        <v>0</v>
      </c>
      <c r="BI333" s="195" t="n">
        <f aca="false">IF(N333="nulová",J333,0)</f>
        <v>0</v>
      </c>
      <c r="BJ333" s="7" t="s">
        <v>90</v>
      </c>
      <c r="BK333" s="195" t="n">
        <f aca="false">ROUND(I333*H333,2)</f>
        <v>0</v>
      </c>
      <c r="BL333" s="7" t="s">
        <v>192</v>
      </c>
      <c r="BM333" s="194" t="s">
        <v>823</v>
      </c>
      <c r="BN333" s="31"/>
    </row>
    <row r="334" s="32" customFormat="true" ht="12.8" hidden="false" customHeight="false" outlineLevel="0" collapsed="false">
      <c r="A334" s="26"/>
      <c r="B334" s="27"/>
      <c r="C334" s="26"/>
      <c r="D334" s="196" t="s">
        <v>194</v>
      </c>
      <c r="E334" s="26"/>
      <c r="F334" s="197" t="s">
        <v>822</v>
      </c>
      <c r="G334" s="26"/>
      <c r="H334" s="26"/>
      <c r="I334" s="163"/>
      <c r="J334" s="26"/>
      <c r="K334" s="26"/>
      <c r="L334" s="27"/>
      <c r="M334" s="198"/>
      <c r="N334" s="199"/>
      <c r="O334" s="68"/>
      <c r="P334" s="68"/>
      <c r="Q334" s="68"/>
      <c r="R334" s="68"/>
      <c r="S334" s="68"/>
      <c r="T334" s="69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7" t="s">
        <v>194</v>
      </c>
      <c r="AU334" s="7" t="s">
        <v>90</v>
      </c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</row>
    <row r="335" s="32" customFormat="true" ht="22.35" hidden="false" customHeight="false" outlineLevel="0" collapsed="false">
      <c r="A335" s="26"/>
      <c r="B335" s="27"/>
      <c r="C335" s="183" t="s">
        <v>824</v>
      </c>
      <c r="D335" s="4" t="s">
        <v>0</v>
      </c>
      <c r="E335" s="184" t="s">
        <v>825</v>
      </c>
      <c r="F335" s="185" t="s">
        <v>826</v>
      </c>
      <c r="G335" s="186" t="s">
        <v>260</v>
      </c>
      <c r="H335" s="187" t="n">
        <v>-1</v>
      </c>
      <c r="I335" s="188"/>
      <c r="J335" s="189" t="n">
        <f aca="false">ROUND(I335*H335,2)</f>
        <v>-0</v>
      </c>
      <c r="K335" s="185" t="s">
        <v>261</v>
      </c>
      <c r="L335" s="27"/>
      <c r="M335" s="190"/>
      <c r="N335" s="191" t="s">
        <v>47</v>
      </c>
      <c r="O335" s="68"/>
      <c r="P335" s="192" t="n">
        <f aca="false">O335*H335</f>
        <v>-0</v>
      </c>
      <c r="Q335" s="192" t="n">
        <v>0</v>
      </c>
      <c r="R335" s="192" t="n">
        <f aca="false">Q335*H335</f>
        <v>-0</v>
      </c>
      <c r="S335" s="192" t="n">
        <v>0</v>
      </c>
      <c r="T335" s="193" t="n">
        <f aca="false">S335*H335</f>
        <v>-0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194" t="s">
        <v>192</v>
      </c>
      <c r="AS335" s="31"/>
      <c r="AT335" s="194" t="s">
        <v>0</v>
      </c>
      <c r="AU335" s="194" t="s">
        <v>90</v>
      </c>
      <c r="AV335" s="31"/>
      <c r="AW335" s="31"/>
      <c r="AX335" s="31"/>
      <c r="AY335" s="7" t="s">
        <v>186</v>
      </c>
      <c r="AZ335" s="31"/>
      <c r="BA335" s="31"/>
      <c r="BB335" s="31"/>
      <c r="BC335" s="31"/>
      <c r="BD335" s="31"/>
      <c r="BE335" s="195" t="n">
        <f aca="false">IF(N335="základní",J335,0)</f>
        <v>-0</v>
      </c>
      <c r="BF335" s="195" t="n">
        <f aca="false">IF(N335="snížená",J335,0)</f>
        <v>0</v>
      </c>
      <c r="BG335" s="195" t="n">
        <f aca="false">IF(N335="zákl. přenesená",J335,0)</f>
        <v>0</v>
      </c>
      <c r="BH335" s="195" t="n">
        <f aca="false">IF(N335="sníž. přenesená",J335,0)</f>
        <v>0</v>
      </c>
      <c r="BI335" s="195" t="n">
        <f aca="false">IF(N335="nulová",J335,0)</f>
        <v>0</v>
      </c>
      <c r="BJ335" s="7" t="s">
        <v>90</v>
      </c>
      <c r="BK335" s="195" t="n">
        <f aca="false">ROUND(I335*H335,2)</f>
        <v>-0</v>
      </c>
      <c r="BL335" s="7" t="s">
        <v>192</v>
      </c>
      <c r="BM335" s="194" t="s">
        <v>827</v>
      </c>
      <c r="BN335" s="31"/>
    </row>
    <row r="336" s="32" customFormat="true" ht="12.8" hidden="false" customHeight="false" outlineLevel="0" collapsed="false">
      <c r="A336" s="26"/>
      <c r="B336" s="27"/>
      <c r="C336" s="26"/>
      <c r="D336" s="196" t="s">
        <v>194</v>
      </c>
      <c r="E336" s="26"/>
      <c r="F336" s="197" t="s">
        <v>826</v>
      </c>
      <c r="G336" s="26"/>
      <c r="H336" s="26"/>
      <c r="I336" s="163"/>
      <c r="J336" s="26"/>
      <c r="K336" s="26"/>
      <c r="L336" s="27"/>
      <c r="M336" s="198"/>
      <c r="N336" s="199"/>
      <c r="O336" s="68"/>
      <c r="P336" s="68"/>
      <c r="Q336" s="68"/>
      <c r="R336" s="68"/>
      <c r="S336" s="68"/>
      <c r="T336" s="69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7" t="s">
        <v>194</v>
      </c>
      <c r="AU336" s="7" t="s">
        <v>90</v>
      </c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</row>
    <row r="337" s="32" customFormat="true" ht="22.35" hidden="false" customHeight="false" outlineLevel="0" collapsed="false">
      <c r="A337" s="26"/>
      <c r="B337" s="27"/>
      <c r="C337" s="183" t="s">
        <v>824</v>
      </c>
      <c r="D337" s="1" t="s">
        <v>0</v>
      </c>
      <c r="E337" s="184" t="s">
        <v>828</v>
      </c>
      <c r="F337" s="185" t="s">
        <v>829</v>
      </c>
      <c r="G337" s="186" t="s">
        <v>260</v>
      </c>
      <c r="H337" s="187" t="n">
        <v>1</v>
      </c>
      <c r="I337" s="188"/>
      <c r="J337" s="189" t="n">
        <f aca="false">ROUND(I337*H337,2)</f>
        <v>0</v>
      </c>
      <c r="K337" s="185" t="s">
        <v>261</v>
      </c>
      <c r="L337" s="27"/>
      <c r="M337" s="190"/>
      <c r="N337" s="191" t="s">
        <v>47</v>
      </c>
      <c r="O337" s="68"/>
      <c r="P337" s="192" t="n">
        <f aca="false">O337*H337</f>
        <v>0</v>
      </c>
      <c r="Q337" s="192" t="n">
        <v>0</v>
      </c>
      <c r="R337" s="192" t="n">
        <f aca="false">Q337*H337</f>
        <v>0</v>
      </c>
      <c r="S337" s="192" t="n">
        <v>0</v>
      </c>
      <c r="T337" s="193" t="n">
        <f aca="false">S337*H337</f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194" t="s">
        <v>192</v>
      </c>
      <c r="AS337" s="31"/>
      <c r="AT337" s="194" t="s">
        <v>0</v>
      </c>
      <c r="AU337" s="194" t="s">
        <v>90</v>
      </c>
      <c r="AV337" s="31"/>
      <c r="AW337" s="31"/>
      <c r="AX337" s="31"/>
      <c r="AY337" s="7" t="s">
        <v>186</v>
      </c>
      <c r="AZ337" s="31"/>
      <c r="BA337" s="31"/>
      <c r="BB337" s="31"/>
      <c r="BC337" s="31"/>
      <c r="BD337" s="31"/>
      <c r="BE337" s="195" t="n">
        <f aca="false">IF(N337="základní",J337,0)</f>
        <v>0</v>
      </c>
      <c r="BF337" s="195" t="n">
        <f aca="false">IF(N337="snížená",J337,0)</f>
        <v>0</v>
      </c>
      <c r="BG337" s="195" t="n">
        <f aca="false">IF(N337="zákl. přenesená",J337,0)</f>
        <v>0</v>
      </c>
      <c r="BH337" s="195" t="n">
        <f aca="false">IF(N337="sníž. přenesená",J337,0)</f>
        <v>0</v>
      </c>
      <c r="BI337" s="195" t="n">
        <f aca="false">IF(N337="nulová",J337,0)</f>
        <v>0</v>
      </c>
      <c r="BJ337" s="7" t="s">
        <v>90</v>
      </c>
      <c r="BK337" s="195" t="n">
        <f aca="false">ROUND(I337*H337,2)</f>
        <v>0</v>
      </c>
      <c r="BL337" s="7" t="s">
        <v>192</v>
      </c>
      <c r="BM337" s="194" t="s">
        <v>830</v>
      </c>
      <c r="BN337" s="31"/>
    </row>
    <row r="338" s="32" customFormat="true" ht="12.8" hidden="false" customHeight="false" outlineLevel="0" collapsed="false">
      <c r="A338" s="26"/>
      <c r="B338" s="27"/>
      <c r="C338" s="26"/>
      <c r="D338" s="196" t="s">
        <v>194</v>
      </c>
      <c r="E338" s="26"/>
      <c r="F338" s="197" t="s">
        <v>829</v>
      </c>
      <c r="G338" s="26"/>
      <c r="H338" s="26"/>
      <c r="I338" s="163"/>
      <c r="J338" s="26"/>
      <c r="K338" s="26"/>
      <c r="L338" s="27"/>
      <c r="M338" s="198"/>
      <c r="N338" s="199"/>
      <c r="O338" s="68"/>
      <c r="P338" s="68"/>
      <c r="Q338" s="68"/>
      <c r="R338" s="68"/>
      <c r="S338" s="68"/>
      <c r="T338" s="69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7" t="s">
        <v>194</v>
      </c>
      <c r="AU338" s="7" t="s">
        <v>90</v>
      </c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</row>
    <row r="339" s="32" customFormat="true" ht="22.35" hidden="false" customHeight="false" outlineLevel="0" collapsed="false">
      <c r="A339" s="26"/>
      <c r="B339" s="27"/>
      <c r="C339" s="183" t="s">
        <v>627</v>
      </c>
      <c r="D339" s="4" t="s">
        <v>0</v>
      </c>
      <c r="E339" s="184" t="s">
        <v>831</v>
      </c>
      <c r="F339" s="185" t="s">
        <v>832</v>
      </c>
      <c r="G339" s="186" t="s">
        <v>260</v>
      </c>
      <c r="H339" s="187" t="n">
        <v>-1</v>
      </c>
      <c r="I339" s="188"/>
      <c r="J339" s="189" t="n">
        <f aca="false">ROUND(I339*H339,2)</f>
        <v>-0</v>
      </c>
      <c r="K339" s="185" t="s">
        <v>261</v>
      </c>
      <c r="L339" s="27"/>
      <c r="M339" s="190"/>
      <c r="N339" s="191" t="s">
        <v>47</v>
      </c>
      <c r="O339" s="68"/>
      <c r="P339" s="192" t="n">
        <f aca="false">O339*H339</f>
        <v>-0</v>
      </c>
      <c r="Q339" s="192" t="n">
        <v>0</v>
      </c>
      <c r="R339" s="192" t="n">
        <f aca="false">Q339*H339</f>
        <v>-0</v>
      </c>
      <c r="S339" s="192" t="n">
        <v>0</v>
      </c>
      <c r="T339" s="193" t="n">
        <f aca="false">S339*H339</f>
        <v>-0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194" t="s">
        <v>192</v>
      </c>
      <c r="AS339" s="31"/>
      <c r="AT339" s="194" t="s">
        <v>0</v>
      </c>
      <c r="AU339" s="194" t="s">
        <v>90</v>
      </c>
      <c r="AV339" s="31"/>
      <c r="AW339" s="31"/>
      <c r="AX339" s="31"/>
      <c r="AY339" s="7" t="s">
        <v>186</v>
      </c>
      <c r="AZ339" s="31"/>
      <c r="BA339" s="31"/>
      <c r="BB339" s="31"/>
      <c r="BC339" s="31"/>
      <c r="BD339" s="31"/>
      <c r="BE339" s="195" t="n">
        <f aca="false">IF(N339="základní",J339,0)</f>
        <v>-0</v>
      </c>
      <c r="BF339" s="195" t="n">
        <f aca="false">IF(N339="snížená",J339,0)</f>
        <v>0</v>
      </c>
      <c r="BG339" s="195" t="n">
        <f aca="false">IF(N339="zákl. přenesená",J339,0)</f>
        <v>0</v>
      </c>
      <c r="BH339" s="195" t="n">
        <f aca="false">IF(N339="sníž. přenesená",J339,0)</f>
        <v>0</v>
      </c>
      <c r="BI339" s="195" t="n">
        <f aca="false">IF(N339="nulová",J339,0)</f>
        <v>0</v>
      </c>
      <c r="BJ339" s="7" t="s">
        <v>90</v>
      </c>
      <c r="BK339" s="195" t="n">
        <f aca="false">ROUND(I339*H339,2)</f>
        <v>-0</v>
      </c>
      <c r="BL339" s="7" t="s">
        <v>192</v>
      </c>
      <c r="BM339" s="194" t="s">
        <v>833</v>
      </c>
      <c r="BN339" s="31"/>
    </row>
    <row r="340" s="32" customFormat="true" ht="12.8" hidden="false" customHeight="false" outlineLevel="0" collapsed="false">
      <c r="A340" s="26"/>
      <c r="B340" s="27"/>
      <c r="C340" s="26"/>
      <c r="D340" s="196" t="s">
        <v>194</v>
      </c>
      <c r="E340" s="26"/>
      <c r="F340" s="197" t="s">
        <v>832</v>
      </c>
      <c r="G340" s="26"/>
      <c r="H340" s="26"/>
      <c r="I340" s="163"/>
      <c r="J340" s="26"/>
      <c r="K340" s="26"/>
      <c r="L340" s="27"/>
      <c r="M340" s="198"/>
      <c r="N340" s="199"/>
      <c r="O340" s="68"/>
      <c r="P340" s="68"/>
      <c r="Q340" s="68"/>
      <c r="R340" s="68"/>
      <c r="S340" s="68"/>
      <c r="T340" s="69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7" t="s">
        <v>194</v>
      </c>
      <c r="AU340" s="7" t="s">
        <v>90</v>
      </c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</row>
    <row r="341" s="32" customFormat="true" ht="22.35" hidden="false" customHeight="false" outlineLevel="0" collapsed="false">
      <c r="A341" s="26"/>
      <c r="B341" s="27"/>
      <c r="C341" s="183" t="s">
        <v>627</v>
      </c>
      <c r="D341" s="1" t="s">
        <v>0</v>
      </c>
      <c r="E341" s="184" t="s">
        <v>834</v>
      </c>
      <c r="F341" s="185" t="s">
        <v>835</v>
      </c>
      <c r="G341" s="186" t="s">
        <v>260</v>
      </c>
      <c r="H341" s="187" t="n">
        <v>1</v>
      </c>
      <c r="I341" s="188"/>
      <c r="J341" s="189" t="n">
        <f aca="false">ROUND(I341*H341,2)</f>
        <v>0</v>
      </c>
      <c r="K341" s="185" t="s">
        <v>261</v>
      </c>
      <c r="L341" s="27"/>
      <c r="M341" s="190"/>
      <c r="N341" s="191" t="s">
        <v>47</v>
      </c>
      <c r="O341" s="68"/>
      <c r="P341" s="192" t="n">
        <f aca="false">O341*H341</f>
        <v>0</v>
      </c>
      <c r="Q341" s="192" t="n">
        <v>0</v>
      </c>
      <c r="R341" s="192" t="n">
        <f aca="false">Q341*H341</f>
        <v>0</v>
      </c>
      <c r="S341" s="192" t="n">
        <v>0</v>
      </c>
      <c r="T341" s="193" t="n">
        <f aca="false"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194" t="s">
        <v>192</v>
      </c>
      <c r="AS341" s="31"/>
      <c r="AT341" s="194" t="s">
        <v>0</v>
      </c>
      <c r="AU341" s="194" t="s">
        <v>90</v>
      </c>
      <c r="AV341" s="31"/>
      <c r="AW341" s="31"/>
      <c r="AX341" s="31"/>
      <c r="AY341" s="7" t="s">
        <v>186</v>
      </c>
      <c r="AZ341" s="31"/>
      <c r="BA341" s="31"/>
      <c r="BB341" s="31"/>
      <c r="BC341" s="31"/>
      <c r="BD341" s="31"/>
      <c r="BE341" s="195" t="n">
        <f aca="false">IF(N341="základní",J341,0)</f>
        <v>0</v>
      </c>
      <c r="BF341" s="195" t="n">
        <f aca="false">IF(N341="snížená",J341,0)</f>
        <v>0</v>
      </c>
      <c r="BG341" s="195" t="n">
        <f aca="false">IF(N341="zákl. přenesená",J341,0)</f>
        <v>0</v>
      </c>
      <c r="BH341" s="195" t="n">
        <f aca="false">IF(N341="sníž. přenesená",J341,0)</f>
        <v>0</v>
      </c>
      <c r="BI341" s="195" t="n">
        <f aca="false">IF(N341="nulová",J341,0)</f>
        <v>0</v>
      </c>
      <c r="BJ341" s="7" t="s">
        <v>90</v>
      </c>
      <c r="BK341" s="195" t="n">
        <f aca="false">ROUND(I341*H341,2)</f>
        <v>0</v>
      </c>
      <c r="BL341" s="7" t="s">
        <v>192</v>
      </c>
      <c r="BM341" s="194" t="s">
        <v>836</v>
      </c>
      <c r="BN341" s="31"/>
    </row>
    <row r="342" s="32" customFormat="true" ht="12.8" hidden="false" customHeight="false" outlineLevel="0" collapsed="false">
      <c r="A342" s="26"/>
      <c r="B342" s="27"/>
      <c r="C342" s="26"/>
      <c r="D342" s="196" t="s">
        <v>194</v>
      </c>
      <c r="E342" s="26"/>
      <c r="F342" s="197" t="s">
        <v>835</v>
      </c>
      <c r="G342" s="26"/>
      <c r="H342" s="26"/>
      <c r="I342" s="163"/>
      <c r="J342" s="26"/>
      <c r="K342" s="26"/>
      <c r="L342" s="27"/>
      <c r="M342" s="198"/>
      <c r="N342" s="199"/>
      <c r="O342" s="68"/>
      <c r="P342" s="68"/>
      <c r="Q342" s="68"/>
      <c r="R342" s="68"/>
      <c r="S342" s="68"/>
      <c r="T342" s="69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7" t="s">
        <v>194</v>
      </c>
      <c r="AU342" s="7" t="s">
        <v>90</v>
      </c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</row>
    <row r="343" s="32" customFormat="true" ht="22.35" hidden="false" customHeight="false" outlineLevel="0" collapsed="false">
      <c r="A343" s="26"/>
      <c r="B343" s="27"/>
      <c r="C343" s="183" t="s">
        <v>837</v>
      </c>
      <c r="D343" s="4" t="s">
        <v>0</v>
      </c>
      <c r="E343" s="184" t="s">
        <v>838</v>
      </c>
      <c r="F343" s="185" t="s">
        <v>839</v>
      </c>
      <c r="G343" s="186" t="s">
        <v>260</v>
      </c>
      <c r="H343" s="187" t="n">
        <v>-1</v>
      </c>
      <c r="I343" s="188"/>
      <c r="J343" s="189" t="n">
        <f aca="false">ROUND(I343*H343,2)</f>
        <v>-0</v>
      </c>
      <c r="K343" s="185" t="s">
        <v>261</v>
      </c>
      <c r="L343" s="27"/>
      <c r="M343" s="190"/>
      <c r="N343" s="191" t="s">
        <v>47</v>
      </c>
      <c r="O343" s="68"/>
      <c r="P343" s="192" t="n">
        <f aca="false">O343*H343</f>
        <v>-0</v>
      </c>
      <c r="Q343" s="192" t="n">
        <v>0</v>
      </c>
      <c r="R343" s="192" t="n">
        <f aca="false">Q343*H343</f>
        <v>-0</v>
      </c>
      <c r="S343" s="192" t="n">
        <v>0</v>
      </c>
      <c r="T343" s="193" t="n">
        <f aca="false">S343*H343</f>
        <v>-0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194" t="s">
        <v>192</v>
      </c>
      <c r="AS343" s="31"/>
      <c r="AT343" s="194" t="s">
        <v>0</v>
      </c>
      <c r="AU343" s="194" t="s">
        <v>90</v>
      </c>
      <c r="AV343" s="31"/>
      <c r="AW343" s="31"/>
      <c r="AX343" s="31"/>
      <c r="AY343" s="7" t="s">
        <v>186</v>
      </c>
      <c r="AZ343" s="31"/>
      <c r="BA343" s="31"/>
      <c r="BB343" s="31"/>
      <c r="BC343" s="31"/>
      <c r="BD343" s="31"/>
      <c r="BE343" s="195" t="n">
        <f aca="false">IF(N343="základní",J343,0)</f>
        <v>-0</v>
      </c>
      <c r="BF343" s="195" t="n">
        <f aca="false">IF(N343="snížená",J343,0)</f>
        <v>0</v>
      </c>
      <c r="BG343" s="195" t="n">
        <f aca="false">IF(N343="zákl. přenesená",J343,0)</f>
        <v>0</v>
      </c>
      <c r="BH343" s="195" t="n">
        <f aca="false">IF(N343="sníž. přenesená",J343,0)</f>
        <v>0</v>
      </c>
      <c r="BI343" s="195" t="n">
        <f aca="false">IF(N343="nulová",J343,0)</f>
        <v>0</v>
      </c>
      <c r="BJ343" s="7" t="s">
        <v>90</v>
      </c>
      <c r="BK343" s="195" t="n">
        <f aca="false">ROUND(I343*H343,2)</f>
        <v>-0</v>
      </c>
      <c r="BL343" s="7" t="s">
        <v>192</v>
      </c>
      <c r="BM343" s="194" t="s">
        <v>840</v>
      </c>
      <c r="BN343" s="31"/>
    </row>
    <row r="344" s="32" customFormat="true" ht="12.8" hidden="false" customHeight="false" outlineLevel="0" collapsed="false">
      <c r="A344" s="26"/>
      <c r="B344" s="27"/>
      <c r="C344" s="26"/>
      <c r="D344" s="196" t="s">
        <v>194</v>
      </c>
      <c r="E344" s="26"/>
      <c r="F344" s="197" t="s">
        <v>839</v>
      </c>
      <c r="G344" s="26"/>
      <c r="H344" s="26"/>
      <c r="I344" s="163"/>
      <c r="J344" s="26"/>
      <c r="K344" s="26"/>
      <c r="L344" s="27"/>
      <c r="M344" s="198"/>
      <c r="N344" s="199"/>
      <c r="O344" s="68"/>
      <c r="P344" s="68"/>
      <c r="Q344" s="68"/>
      <c r="R344" s="68"/>
      <c r="S344" s="68"/>
      <c r="T344" s="69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7" t="s">
        <v>194</v>
      </c>
      <c r="AU344" s="7" t="s">
        <v>90</v>
      </c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</row>
    <row r="345" s="32" customFormat="true" ht="22.35" hidden="false" customHeight="false" outlineLevel="0" collapsed="false">
      <c r="A345" s="26"/>
      <c r="B345" s="27"/>
      <c r="C345" s="183" t="s">
        <v>837</v>
      </c>
      <c r="D345" s="1" t="s">
        <v>0</v>
      </c>
      <c r="E345" s="184" t="s">
        <v>841</v>
      </c>
      <c r="F345" s="185" t="s">
        <v>842</v>
      </c>
      <c r="G345" s="186" t="s">
        <v>260</v>
      </c>
      <c r="H345" s="187" t="n">
        <v>1</v>
      </c>
      <c r="I345" s="188"/>
      <c r="J345" s="189" t="n">
        <f aca="false">ROUND(I345*H345,2)</f>
        <v>0</v>
      </c>
      <c r="K345" s="185" t="s">
        <v>261</v>
      </c>
      <c r="L345" s="27"/>
      <c r="M345" s="190"/>
      <c r="N345" s="191" t="s">
        <v>47</v>
      </c>
      <c r="O345" s="68"/>
      <c r="P345" s="192" t="n">
        <f aca="false">O345*H345</f>
        <v>0</v>
      </c>
      <c r="Q345" s="192" t="n">
        <v>0</v>
      </c>
      <c r="R345" s="192" t="n">
        <f aca="false">Q345*H345</f>
        <v>0</v>
      </c>
      <c r="S345" s="192" t="n">
        <v>0</v>
      </c>
      <c r="T345" s="193" t="n">
        <f aca="false">S345*H345</f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194" t="s">
        <v>192</v>
      </c>
      <c r="AS345" s="31"/>
      <c r="AT345" s="194" t="s">
        <v>0</v>
      </c>
      <c r="AU345" s="194" t="s">
        <v>90</v>
      </c>
      <c r="AV345" s="31"/>
      <c r="AW345" s="31"/>
      <c r="AX345" s="31"/>
      <c r="AY345" s="7" t="s">
        <v>186</v>
      </c>
      <c r="AZ345" s="31"/>
      <c r="BA345" s="31"/>
      <c r="BB345" s="31"/>
      <c r="BC345" s="31"/>
      <c r="BD345" s="31"/>
      <c r="BE345" s="195" t="n">
        <f aca="false">IF(N345="základní",J345,0)</f>
        <v>0</v>
      </c>
      <c r="BF345" s="195" t="n">
        <f aca="false">IF(N345="snížená",J345,0)</f>
        <v>0</v>
      </c>
      <c r="BG345" s="195" t="n">
        <f aca="false">IF(N345="zákl. přenesená",J345,0)</f>
        <v>0</v>
      </c>
      <c r="BH345" s="195" t="n">
        <f aca="false">IF(N345="sníž. přenesená",J345,0)</f>
        <v>0</v>
      </c>
      <c r="BI345" s="195" t="n">
        <f aca="false">IF(N345="nulová",J345,0)</f>
        <v>0</v>
      </c>
      <c r="BJ345" s="7" t="s">
        <v>90</v>
      </c>
      <c r="BK345" s="195" t="n">
        <f aca="false">ROUND(I345*H345,2)</f>
        <v>0</v>
      </c>
      <c r="BL345" s="7" t="s">
        <v>192</v>
      </c>
      <c r="BM345" s="194" t="s">
        <v>843</v>
      </c>
      <c r="BN345" s="31"/>
    </row>
    <row r="346" s="32" customFormat="true" ht="12.8" hidden="false" customHeight="false" outlineLevel="0" collapsed="false">
      <c r="A346" s="26"/>
      <c r="B346" s="27"/>
      <c r="C346" s="26"/>
      <c r="D346" s="196" t="s">
        <v>194</v>
      </c>
      <c r="E346" s="26"/>
      <c r="F346" s="197" t="s">
        <v>842</v>
      </c>
      <c r="G346" s="26"/>
      <c r="H346" s="26"/>
      <c r="I346" s="163"/>
      <c r="J346" s="26"/>
      <c r="K346" s="26"/>
      <c r="L346" s="27"/>
      <c r="M346" s="198"/>
      <c r="N346" s="199"/>
      <c r="O346" s="68"/>
      <c r="P346" s="68"/>
      <c r="Q346" s="68"/>
      <c r="R346" s="68"/>
      <c r="S346" s="68"/>
      <c r="T346" s="69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7" t="s">
        <v>194</v>
      </c>
      <c r="AU346" s="7" t="s">
        <v>90</v>
      </c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</row>
    <row r="347" s="32" customFormat="true" ht="22.35" hidden="false" customHeight="false" outlineLevel="0" collapsed="false">
      <c r="A347" s="26"/>
      <c r="B347" s="27"/>
      <c r="C347" s="183" t="s">
        <v>630</v>
      </c>
      <c r="D347" s="4" t="s">
        <v>0</v>
      </c>
      <c r="E347" s="184" t="s">
        <v>844</v>
      </c>
      <c r="F347" s="185" t="s">
        <v>845</v>
      </c>
      <c r="G347" s="186" t="s">
        <v>260</v>
      </c>
      <c r="H347" s="187" t="n">
        <v>-1</v>
      </c>
      <c r="I347" s="188"/>
      <c r="J347" s="189" t="n">
        <f aca="false">ROUND(I347*H347,2)</f>
        <v>-0</v>
      </c>
      <c r="K347" s="185" t="s">
        <v>261</v>
      </c>
      <c r="L347" s="27"/>
      <c r="M347" s="190"/>
      <c r="N347" s="191" t="s">
        <v>47</v>
      </c>
      <c r="O347" s="68"/>
      <c r="P347" s="192" t="n">
        <f aca="false">O347*H347</f>
        <v>-0</v>
      </c>
      <c r="Q347" s="192" t="n">
        <v>0</v>
      </c>
      <c r="R347" s="192" t="n">
        <f aca="false">Q347*H347</f>
        <v>-0</v>
      </c>
      <c r="S347" s="192" t="n">
        <v>0</v>
      </c>
      <c r="T347" s="193" t="n">
        <f aca="false">S347*H347</f>
        <v>-0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194" t="s">
        <v>192</v>
      </c>
      <c r="AS347" s="31"/>
      <c r="AT347" s="194" t="s">
        <v>0</v>
      </c>
      <c r="AU347" s="194" t="s">
        <v>90</v>
      </c>
      <c r="AV347" s="31"/>
      <c r="AW347" s="31"/>
      <c r="AX347" s="31"/>
      <c r="AY347" s="7" t="s">
        <v>186</v>
      </c>
      <c r="AZ347" s="31"/>
      <c r="BA347" s="31"/>
      <c r="BB347" s="31"/>
      <c r="BC347" s="31"/>
      <c r="BD347" s="31"/>
      <c r="BE347" s="195" t="n">
        <f aca="false">IF(N347="základní",J347,0)</f>
        <v>-0</v>
      </c>
      <c r="BF347" s="195" t="n">
        <f aca="false">IF(N347="snížená",J347,0)</f>
        <v>0</v>
      </c>
      <c r="BG347" s="195" t="n">
        <f aca="false">IF(N347="zákl. přenesená",J347,0)</f>
        <v>0</v>
      </c>
      <c r="BH347" s="195" t="n">
        <f aca="false">IF(N347="sníž. přenesená",J347,0)</f>
        <v>0</v>
      </c>
      <c r="BI347" s="195" t="n">
        <f aca="false">IF(N347="nulová",J347,0)</f>
        <v>0</v>
      </c>
      <c r="BJ347" s="7" t="s">
        <v>90</v>
      </c>
      <c r="BK347" s="195" t="n">
        <f aca="false">ROUND(I347*H347,2)</f>
        <v>-0</v>
      </c>
      <c r="BL347" s="7" t="s">
        <v>192</v>
      </c>
      <c r="BM347" s="194" t="s">
        <v>846</v>
      </c>
      <c r="BN347" s="31"/>
    </row>
    <row r="348" s="32" customFormat="true" ht="12.8" hidden="false" customHeight="false" outlineLevel="0" collapsed="false">
      <c r="A348" s="26"/>
      <c r="B348" s="27"/>
      <c r="C348" s="26"/>
      <c r="D348" s="196" t="s">
        <v>194</v>
      </c>
      <c r="E348" s="26"/>
      <c r="F348" s="197" t="s">
        <v>845</v>
      </c>
      <c r="G348" s="26"/>
      <c r="H348" s="26"/>
      <c r="I348" s="163"/>
      <c r="J348" s="26"/>
      <c r="K348" s="26"/>
      <c r="L348" s="27"/>
      <c r="M348" s="198"/>
      <c r="N348" s="199"/>
      <c r="O348" s="68"/>
      <c r="P348" s="68"/>
      <c r="Q348" s="68"/>
      <c r="R348" s="68"/>
      <c r="S348" s="68"/>
      <c r="T348" s="69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7" t="s">
        <v>194</v>
      </c>
      <c r="AU348" s="7" t="s">
        <v>90</v>
      </c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</row>
    <row r="349" s="32" customFormat="true" ht="22.35" hidden="false" customHeight="false" outlineLevel="0" collapsed="false">
      <c r="A349" s="26"/>
      <c r="B349" s="27"/>
      <c r="C349" s="183" t="s">
        <v>630</v>
      </c>
      <c r="D349" s="1" t="s">
        <v>0</v>
      </c>
      <c r="E349" s="184" t="s">
        <v>847</v>
      </c>
      <c r="F349" s="185" t="s">
        <v>848</v>
      </c>
      <c r="G349" s="186" t="s">
        <v>260</v>
      </c>
      <c r="H349" s="187" t="n">
        <v>1</v>
      </c>
      <c r="I349" s="188"/>
      <c r="J349" s="189" t="n">
        <f aca="false">ROUND(I349*H349,2)</f>
        <v>0</v>
      </c>
      <c r="K349" s="185" t="s">
        <v>261</v>
      </c>
      <c r="L349" s="27"/>
      <c r="M349" s="190"/>
      <c r="N349" s="191" t="s">
        <v>47</v>
      </c>
      <c r="O349" s="68"/>
      <c r="P349" s="192" t="n">
        <f aca="false">O349*H349</f>
        <v>0</v>
      </c>
      <c r="Q349" s="192" t="n">
        <v>0</v>
      </c>
      <c r="R349" s="192" t="n">
        <f aca="false">Q349*H349</f>
        <v>0</v>
      </c>
      <c r="S349" s="192" t="n">
        <v>0</v>
      </c>
      <c r="T349" s="193" t="n">
        <f aca="false">S349*H349</f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194" t="s">
        <v>192</v>
      </c>
      <c r="AS349" s="31"/>
      <c r="AT349" s="194" t="s">
        <v>0</v>
      </c>
      <c r="AU349" s="194" t="s">
        <v>90</v>
      </c>
      <c r="AV349" s="31"/>
      <c r="AW349" s="31"/>
      <c r="AX349" s="31"/>
      <c r="AY349" s="7" t="s">
        <v>186</v>
      </c>
      <c r="AZ349" s="31"/>
      <c r="BA349" s="31"/>
      <c r="BB349" s="31"/>
      <c r="BC349" s="31"/>
      <c r="BD349" s="31"/>
      <c r="BE349" s="195" t="n">
        <f aca="false">IF(N349="základní",J349,0)</f>
        <v>0</v>
      </c>
      <c r="BF349" s="195" t="n">
        <f aca="false">IF(N349="snížená",J349,0)</f>
        <v>0</v>
      </c>
      <c r="BG349" s="195" t="n">
        <f aca="false">IF(N349="zákl. přenesená",J349,0)</f>
        <v>0</v>
      </c>
      <c r="BH349" s="195" t="n">
        <f aca="false">IF(N349="sníž. přenesená",J349,0)</f>
        <v>0</v>
      </c>
      <c r="BI349" s="195" t="n">
        <f aca="false">IF(N349="nulová",J349,0)</f>
        <v>0</v>
      </c>
      <c r="BJ349" s="7" t="s">
        <v>90</v>
      </c>
      <c r="BK349" s="195" t="n">
        <f aca="false">ROUND(I349*H349,2)</f>
        <v>0</v>
      </c>
      <c r="BL349" s="7" t="s">
        <v>192</v>
      </c>
      <c r="BM349" s="194" t="s">
        <v>849</v>
      </c>
      <c r="BN349" s="31"/>
    </row>
    <row r="350" s="32" customFormat="true" ht="12.8" hidden="false" customHeight="false" outlineLevel="0" collapsed="false">
      <c r="A350" s="26"/>
      <c r="B350" s="27"/>
      <c r="C350" s="26"/>
      <c r="D350" s="196" t="s">
        <v>194</v>
      </c>
      <c r="E350" s="26"/>
      <c r="F350" s="197" t="s">
        <v>848</v>
      </c>
      <c r="G350" s="26"/>
      <c r="H350" s="26"/>
      <c r="I350" s="163"/>
      <c r="J350" s="26"/>
      <c r="K350" s="26"/>
      <c r="L350" s="27"/>
      <c r="M350" s="198"/>
      <c r="N350" s="199"/>
      <c r="O350" s="68"/>
      <c r="P350" s="68"/>
      <c r="Q350" s="68"/>
      <c r="R350" s="68"/>
      <c r="S350" s="68"/>
      <c r="T350" s="69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7" t="s">
        <v>194</v>
      </c>
      <c r="AU350" s="7" t="s">
        <v>90</v>
      </c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</row>
    <row r="351" s="32" customFormat="true" ht="22.35" hidden="false" customHeight="false" outlineLevel="0" collapsed="false">
      <c r="A351" s="26"/>
      <c r="B351" s="27"/>
      <c r="C351" s="183" t="s">
        <v>850</v>
      </c>
      <c r="D351" s="4" t="s">
        <v>0</v>
      </c>
      <c r="E351" s="184" t="s">
        <v>851</v>
      </c>
      <c r="F351" s="185" t="s">
        <v>852</v>
      </c>
      <c r="G351" s="186" t="s">
        <v>260</v>
      </c>
      <c r="H351" s="187" t="n">
        <v>-1</v>
      </c>
      <c r="I351" s="188"/>
      <c r="J351" s="189" t="n">
        <f aca="false">ROUND(I351*H351,2)</f>
        <v>-0</v>
      </c>
      <c r="K351" s="185" t="s">
        <v>261</v>
      </c>
      <c r="L351" s="27"/>
      <c r="M351" s="190"/>
      <c r="N351" s="191" t="s">
        <v>47</v>
      </c>
      <c r="O351" s="68"/>
      <c r="P351" s="192" t="n">
        <f aca="false">O351*H351</f>
        <v>-0</v>
      </c>
      <c r="Q351" s="192" t="n">
        <v>0</v>
      </c>
      <c r="R351" s="192" t="n">
        <f aca="false">Q351*H351</f>
        <v>-0</v>
      </c>
      <c r="S351" s="192" t="n">
        <v>0</v>
      </c>
      <c r="T351" s="193" t="n">
        <f aca="false">S351*H351</f>
        <v>-0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194" t="s">
        <v>192</v>
      </c>
      <c r="AS351" s="31"/>
      <c r="AT351" s="194" t="s">
        <v>0</v>
      </c>
      <c r="AU351" s="194" t="s">
        <v>90</v>
      </c>
      <c r="AV351" s="31"/>
      <c r="AW351" s="31"/>
      <c r="AX351" s="31"/>
      <c r="AY351" s="7" t="s">
        <v>186</v>
      </c>
      <c r="AZ351" s="31"/>
      <c r="BA351" s="31"/>
      <c r="BB351" s="31"/>
      <c r="BC351" s="31"/>
      <c r="BD351" s="31"/>
      <c r="BE351" s="195" t="n">
        <f aca="false">IF(N351="základní",J351,0)</f>
        <v>-0</v>
      </c>
      <c r="BF351" s="195" t="n">
        <f aca="false">IF(N351="snížená",J351,0)</f>
        <v>0</v>
      </c>
      <c r="BG351" s="195" t="n">
        <f aca="false">IF(N351="zákl. přenesená",J351,0)</f>
        <v>0</v>
      </c>
      <c r="BH351" s="195" t="n">
        <f aca="false">IF(N351="sníž. přenesená",J351,0)</f>
        <v>0</v>
      </c>
      <c r="BI351" s="195" t="n">
        <f aca="false">IF(N351="nulová",J351,0)</f>
        <v>0</v>
      </c>
      <c r="BJ351" s="7" t="s">
        <v>90</v>
      </c>
      <c r="BK351" s="195" t="n">
        <f aca="false">ROUND(I351*H351,2)</f>
        <v>-0</v>
      </c>
      <c r="BL351" s="7" t="s">
        <v>192</v>
      </c>
      <c r="BM351" s="194" t="s">
        <v>853</v>
      </c>
      <c r="BN351" s="31"/>
    </row>
    <row r="352" s="32" customFormat="true" ht="12.8" hidden="false" customHeight="false" outlineLevel="0" collapsed="false">
      <c r="A352" s="26"/>
      <c r="B352" s="27"/>
      <c r="C352" s="26"/>
      <c r="D352" s="196" t="s">
        <v>194</v>
      </c>
      <c r="E352" s="26"/>
      <c r="F352" s="197" t="s">
        <v>852</v>
      </c>
      <c r="G352" s="26"/>
      <c r="H352" s="26"/>
      <c r="I352" s="163"/>
      <c r="J352" s="26"/>
      <c r="K352" s="26"/>
      <c r="L352" s="27"/>
      <c r="M352" s="198"/>
      <c r="N352" s="199"/>
      <c r="O352" s="68"/>
      <c r="P352" s="68"/>
      <c r="Q352" s="68"/>
      <c r="R352" s="68"/>
      <c r="S352" s="68"/>
      <c r="T352" s="69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7" t="s">
        <v>194</v>
      </c>
      <c r="AU352" s="7" t="s">
        <v>90</v>
      </c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</row>
    <row r="353" s="32" customFormat="true" ht="22.35" hidden="false" customHeight="false" outlineLevel="0" collapsed="false">
      <c r="A353" s="26"/>
      <c r="B353" s="27"/>
      <c r="C353" s="183" t="s">
        <v>850</v>
      </c>
      <c r="D353" s="1" t="s">
        <v>0</v>
      </c>
      <c r="E353" s="184" t="s">
        <v>854</v>
      </c>
      <c r="F353" s="185" t="s">
        <v>855</v>
      </c>
      <c r="G353" s="186" t="s">
        <v>260</v>
      </c>
      <c r="H353" s="187" t="n">
        <v>1</v>
      </c>
      <c r="I353" s="188"/>
      <c r="J353" s="189" t="n">
        <f aca="false">ROUND(I353*H353,2)</f>
        <v>0</v>
      </c>
      <c r="K353" s="185" t="s">
        <v>261</v>
      </c>
      <c r="L353" s="27"/>
      <c r="M353" s="190"/>
      <c r="N353" s="191" t="s">
        <v>47</v>
      </c>
      <c r="O353" s="68"/>
      <c r="P353" s="192" t="n">
        <f aca="false">O353*H353</f>
        <v>0</v>
      </c>
      <c r="Q353" s="192" t="n">
        <v>0</v>
      </c>
      <c r="R353" s="192" t="n">
        <f aca="false">Q353*H353</f>
        <v>0</v>
      </c>
      <c r="S353" s="192" t="n">
        <v>0</v>
      </c>
      <c r="T353" s="193" t="n">
        <f aca="false">S353*H353</f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194" t="s">
        <v>192</v>
      </c>
      <c r="AS353" s="31"/>
      <c r="AT353" s="194" t="s">
        <v>0</v>
      </c>
      <c r="AU353" s="194" t="s">
        <v>90</v>
      </c>
      <c r="AV353" s="31"/>
      <c r="AW353" s="31"/>
      <c r="AX353" s="31"/>
      <c r="AY353" s="7" t="s">
        <v>186</v>
      </c>
      <c r="AZ353" s="31"/>
      <c r="BA353" s="31"/>
      <c r="BB353" s="31"/>
      <c r="BC353" s="31"/>
      <c r="BD353" s="31"/>
      <c r="BE353" s="195" t="n">
        <f aca="false">IF(N353="základní",J353,0)</f>
        <v>0</v>
      </c>
      <c r="BF353" s="195" t="n">
        <f aca="false">IF(N353="snížená",J353,0)</f>
        <v>0</v>
      </c>
      <c r="BG353" s="195" t="n">
        <f aca="false">IF(N353="zákl. přenesená",J353,0)</f>
        <v>0</v>
      </c>
      <c r="BH353" s="195" t="n">
        <f aca="false">IF(N353="sníž. přenesená",J353,0)</f>
        <v>0</v>
      </c>
      <c r="BI353" s="195" t="n">
        <f aca="false">IF(N353="nulová",J353,0)</f>
        <v>0</v>
      </c>
      <c r="BJ353" s="7" t="s">
        <v>90</v>
      </c>
      <c r="BK353" s="195" t="n">
        <f aca="false">ROUND(I353*H353,2)</f>
        <v>0</v>
      </c>
      <c r="BL353" s="7" t="s">
        <v>192</v>
      </c>
      <c r="BM353" s="194" t="s">
        <v>856</v>
      </c>
      <c r="BN353" s="31"/>
    </row>
    <row r="354" s="32" customFormat="true" ht="12.8" hidden="false" customHeight="false" outlineLevel="0" collapsed="false">
      <c r="A354" s="26"/>
      <c r="B354" s="27"/>
      <c r="C354" s="26"/>
      <c r="D354" s="196" t="s">
        <v>194</v>
      </c>
      <c r="E354" s="26"/>
      <c r="F354" s="197" t="s">
        <v>855</v>
      </c>
      <c r="G354" s="26"/>
      <c r="H354" s="26"/>
      <c r="I354" s="163"/>
      <c r="J354" s="26"/>
      <c r="K354" s="26"/>
      <c r="L354" s="27"/>
      <c r="M354" s="198"/>
      <c r="N354" s="199"/>
      <c r="O354" s="68"/>
      <c r="P354" s="68"/>
      <c r="Q354" s="68"/>
      <c r="R354" s="68"/>
      <c r="S354" s="68"/>
      <c r="T354" s="69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7" t="s">
        <v>194</v>
      </c>
      <c r="AU354" s="7" t="s">
        <v>90</v>
      </c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</row>
    <row r="355" s="32" customFormat="true" ht="22.35" hidden="false" customHeight="false" outlineLevel="0" collapsed="false">
      <c r="A355" s="26"/>
      <c r="B355" s="27"/>
      <c r="C355" s="183" t="s">
        <v>636</v>
      </c>
      <c r="D355" s="4" t="s">
        <v>0</v>
      </c>
      <c r="E355" s="184" t="s">
        <v>857</v>
      </c>
      <c r="F355" s="185" t="s">
        <v>858</v>
      </c>
      <c r="G355" s="186" t="s">
        <v>260</v>
      </c>
      <c r="H355" s="187" t="n">
        <v>-1</v>
      </c>
      <c r="I355" s="188"/>
      <c r="J355" s="189" t="n">
        <f aca="false">ROUND(I355*H355,2)</f>
        <v>-0</v>
      </c>
      <c r="K355" s="185" t="s">
        <v>261</v>
      </c>
      <c r="L355" s="27"/>
      <c r="M355" s="190"/>
      <c r="N355" s="191" t="s">
        <v>47</v>
      </c>
      <c r="O355" s="68"/>
      <c r="P355" s="192" t="n">
        <f aca="false">O355*H355</f>
        <v>-0</v>
      </c>
      <c r="Q355" s="192" t="n">
        <v>0</v>
      </c>
      <c r="R355" s="192" t="n">
        <f aca="false">Q355*H355</f>
        <v>-0</v>
      </c>
      <c r="S355" s="192" t="n">
        <v>0</v>
      </c>
      <c r="T355" s="193" t="n">
        <f aca="false">S355*H355</f>
        <v>-0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194" t="s">
        <v>192</v>
      </c>
      <c r="AS355" s="31"/>
      <c r="AT355" s="194" t="s">
        <v>0</v>
      </c>
      <c r="AU355" s="194" t="s">
        <v>90</v>
      </c>
      <c r="AV355" s="31"/>
      <c r="AW355" s="31"/>
      <c r="AX355" s="31"/>
      <c r="AY355" s="7" t="s">
        <v>186</v>
      </c>
      <c r="AZ355" s="31"/>
      <c r="BA355" s="31"/>
      <c r="BB355" s="31"/>
      <c r="BC355" s="31"/>
      <c r="BD355" s="31"/>
      <c r="BE355" s="195" t="n">
        <f aca="false">IF(N355="základní",J355,0)</f>
        <v>-0</v>
      </c>
      <c r="BF355" s="195" t="n">
        <f aca="false">IF(N355="snížená",J355,0)</f>
        <v>0</v>
      </c>
      <c r="BG355" s="195" t="n">
        <f aca="false">IF(N355="zákl. přenesená",J355,0)</f>
        <v>0</v>
      </c>
      <c r="BH355" s="195" t="n">
        <f aca="false">IF(N355="sníž. přenesená",J355,0)</f>
        <v>0</v>
      </c>
      <c r="BI355" s="195" t="n">
        <f aca="false">IF(N355="nulová",J355,0)</f>
        <v>0</v>
      </c>
      <c r="BJ355" s="7" t="s">
        <v>90</v>
      </c>
      <c r="BK355" s="195" t="n">
        <f aca="false">ROUND(I355*H355,2)</f>
        <v>-0</v>
      </c>
      <c r="BL355" s="7" t="s">
        <v>192</v>
      </c>
      <c r="BM355" s="194" t="s">
        <v>859</v>
      </c>
      <c r="BN355" s="31"/>
    </row>
    <row r="356" s="32" customFormat="true" ht="16.4" hidden="false" customHeight="false" outlineLevel="0" collapsed="false">
      <c r="A356" s="26"/>
      <c r="B356" s="27"/>
      <c r="C356" s="26"/>
      <c r="D356" s="196" t="s">
        <v>194</v>
      </c>
      <c r="E356" s="26"/>
      <c r="F356" s="197" t="s">
        <v>858</v>
      </c>
      <c r="G356" s="26"/>
      <c r="H356" s="26"/>
      <c r="I356" s="163"/>
      <c r="J356" s="26"/>
      <c r="K356" s="26"/>
      <c r="L356" s="27"/>
      <c r="M356" s="198"/>
      <c r="N356" s="199"/>
      <c r="O356" s="68"/>
      <c r="P356" s="68"/>
      <c r="Q356" s="68"/>
      <c r="R356" s="68"/>
      <c r="S356" s="68"/>
      <c r="T356" s="69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7" t="s">
        <v>194</v>
      </c>
      <c r="AU356" s="7" t="s">
        <v>90</v>
      </c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</row>
    <row r="357" s="32" customFormat="true" ht="22.35" hidden="false" customHeight="false" outlineLevel="0" collapsed="false">
      <c r="A357" s="26"/>
      <c r="B357" s="27"/>
      <c r="C357" s="183" t="s">
        <v>636</v>
      </c>
      <c r="D357" s="1" t="s">
        <v>0</v>
      </c>
      <c r="E357" s="184" t="s">
        <v>860</v>
      </c>
      <c r="F357" s="185" t="s">
        <v>861</v>
      </c>
      <c r="G357" s="186" t="s">
        <v>260</v>
      </c>
      <c r="H357" s="187" t="n">
        <v>1</v>
      </c>
      <c r="I357" s="188"/>
      <c r="J357" s="189" t="n">
        <f aca="false">ROUND(I357*H357,2)</f>
        <v>0</v>
      </c>
      <c r="K357" s="185" t="s">
        <v>261</v>
      </c>
      <c r="L357" s="27"/>
      <c r="M357" s="190"/>
      <c r="N357" s="191" t="s">
        <v>47</v>
      </c>
      <c r="O357" s="68"/>
      <c r="P357" s="192" t="n">
        <f aca="false">O357*H357</f>
        <v>0</v>
      </c>
      <c r="Q357" s="192" t="n">
        <v>0</v>
      </c>
      <c r="R357" s="192" t="n">
        <f aca="false">Q357*H357</f>
        <v>0</v>
      </c>
      <c r="S357" s="192" t="n">
        <v>0</v>
      </c>
      <c r="T357" s="193" t="n">
        <f aca="false">S357*H357</f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194" t="s">
        <v>192</v>
      </c>
      <c r="AS357" s="31"/>
      <c r="AT357" s="194" t="s">
        <v>0</v>
      </c>
      <c r="AU357" s="194" t="s">
        <v>90</v>
      </c>
      <c r="AV357" s="31"/>
      <c r="AW357" s="31"/>
      <c r="AX357" s="31"/>
      <c r="AY357" s="7" t="s">
        <v>186</v>
      </c>
      <c r="AZ357" s="31"/>
      <c r="BA357" s="31"/>
      <c r="BB357" s="31"/>
      <c r="BC357" s="31"/>
      <c r="BD357" s="31"/>
      <c r="BE357" s="195" t="n">
        <f aca="false">IF(N357="základní",J357,0)</f>
        <v>0</v>
      </c>
      <c r="BF357" s="195" t="n">
        <f aca="false">IF(N357="snížená",J357,0)</f>
        <v>0</v>
      </c>
      <c r="BG357" s="195" t="n">
        <f aca="false">IF(N357="zákl. přenesená",J357,0)</f>
        <v>0</v>
      </c>
      <c r="BH357" s="195" t="n">
        <f aca="false">IF(N357="sníž. přenesená",J357,0)</f>
        <v>0</v>
      </c>
      <c r="BI357" s="195" t="n">
        <f aca="false">IF(N357="nulová",J357,0)</f>
        <v>0</v>
      </c>
      <c r="BJ357" s="7" t="s">
        <v>90</v>
      </c>
      <c r="BK357" s="195" t="n">
        <f aca="false">ROUND(I357*H357,2)</f>
        <v>0</v>
      </c>
      <c r="BL357" s="7" t="s">
        <v>192</v>
      </c>
      <c r="BM357" s="194" t="s">
        <v>862</v>
      </c>
      <c r="BN357" s="31"/>
    </row>
    <row r="358" s="32" customFormat="true" ht="12.8" hidden="false" customHeight="false" outlineLevel="0" collapsed="false">
      <c r="A358" s="26"/>
      <c r="B358" s="27"/>
      <c r="C358" s="26"/>
      <c r="D358" s="196" t="s">
        <v>194</v>
      </c>
      <c r="E358" s="26"/>
      <c r="F358" s="197" t="s">
        <v>863</v>
      </c>
      <c r="G358" s="26"/>
      <c r="H358" s="26"/>
      <c r="I358" s="163"/>
      <c r="J358" s="26"/>
      <c r="K358" s="26"/>
      <c r="L358" s="27"/>
      <c r="M358" s="198"/>
      <c r="N358" s="199"/>
      <c r="O358" s="68"/>
      <c r="P358" s="68"/>
      <c r="Q358" s="68"/>
      <c r="R358" s="68"/>
      <c r="S358" s="68"/>
      <c r="T358" s="69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7" t="s">
        <v>194</v>
      </c>
      <c r="AU358" s="7" t="s">
        <v>90</v>
      </c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</row>
    <row r="359" s="32" customFormat="true" ht="22.35" hidden="false" customHeight="false" outlineLevel="0" collapsed="false">
      <c r="A359" s="26"/>
      <c r="B359" s="27"/>
      <c r="C359" s="183" t="s">
        <v>864</v>
      </c>
      <c r="D359" s="4" t="s">
        <v>0</v>
      </c>
      <c r="E359" s="184" t="s">
        <v>865</v>
      </c>
      <c r="F359" s="185" t="s">
        <v>866</v>
      </c>
      <c r="G359" s="186" t="s">
        <v>260</v>
      </c>
      <c r="H359" s="187" t="n">
        <v>-1</v>
      </c>
      <c r="I359" s="188"/>
      <c r="J359" s="189" t="n">
        <f aca="false">ROUND(I359*H359,2)</f>
        <v>-0</v>
      </c>
      <c r="K359" s="185" t="s">
        <v>261</v>
      </c>
      <c r="L359" s="27"/>
      <c r="M359" s="190"/>
      <c r="N359" s="191" t="s">
        <v>47</v>
      </c>
      <c r="O359" s="68"/>
      <c r="P359" s="192" t="n">
        <f aca="false">O359*H359</f>
        <v>-0</v>
      </c>
      <c r="Q359" s="192" t="n">
        <v>0</v>
      </c>
      <c r="R359" s="192" t="n">
        <f aca="false">Q359*H359</f>
        <v>-0</v>
      </c>
      <c r="S359" s="192" t="n">
        <v>0</v>
      </c>
      <c r="T359" s="193" t="n">
        <f aca="false">S359*H359</f>
        <v>-0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194" t="s">
        <v>192</v>
      </c>
      <c r="AS359" s="31"/>
      <c r="AT359" s="194" t="s">
        <v>0</v>
      </c>
      <c r="AU359" s="194" t="s">
        <v>90</v>
      </c>
      <c r="AV359" s="31"/>
      <c r="AW359" s="31"/>
      <c r="AX359" s="31"/>
      <c r="AY359" s="7" t="s">
        <v>186</v>
      </c>
      <c r="AZ359" s="31"/>
      <c r="BA359" s="31"/>
      <c r="BB359" s="31"/>
      <c r="BC359" s="31"/>
      <c r="BD359" s="31"/>
      <c r="BE359" s="195" t="n">
        <f aca="false">IF(N359="základní",J359,0)</f>
        <v>-0</v>
      </c>
      <c r="BF359" s="195" t="n">
        <f aca="false">IF(N359="snížená",J359,0)</f>
        <v>0</v>
      </c>
      <c r="BG359" s="195" t="n">
        <f aca="false">IF(N359="zákl. přenesená",J359,0)</f>
        <v>0</v>
      </c>
      <c r="BH359" s="195" t="n">
        <f aca="false">IF(N359="sníž. přenesená",J359,0)</f>
        <v>0</v>
      </c>
      <c r="BI359" s="195" t="n">
        <f aca="false">IF(N359="nulová",J359,0)</f>
        <v>0</v>
      </c>
      <c r="BJ359" s="7" t="s">
        <v>90</v>
      </c>
      <c r="BK359" s="195" t="n">
        <f aca="false">ROUND(I359*H359,2)</f>
        <v>-0</v>
      </c>
      <c r="BL359" s="7" t="s">
        <v>192</v>
      </c>
      <c r="BM359" s="194" t="s">
        <v>867</v>
      </c>
      <c r="BN359" s="31"/>
    </row>
    <row r="360" s="32" customFormat="true" ht="12.8" hidden="false" customHeight="false" outlineLevel="0" collapsed="false">
      <c r="A360" s="26"/>
      <c r="B360" s="27"/>
      <c r="C360" s="26"/>
      <c r="D360" s="196" t="s">
        <v>194</v>
      </c>
      <c r="E360" s="26"/>
      <c r="F360" s="197" t="s">
        <v>866</v>
      </c>
      <c r="G360" s="26"/>
      <c r="H360" s="26"/>
      <c r="I360" s="163"/>
      <c r="J360" s="26"/>
      <c r="K360" s="26"/>
      <c r="L360" s="27"/>
      <c r="M360" s="198"/>
      <c r="N360" s="199"/>
      <c r="O360" s="68"/>
      <c r="P360" s="68"/>
      <c r="Q360" s="68"/>
      <c r="R360" s="68"/>
      <c r="S360" s="68"/>
      <c r="T360" s="69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7" t="s">
        <v>194</v>
      </c>
      <c r="AU360" s="7" t="s">
        <v>90</v>
      </c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</row>
    <row r="361" s="32" customFormat="true" ht="22.35" hidden="false" customHeight="false" outlineLevel="0" collapsed="false">
      <c r="A361" s="26"/>
      <c r="B361" s="27"/>
      <c r="C361" s="183" t="s">
        <v>864</v>
      </c>
      <c r="D361" s="1" t="s">
        <v>0</v>
      </c>
      <c r="E361" s="184" t="s">
        <v>868</v>
      </c>
      <c r="F361" s="185" t="s">
        <v>869</v>
      </c>
      <c r="G361" s="186" t="s">
        <v>260</v>
      </c>
      <c r="H361" s="187" t="n">
        <v>1</v>
      </c>
      <c r="I361" s="188"/>
      <c r="J361" s="189" t="n">
        <f aca="false">ROUND(I361*H361,2)</f>
        <v>0</v>
      </c>
      <c r="K361" s="185" t="s">
        <v>261</v>
      </c>
      <c r="L361" s="27"/>
      <c r="M361" s="190"/>
      <c r="N361" s="191" t="s">
        <v>47</v>
      </c>
      <c r="O361" s="68"/>
      <c r="P361" s="192" t="n">
        <f aca="false">O361*H361</f>
        <v>0</v>
      </c>
      <c r="Q361" s="192" t="n">
        <v>0</v>
      </c>
      <c r="R361" s="192" t="n">
        <f aca="false">Q361*H361</f>
        <v>0</v>
      </c>
      <c r="S361" s="192" t="n">
        <v>0</v>
      </c>
      <c r="T361" s="193" t="n">
        <f aca="false">S361*H361</f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194" t="s">
        <v>192</v>
      </c>
      <c r="AS361" s="31"/>
      <c r="AT361" s="194" t="s">
        <v>0</v>
      </c>
      <c r="AU361" s="194" t="s">
        <v>90</v>
      </c>
      <c r="AV361" s="31"/>
      <c r="AW361" s="31"/>
      <c r="AX361" s="31"/>
      <c r="AY361" s="7" t="s">
        <v>186</v>
      </c>
      <c r="AZ361" s="31"/>
      <c r="BA361" s="31"/>
      <c r="BB361" s="31"/>
      <c r="BC361" s="31"/>
      <c r="BD361" s="31"/>
      <c r="BE361" s="195" t="n">
        <f aca="false">IF(N361="základní",J361,0)</f>
        <v>0</v>
      </c>
      <c r="BF361" s="195" t="n">
        <f aca="false">IF(N361="snížená",J361,0)</f>
        <v>0</v>
      </c>
      <c r="BG361" s="195" t="n">
        <f aca="false">IF(N361="zákl. přenesená",J361,0)</f>
        <v>0</v>
      </c>
      <c r="BH361" s="195" t="n">
        <f aca="false">IF(N361="sníž. přenesená",J361,0)</f>
        <v>0</v>
      </c>
      <c r="BI361" s="195" t="n">
        <f aca="false">IF(N361="nulová",J361,0)</f>
        <v>0</v>
      </c>
      <c r="BJ361" s="7" t="s">
        <v>90</v>
      </c>
      <c r="BK361" s="195" t="n">
        <f aca="false">ROUND(I361*H361,2)</f>
        <v>0</v>
      </c>
      <c r="BL361" s="7" t="s">
        <v>192</v>
      </c>
      <c r="BM361" s="194" t="s">
        <v>870</v>
      </c>
      <c r="BN361" s="31"/>
    </row>
    <row r="362" s="32" customFormat="true" ht="12.8" hidden="false" customHeight="false" outlineLevel="0" collapsed="false">
      <c r="A362" s="26"/>
      <c r="B362" s="27"/>
      <c r="C362" s="26"/>
      <c r="D362" s="196" t="s">
        <v>194</v>
      </c>
      <c r="E362" s="26"/>
      <c r="F362" s="197" t="s">
        <v>869</v>
      </c>
      <c r="G362" s="26"/>
      <c r="H362" s="26"/>
      <c r="I362" s="163"/>
      <c r="J362" s="26"/>
      <c r="K362" s="26"/>
      <c r="L362" s="27"/>
      <c r="M362" s="241"/>
      <c r="N362" s="242"/>
      <c r="O362" s="243"/>
      <c r="P362" s="243"/>
      <c r="Q362" s="243"/>
      <c r="R362" s="243"/>
      <c r="S362" s="243"/>
      <c r="T362" s="244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7" t="s">
        <v>194</v>
      </c>
      <c r="AU362" s="7" t="s">
        <v>90</v>
      </c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</row>
    <row r="363" s="32" customFormat="true" ht="12.8" hidden="false" customHeight="false" outlineLevel="0" collapsed="false">
      <c r="A363" s="26"/>
      <c r="B363" s="50"/>
      <c r="C363" s="51"/>
      <c r="D363" s="51"/>
      <c r="E363" s="51"/>
      <c r="F363" s="51"/>
      <c r="G363" s="51"/>
      <c r="H363" s="51"/>
      <c r="I363" s="245"/>
      <c r="J363" s="51"/>
      <c r="K363" s="51"/>
      <c r="L363" s="27"/>
      <c r="M363" s="26"/>
      <c r="N363" s="31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</row>
    <row r="364" customFormat="false" ht="12.8" hidden="false" customHeight="fals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3"/>
    </row>
  </sheetData>
  <sheetProtection sheet="true" password="cc78" objects="true" scenarios="true"/>
  <autoFilter ref="C116:K362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107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871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ROUND(J117,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ROUND((SUM(BE117:BE126)),  2)</f>
        <v>0</v>
      </c>
      <c r="G33" s="26"/>
      <c r="H33" s="26"/>
      <c r="I33" s="130" t="n">
        <v>0.21</v>
      </c>
      <c r="J33" s="129" t="n">
        <f aca="false">ROUND(((SUM(BE117:BE126))*I33),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ROUND((SUM(BF117:BF126)),  2)</f>
        <v>0</v>
      </c>
      <c r="G34" s="26"/>
      <c r="H34" s="26"/>
      <c r="I34" s="130" t="n">
        <v>0.12</v>
      </c>
      <c r="J34" s="129" t="n">
        <f aca="false">ROUND(((SUM(BF117:BF126))*I34),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ROUND((SUM(BG117:BG126)),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ROUND((SUM(BH117:BH126)),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ROUND((SUM(BI117:BI126)),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SPZ06 - 002.02.06.01 Dveře SO 101 II. etapa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J117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498</v>
      </c>
      <c r="E97" s="146"/>
      <c r="F97" s="146"/>
      <c r="G97" s="146"/>
      <c r="H97" s="146"/>
      <c r="I97" s="146"/>
      <c r="J97" s="147" t="n">
        <f aca="false">J118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32" customFormat="true" ht="21.85" hidden="false" customHeight="true" outlineLevel="0" collapsed="false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45"/>
      <c r="M98" s="31"/>
      <c r="N98" s="31"/>
      <c r="O98" s="31"/>
      <c r="P98" s="31"/>
      <c r="Q98" s="31"/>
      <c r="R98" s="3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</row>
    <row r="99" s="32" customFormat="true" ht="6.95" hidden="false" customHeight="true" outlineLevel="0" collapsed="false">
      <c r="A99" s="26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customFormat="false" ht="12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3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s="32" customFormat="true" ht="6.95" hidden="false" customHeight="true" outlineLevel="0" collapsed="false">
      <c r="A103" s="26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5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</row>
    <row r="104" s="32" customFormat="true" ht="24.95" hidden="false" customHeight="true" outlineLevel="0" collapsed="false">
      <c r="A104" s="26"/>
      <c r="B104" s="27"/>
      <c r="C104" s="11" t="s">
        <v>171</v>
      </c>
      <c r="D104" s="26"/>
      <c r="E104" s="26"/>
      <c r="F104" s="26"/>
      <c r="G104" s="26"/>
      <c r="H104" s="26"/>
      <c r="I104" s="26"/>
      <c r="J104" s="26"/>
      <c r="K104" s="26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6.95" hidden="false" customHeight="true" outlineLevel="0" collapsed="false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12" hidden="false" customHeight="true" outlineLevel="0" collapsed="false">
      <c r="A106" s="26"/>
      <c r="B106" s="27"/>
      <c r="C106" s="19" t="s">
        <v>17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6.5" hidden="false" customHeight="true" outlineLevel="0" collapsed="false">
      <c r="A107" s="26"/>
      <c r="B107" s="27"/>
      <c r="C107" s="26"/>
      <c r="D107" s="26"/>
      <c r="E107" s="115" t="str">
        <f aca="false">E7</f>
        <v>SUPŠ Karlovy Vary specifikace změn</v>
      </c>
      <c r="F107" s="115"/>
      <c r="G107" s="115"/>
      <c r="H107" s="115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157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6" t="str">
        <f aca="false">E9</f>
        <v>SPZ06 - 002.02.06.01 Dveře SO 101 II. etapa specifikace změn</v>
      </c>
      <c r="F109" s="116"/>
      <c r="G109" s="116"/>
      <c r="H109" s="11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6.95" hidden="false" customHeight="true" outlineLevel="0" collapsed="false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2" hidden="false" customHeight="true" outlineLevel="0" collapsed="false">
      <c r="A111" s="26"/>
      <c r="B111" s="27"/>
      <c r="C111" s="19" t="s">
        <v>21</v>
      </c>
      <c r="D111" s="26"/>
      <c r="E111" s="26"/>
      <c r="F111" s="20" t="str">
        <f aca="false">F12</f>
        <v>Nám. 17. listopadu 710/12, Karlovy Vary – Rybáře</v>
      </c>
      <c r="G111" s="26"/>
      <c r="H111" s="26"/>
      <c r="I111" s="19" t="s">
        <v>23</v>
      </c>
      <c r="J111" s="117" t="n">
        <f aca="false">IF(J12="","",J12)</f>
        <v>45742</v>
      </c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25.65" hidden="false" customHeight="true" outlineLevel="0" collapsed="false">
      <c r="A113" s="26"/>
      <c r="B113" s="27"/>
      <c r="C113" s="19" t="s">
        <v>24</v>
      </c>
      <c r="D113" s="26"/>
      <c r="E113" s="26"/>
      <c r="F113" s="20" t="str">
        <f aca="false">E15</f>
        <v>Karlovarský kraj</v>
      </c>
      <c r="G113" s="26"/>
      <c r="H113" s="26"/>
      <c r="I113" s="19" t="s">
        <v>32</v>
      </c>
      <c r="J113" s="139" t="str">
        <f aca="false">E21</f>
        <v>Energy Benefit Centre a.s.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5.15" hidden="false" customHeight="true" outlineLevel="0" collapsed="false">
      <c r="A114" s="26"/>
      <c r="B114" s="27"/>
      <c r="C114" s="19" t="s">
        <v>30</v>
      </c>
      <c r="D114" s="26"/>
      <c r="E114" s="26"/>
      <c r="F114" s="20" t="str">
        <f aca="false">IF(E18="","",E18)</f>
        <v>Vyplň údaj</v>
      </c>
      <c r="G114" s="26"/>
      <c r="H114" s="26"/>
      <c r="I114" s="19" t="s">
        <v>37</v>
      </c>
      <c r="J114" s="139" t="str">
        <f aca="false">E24</f>
        <v>rubim s.r.o.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0.3" hidden="false" customHeight="true" outlineLevel="0" collapsed="false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162" customFormat="true" ht="29.3" hidden="false" customHeight="true" outlineLevel="0" collapsed="false">
      <c r="A116" s="155"/>
      <c r="B116" s="156"/>
      <c r="C116" s="157" t="s">
        <v>172</v>
      </c>
      <c r="D116" s="158" t="s">
        <v>67</v>
      </c>
      <c r="E116" s="158" t="s">
        <v>63</v>
      </c>
      <c r="F116" s="158" t="s">
        <v>64</v>
      </c>
      <c r="G116" s="158" t="s">
        <v>173</v>
      </c>
      <c r="H116" s="158" t="s">
        <v>174</v>
      </c>
      <c r="I116" s="158" t="s">
        <v>175</v>
      </c>
      <c r="J116" s="158" t="s">
        <v>161</v>
      </c>
      <c r="K116" s="159" t="s">
        <v>176</v>
      </c>
      <c r="L116" s="160"/>
      <c r="M116" s="76"/>
      <c r="N116" s="77" t="s">
        <v>46</v>
      </c>
      <c r="O116" s="77" t="s">
        <v>177</v>
      </c>
      <c r="P116" s="77" t="s">
        <v>178</v>
      </c>
      <c r="Q116" s="77" t="s">
        <v>179</v>
      </c>
      <c r="R116" s="77" t="s">
        <v>180</v>
      </c>
      <c r="S116" s="77" t="s">
        <v>181</v>
      </c>
      <c r="T116" s="78" t="s">
        <v>182</v>
      </c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</row>
    <row r="117" s="32" customFormat="true" ht="15" hidden="false" customHeight="false" outlineLevel="0" collapsed="false">
      <c r="A117" s="26"/>
      <c r="B117" s="27"/>
      <c r="C117" s="84" t="s">
        <v>183</v>
      </c>
      <c r="D117" s="26"/>
      <c r="E117" s="26"/>
      <c r="F117" s="26"/>
      <c r="G117" s="26"/>
      <c r="H117" s="26"/>
      <c r="I117" s="163"/>
      <c r="J117" s="164" t="n">
        <f aca="false">BK117</f>
        <v>0</v>
      </c>
      <c r="K117" s="26"/>
      <c r="L117" s="27"/>
      <c r="M117" s="79"/>
      <c r="N117" s="66"/>
      <c r="O117" s="80"/>
      <c r="P117" s="165" t="n">
        <f aca="false">P118</f>
        <v>0</v>
      </c>
      <c r="Q117" s="80"/>
      <c r="R117" s="165" t="n">
        <f aca="false">R118</f>
        <v>0</v>
      </c>
      <c r="S117" s="80"/>
      <c r="T117" s="166" t="n">
        <f aca="false">T118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7" t="s">
        <v>81</v>
      </c>
      <c r="AU117" s="7" t="s">
        <v>163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167" t="n">
        <f aca="false">BK118</f>
        <v>0</v>
      </c>
      <c r="BL117" s="31"/>
      <c r="BM117" s="31"/>
      <c r="BN117" s="31"/>
    </row>
    <row r="118" s="180" customFormat="true" ht="15" hidden="false" customHeight="false" outlineLevel="0" collapsed="false">
      <c r="A118" s="168"/>
      <c r="B118" s="169"/>
      <c r="C118" s="168"/>
      <c r="D118" s="170" t="s">
        <v>81</v>
      </c>
      <c r="E118" s="171" t="s">
        <v>499</v>
      </c>
      <c r="F118" s="171" t="s">
        <v>500</v>
      </c>
      <c r="G118" s="168"/>
      <c r="H118" s="168"/>
      <c r="I118" s="172"/>
      <c r="J118" s="173" t="n">
        <f aca="false">BK118</f>
        <v>0</v>
      </c>
      <c r="K118" s="168"/>
      <c r="L118" s="169"/>
      <c r="M118" s="174"/>
      <c r="N118" s="175"/>
      <c r="O118" s="175"/>
      <c r="P118" s="176" t="n">
        <f aca="false">SUM(P119:P126)</f>
        <v>0</v>
      </c>
      <c r="Q118" s="175"/>
      <c r="R118" s="176" t="n">
        <f aca="false">SUM(R119:R126)</f>
        <v>0</v>
      </c>
      <c r="S118" s="175"/>
      <c r="T118" s="177" t="n">
        <f aca="false">SUM(T119:T126)</f>
        <v>0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70" t="s">
        <v>90</v>
      </c>
      <c r="AS118" s="168"/>
      <c r="AT118" s="178" t="s">
        <v>81</v>
      </c>
      <c r="AU118" s="178" t="s">
        <v>82</v>
      </c>
      <c r="AV118" s="168"/>
      <c r="AW118" s="168"/>
      <c r="AX118" s="168"/>
      <c r="AY118" s="170" t="s">
        <v>186</v>
      </c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79" t="n">
        <f aca="false">SUM(BK119:BK126)</f>
        <v>0</v>
      </c>
      <c r="BL118" s="168"/>
      <c r="BM118" s="168"/>
      <c r="BN118" s="168"/>
    </row>
    <row r="119" s="32" customFormat="true" ht="12.8" hidden="false" customHeight="false" outlineLevel="0" collapsed="false">
      <c r="A119" s="26"/>
      <c r="B119" s="27"/>
      <c r="C119" s="183" t="s">
        <v>90</v>
      </c>
      <c r="D119" s="4" t="s">
        <v>0</v>
      </c>
      <c r="E119" s="184" t="s">
        <v>872</v>
      </c>
      <c r="F119" s="185" t="s">
        <v>873</v>
      </c>
      <c r="G119" s="186" t="s">
        <v>260</v>
      </c>
      <c r="H119" s="187" t="n">
        <v>-1</v>
      </c>
      <c r="I119" s="188"/>
      <c r="J119" s="189" t="n">
        <f aca="false">ROUND(I119*H119,2)</f>
        <v>-0</v>
      </c>
      <c r="K119" s="185" t="s">
        <v>261</v>
      </c>
      <c r="L119" s="27"/>
      <c r="M119" s="190"/>
      <c r="N119" s="191" t="s">
        <v>47</v>
      </c>
      <c r="O119" s="68"/>
      <c r="P119" s="192" t="n">
        <f aca="false">O119*H119</f>
        <v>-0</v>
      </c>
      <c r="Q119" s="192" t="n">
        <v>0</v>
      </c>
      <c r="R119" s="192" t="n">
        <f aca="false">Q119*H119</f>
        <v>-0</v>
      </c>
      <c r="S119" s="192" t="n">
        <v>0</v>
      </c>
      <c r="T119" s="193" t="n">
        <f aca="false">S119*H119</f>
        <v>-0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194" t="s">
        <v>192</v>
      </c>
      <c r="AS119" s="31"/>
      <c r="AT119" s="194" t="s">
        <v>0</v>
      </c>
      <c r="AU119" s="194" t="s">
        <v>90</v>
      </c>
      <c r="AV119" s="31"/>
      <c r="AW119" s="31"/>
      <c r="AX119" s="31"/>
      <c r="AY119" s="7" t="s">
        <v>186</v>
      </c>
      <c r="AZ119" s="31"/>
      <c r="BA119" s="31"/>
      <c r="BB119" s="31"/>
      <c r="BC119" s="31"/>
      <c r="BD119" s="31"/>
      <c r="BE119" s="195" t="n">
        <f aca="false">IF(N119="základní",J119,0)</f>
        <v>-0</v>
      </c>
      <c r="BF119" s="195" t="n">
        <f aca="false">IF(N119="snížená",J119,0)</f>
        <v>0</v>
      </c>
      <c r="BG119" s="195" t="n">
        <f aca="false">IF(N119="zákl. přenesená",J119,0)</f>
        <v>0</v>
      </c>
      <c r="BH119" s="195" t="n">
        <f aca="false">IF(N119="sníž. přenesená",J119,0)</f>
        <v>0</v>
      </c>
      <c r="BI119" s="195" t="n">
        <f aca="false">IF(N119="nulová",J119,0)</f>
        <v>0</v>
      </c>
      <c r="BJ119" s="7" t="s">
        <v>90</v>
      </c>
      <c r="BK119" s="195" t="n">
        <f aca="false">ROUND(I119*H119,2)</f>
        <v>-0</v>
      </c>
      <c r="BL119" s="7" t="s">
        <v>192</v>
      </c>
      <c r="BM119" s="194" t="s">
        <v>874</v>
      </c>
      <c r="BN119" s="31"/>
    </row>
    <row r="120" s="32" customFormat="true" ht="12.8" hidden="false" customHeight="false" outlineLevel="0" collapsed="false">
      <c r="A120" s="26"/>
      <c r="B120" s="27"/>
      <c r="C120" s="26"/>
      <c r="D120" s="196" t="s">
        <v>194</v>
      </c>
      <c r="E120" s="26"/>
      <c r="F120" s="197" t="s">
        <v>873</v>
      </c>
      <c r="G120" s="26"/>
      <c r="H120" s="26"/>
      <c r="I120" s="163"/>
      <c r="J120" s="26"/>
      <c r="K120" s="26"/>
      <c r="L120" s="27"/>
      <c r="M120" s="198"/>
      <c r="N120" s="199"/>
      <c r="O120" s="68"/>
      <c r="P120" s="68"/>
      <c r="Q120" s="68"/>
      <c r="R120" s="68"/>
      <c r="S120" s="68"/>
      <c r="T120" s="69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7" t="s">
        <v>194</v>
      </c>
      <c r="AU120" s="7" t="s">
        <v>90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32" customFormat="true" ht="12.8" hidden="false" customHeight="false" outlineLevel="0" collapsed="false">
      <c r="A121" s="26"/>
      <c r="B121" s="27"/>
      <c r="C121" s="183" t="s">
        <v>90</v>
      </c>
      <c r="D121" s="1" t="s">
        <v>0</v>
      </c>
      <c r="E121" s="184" t="s">
        <v>875</v>
      </c>
      <c r="F121" s="185" t="s">
        <v>876</v>
      </c>
      <c r="G121" s="186" t="s">
        <v>260</v>
      </c>
      <c r="H121" s="187" t="n">
        <v>1</v>
      </c>
      <c r="I121" s="188"/>
      <c r="J121" s="189" t="n">
        <f aca="false">ROUND(I121*H121,2)</f>
        <v>0</v>
      </c>
      <c r="K121" s="185" t="s">
        <v>261</v>
      </c>
      <c r="L121" s="27"/>
      <c r="M121" s="190"/>
      <c r="N121" s="191" t="s">
        <v>47</v>
      </c>
      <c r="O121" s="68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192</v>
      </c>
      <c r="AS121" s="31"/>
      <c r="AT121" s="194" t="s">
        <v>0</v>
      </c>
      <c r="AU121" s="194" t="s">
        <v>90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0</v>
      </c>
      <c r="BL121" s="7" t="s">
        <v>192</v>
      </c>
      <c r="BM121" s="194" t="s">
        <v>877</v>
      </c>
      <c r="BN121" s="31"/>
    </row>
    <row r="122" s="32" customFormat="true" ht="12.8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876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90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12.8" hidden="false" customHeight="false" outlineLevel="0" collapsed="false">
      <c r="A123" s="26"/>
      <c r="B123" s="27"/>
      <c r="C123" s="183" t="s">
        <v>92</v>
      </c>
      <c r="D123" s="4" t="s">
        <v>0</v>
      </c>
      <c r="E123" s="184" t="s">
        <v>878</v>
      </c>
      <c r="F123" s="185" t="s">
        <v>879</v>
      </c>
      <c r="G123" s="186" t="s">
        <v>260</v>
      </c>
      <c r="H123" s="187" t="n">
        <v>-1</v>
      </c>
      <c r="I123" s="188"/>
      <c r="J123" s="189" t="n">
        <f aca="false">ROUND(I123*H123,2)</f>
        <v>-0</v>
      </c>
      <c r="K123" s="185" t="s">
        <v>261</v>
      </c>
      <c r="L123" s="27"/>
      <c r="M123" s="190"/>
      <c r="N123" s="191" t="s">
        <v>47</v>
      </c>
      <c r="O123" s="68"/>
      <c r="P123" s="192" t="n">
        <f aca="false">O123*H123</f>
        <v>-0</v>
      </c>
      <c r="Q123" s="192" t="n">
        <v>0</v>
      </c>
      <c r="R123" s="192" t="n">
        <f aca="false">Q123*H123</f>
        <v>-0</v>
      </c>
      <c r="S123" s="192" t="n">
        <v>0</v>
      </c>
      <c r="T123" s="193" t="n">
        <f aca="false">S123*H123</f>
        <v>-0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192</v>
      </c>
      <c r="AS123" s="31"/>
      <c r="AT123" s="194" t="s">
        <v>0</v>
      </c>
      <c r="AU123" s="194" t="s">
        <v>90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-0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-0</v>
      </c>
      <c r="BL123" s="7" t="s">
        <v>192</v>
      </c>
      <c r="BM123" s="194" t="s">
        <v>880</v>
      </c>
      <c r="BN123" s="31"/>
    </row>
    <row r="124" s="32" customFormat="true" ht="12.8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879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90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12.8" hidden="false" customHeight="false" outlineLevel="0" collapsed="false">
      <c r="A125" s="26"/>
      <c r="B125" s="27"/>
      <c r="C125" s="183" t="s">
        <v>92</v>
      </c>
      <c r="D125" s="1" t="s">
        <v>0</v>
      </c>
      <c r="E125" s="184" t="s">
        <v>881</v>
      </c>
      <c r="F125" s="185" t="s">
        <v>882</v>
      </c>
      <c r="G125" s="186" t="s">
        <v>260</v>
      </c>
      <c r="H125" s="187" t="n">
        <v>-1</v>
      </c>
      <c r="I125" s="188"/>
      <c r="J125" s="189" t="n">
        <f aca="false">ROUND(I125*H125,2)</f>
        <v>-0</v>
      </c>
      <c r="K125" s="185" t="s">
        <v>261</v>
      </c>
      <c r="L125" s="27"/>
      <c r="M125" s="190"/>
      <c r="N125" s="191" t="s">
        <v>47</v>
      </c>
      <c r="O125" s="68"/>
      <c r="P125" s="192" t="n">
        <f aca="false">O125*H125</f>
        <v>-0</v>
      </c>
      <c r="Q125" s="192" t="n">
        <v>0</v>
      </c>
      <c r="R125" s="192" t="n">
        <f aca="false">Q125*H125</f>
        <v>-0</v>
      </c>
      <c r="S125" s="192" t="n">
        <v>0</v>
      </c>
      <c r="T125" s="193" t="n">
        <f aca="false">S125*H125</f>
        <v>-0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192</v>
      </c>
      <c r="AS125" s="31"/>
      <c r="AT125" s="194" t="s">
        <v>0</v>
      </c>
      <c r="AU125" s="194" t="s">
        <v>90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-0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-0</v>
      </c>
      <c r="BL125" s="7" t="s">
        <v>192</v>
      </c>
      <c r="BM125" s="194" t="s">
        <v>883</v>
      </c>
      <c r="BN125" s="31"/>
    </row>
    <row r="126" s="32" customFormat="true" ht="12.8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882</v>
      </c>
      <c r="G126" s="26"/>
      <c r="H126" s="26"/>
      <c r="I126" s="163"/>
      <c r="J126" s="26"/>
      <c r="K126" s="26"/>
      <c r="L126" s="27"/>
      <c r="M126" s="241"/>
      <c r="N126" s="242"/>
      <c r="O126" s="243"/>
      <c r="P126" s="243"/>
      <c r="Q126" s="243"/>
      <c r="R126" s="243"/>
      <c r="S126" s="243"/>
      <c r="T126" s="244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90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32" customFormat="true" ht="12.8" hidden="false" customHeight="false" outlineLevel="0" collapsed="false">
      <c r="A127" s="26"/>
      <c r="B127" s="50"/>
      <c r="C127" s="51"/>
      <c r="D127" s="51"/>
      <c r="E127" s="51"/>
      <c r="F127" s="51"/>
      <c r="G127" s="51"/>
      <c r="H127" s="51"/>
      <c r="I127" s="245"/>
      <c r="J127" s="51"/>
      <c r="K127" s="51"/>
      <c r="L127" s="27"/>
      <c r="M127" s="26"/>
      <c r="N127" s="31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</row>
    <row r="128" customFormat="false" ht="12.8" hidden="false" customHeight="fals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3"/>
    </row>
  </sheetData>
  <sheetProtection sheet="true" password="cc78" objects="true" scenarios="true"/>
  <autoFilter ref="C116:K126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110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30" hidden="false" customHeight="true" outlineLevel="0" collapsed="false">
      <c r="A9" s="26"/>
      <c r="B9" s="27"/>
      <c r="C9" s="26"/>
      <c r="D9" s="26"/>
      <c r="E9" s="116" t="s">
        <v>884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ROUND(J119,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ROUND((SUM(BE119:BE130)),  2)</f>
        <v>0</v>
      </c>
      <c r="G33" s="26"/>
      <c r="H33" s="26"/>
      <c r="I33" s="130" t="n">
        <v>0.21</v>
      </c>
      <c r="J33" s="129" t="n">
        <f aca="false">ROUND(((SUM(BE119:BE130))*I33),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ROUND((SUM(BF119:BF130)),  2)</f>
        <v>0</v>
      </c>
      <c r="G34" s="26"/>
      <c r="H34" s="26"/>
      <c r="I34" s="130" t="n">
        <v>0.12</v>
      </c>
      <c r="J34" s="129" t="n">
        <f aca="false">ROUND(((SUM(BF119:BF130))*I34),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ROUND((SUM(BG119:BG130)),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ROUND((SUM(BH119:BH130)),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ROUND((SUM(BI119:BI130)),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30" hidden="false" customHeight="true" outlineLevel="0" collapsed="false">
      <c r="A87" s="26"/>
      <c r="B87" s="27"/>
      <c r="C87" s="26"/>
      <c r="D87" s="26"/>
      <c r="E87" s="116" t="str">
        <f aca="false">E9</f>
        <v>SPZ07 - 003.01.05 Dočasné kce etapy I., které budou v II. etapě odstraněny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J119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885</v>
      </c>
      <c r="E97" s="146"/>
      <c r="F97" s="146"/>
      <c r="G97" s="146"/>
      <c r="H97" s="146"/>
      <c r="I97" s="146"/>
      <c r="J97" s="147" t="n">
        <f aca="false">J120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48" customFormat="true" ht="24.95" hidden="false" customHeight="true" outlineLevel="0" collapsed="false">
      <c r="A98" s="143"/>
      <c r="B98" s="144"/>
      <c r="C98" s="143"/>
      <c r="D98" s="145" t="s">
        <v>886</v>
      </c>
      <c r="E98" s="146"/>
      <c r="F98" s="146"/>
      <c r="G98" s="146"/>
      <c r="H98" s="146"/>
      <c r="I98" s="146"/>
      <c r="J98" s="147" t="n">
        <f aca="false">J123</f>
        <v>0</v>
      </c>
      <c r="K98" s="143"/>
      <c r="L98" s="144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</row>
    <row r="99" s="148" customFormat="true" ht="24.95" hidden="false" customHeight="true" outlineLevel="0" collapsed="false">
      <c r="A99" s="143"/>
      <c r="B99" s="144"/>
      <c r="C99" s="143"/>
      <c r="D99" s="145" t="s">
        <v>887</v>
      </c>
      <c r="E99" s="146"/>
      <c r="F99" s="146"/>
      <c r="G99" s="146"/>
      <c r="H99" s="146"/>
      <c r="I99" s="146"/>
      <c r="J99" s="147" t="n">
        <f aca="false">J128</f>
        <v>0</v>
      </c>
      <c r="K99" s="143"/>
      <c r="L99" s="144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</row>
    <row r="100" s="32" customFormat="true" ht="21.85" hidden="false" customHeight="true" outlineLevel="0" collapsed="false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45"/>
      <c r="M100" s="31"/>
      <c r="N100" s="31"/>
      <c r="O100" s="31"/>
      <c r="P100" s="31"/>
      <c r="Q100" s="31"/>
      <c r="R100" s="31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</row>
    <row r="101" s="32" customFormat="true" ht="6.95" hidden="false" customHeight="true" outlineLevel="0" collapsed="false">
      <c r="A101" s="26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45"/>
      <c r="M101" s="31"/>
      <c r="N101" s="31"/>
      <c r="O101" s="31"/>
      <c r="P101" s="31"/>
      <c r="Q101" s="31"/>
      <c r="R101" s="31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</row>
    <row r="104" customFormat="false" ht="12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3"/>
    </row>
    <row r="105" s="32" customFormat="true" ht="6.95" hidden="false" customHeight="true" outlineLevel="0" collapsed="false">
      <c r="A105" s="26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24.95" hidden="false" customHeight="true" outlineLevel="0" collapsed="false">
      <c r="A106" s="26"/>
      <c r="B106" s="27"/>
      <c r="C106" s="11" t="s">
        <v>171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6.95" hidden="false" customHeight="true" outlineLevel="0" collapsed="false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5" t="str">
        <f aca="false">E7</f>
        <v>SUPŠ Karlovy Vary specifikace změn</v>
      </c>
      <c r="F109" s="115"/>
      <c r="G109" s="115"/>
      <c r="H109" s="115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2" hidden="false" customHeight="true" outlineLevel="0" collapsed="false">
      <c r="A110" s="26"/>
      <c r="B110" s="27"/>
      <c r="C110" s="19" t="s">
        <v>157</v>
      </c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30" hidden="false" customHeight="true" outlineLevel="0" collapsed="false">
      <c r="A111" s="26"/>
      <c r="B111" s="27"/>
      <c r="C111" s="26"/>
      <c r="D111" s="26"/>
      <c r="E111" s="116" t="str">
        <f aca="false">E9</f>
        <v>SPZ07 - 003.01.05 Dočasné kce etapy I., které budou v II. etapě odstraněny specifikace změn</v>
      </c>
      <c r="F111" s="116"/>
      <c r="G111" s="116"/>
      <c r="H111" s="11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12" hidden="false" customHeight="true" outlineLevel="0" collapsed="false">
      <c r="A113" s="26"/>
      <c r="B113" s="27"/>
      <c r="C113" s="19" t="s">
        <v>21</v>
      </c>
      <c r="D113" s="26"/>
      <c r="E113" s="26"/>
      <c r="F113" s="20" t="str">
        <f aca="false">F12</f>
        <v>Nám. 17. listopadu 710/12, Karlovy Vary – Rybáře</v>
      </c>
      <c r="G113" s="26"/>
      <c r="H113" s="26"/>
      <c r="I113" s="19" t="s">
        <v>23</v>
      </c>
      <c r="J113" s="117" t="n">
        <f aca="false">IF(J12="","",J12)</f>
        <v>45742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6.95" hidden="false" customHeight="true" outlineLevel="0" collapsed="false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25.65" hidden="false" customHeight="true" outlineLevel="0" collapsed="false">
      <c r="A115" s="26"/>
      <c r="B115" s="27"/>
      <c r="C115" s="19" t="s">
        <v>24</v>
      </c>
      <c r="D115" s="26"/>
      <c r="E115" s="26"/>
      <c r="F115" s="20" t="str">
        <f aca="false">E15</f>
        <v>Karlovarský kraj</v>
      </c>
      <c r="G115" s="26"/>
      <c r="H115" s="26"/>
      <c r="I115" s="19" t="s">
        <v>32</v>
      </c>
      <c r="J115" s="139" t="str">
        <f aca="false">E21</f>
        <v>Energy Benefit Centre a.s.</v>
      </c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15.15" hidden="false" customHeight="true" outlineLevel="0" collapsed="false">
      <c r="A116" s="26"/>
      <c r="B116" s="27"/>
      <c r="C116" s="19" t="s">
        <v>30</v>
      </c>
      <c r="D116" s="26"/>
      <c r="E116" s="26"/>
      <c r="F116" s="20" t="str">
        <f aca="false">IF(E18="","",E18)</f>
        <v>Vyplň údaj</v>
      </c>
      <c r="G116" s="26"/>
      <c r="H116" s="26"/>
      <c r="I116" s="19" t="s">
        <v>37</v>
      </c>
      <c r="J116" s="139" t="str">
        <f aca="false">E24</f>
        <v>rubim s.r.o.</v>
      </c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32" customFormat="true" ht="10.3" hidden="false" customHeight="true" outlineLevel="0" collapsed="false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45"/>
      <c r="M117" s="31"/>
      <c r="N117" s="31"/>
      <c r="O117" s="31"/>
      <c r="P117" s="31"/>
      <c r="Q117" s="31"/>
      <c r="R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</row>
    <row r="118" s="162" customFormat="true" ht="29.3" hidden="false" customHeight="true" outlineLevel="0" collapsed="false">
      <c r="A118" s="155"/>
      <c r="B118" s="156"/>
      <c r="C118" s="157" t="s">
        <v>172</v>
      </c>
      <c r="D118" s="158" t="s">
        <v>67</v>
      </c>
      <c r="E118" s="158" t="s">
        <v>63</v>
      </c>
      <c r="F118" s="158" t="s">
        <v>64</v>
      </c>
      <c r="G118" s="158" t="s">
        <v>173</v>
      </c>
      <c r="H118" s="158" t="s">
        <v>174</v>
      </c>
      <c r="I118" s="158" t="s">
        <v>175</v>
      </c>
      <c r="J118" s="158" t="s">
        <v>161</v>
      </c>
      <c r="K118" s="159" t="s">
        <v>176</v>
      </c>
      <c r="L118" s="160"/>
      <c r="M118" s="76"/>
      <c r="N118" s="77" t="s">
        <v>46</v>
      </c>
      <c r="O118" s="77" t="s">
        <v>177</v>
      </c>
      <c r="P118" s="77" t="s">
        <v>178</v>
      </c>
      <c r="Q118" s="77" t="s">
        <v>179</v>
      </c>
      <c r="R118" s="77" t="s">
        <v>180</v>
      </c>
      <c r="S118" s="77" t="s">
        <v>181</v>
      </c>
      <c r="T118" s="78" t="s">
        <v>182</v>
      </c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</row>
    <row r="119" s="32" customFormat="true" ht="15" hidden="false" customHeight="false" outlineLevel="0" collapsed="false">
      <c r="A119" s="26"/>
      <c r="B119" s="27"/>
      <c r="C119" s="84" t="s">
        <v>183</v>
      </c>
      <c r="D119" s="26"/>
      <c r="E119" s="26"/>
      <c r="F119" s="26"/>
      <c r="G119" s="26"/>
      <c r="H119" s="26"/>
      <c r="I119" s="163"/>
      <c r="J119" s="164" t="n">
        <f aca="false">BK119</f>
        <v>0</v>
      </c>
      <c r="K119" s="26"/>
      <c r="L119" s="27"/>
      <c r="M119" s="79"/>
      <c r="N119" s="66"/>
      <c r="O119" s="80"/>
      <c r="P119" s="165" t="n">
        <f aca="false">P120+P123+P128</f>
        <v>0</v>
      </c>
      <c r="Q119" s="80"/>
      <c r="R119" s="165" t="n">
        <f aca="false">R120+R123+R128</f>
        <v>0</v>
      </c>
      <c r="S119" s="80"/>
      <c r="T119" s="166" t="n">
        <f aca="false">T120+T123+T128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7" t="s">
        <v>81</v>
      </c>
      <c r="AU119" s="7" t="s">
        <v>163</v>
      </c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167" t="n">
        <f aca="false">BK120+BK123+BK128</f>
        <v>0</v>
      </c>
      <c r="BL119" s="31"/>
      <c r="BM119" s="31"/>
      <c r="BN119" s="31"/>
    </row>
    <row r="120" s="180" customFormat="true" ht="15" hidden="false" customHeight="false" outlineLevel="0" collapsed="false">
      <c r="A120" s="168"/>
      <c r="B120" s="169"/>
      <c r="C120" s="168"/>
      <c r="D120" s="170" t="s">
        <v>81</v>
      </c>
      <c r="E120" s="171" t="s">
        <v>888</v>
      </c>
      <c r="F120" s="171" t="s">
        <v>372</v>
      </c>
      <c r="G120" s="168"/>
      <c r="H120" s="168"/>
      <c r="I120" s="172"/>
      <c r="J120" s="173" t="n">
        <f aca="false">BK120</f>
        <v>0</v>
      </c>
      <c r="K120" s="168"/>
      <c r="L120" s="169"/>
      <c r="M120" s="174"/>
      <c r="N120" s="175"/>
      <c r="O120" s="175"/>
      <c r="P120" s="176" t="n">
        <f aca="false">SUM(P121:P122)</f>
        <v>0</v>
      </c>
      <c r="Q120" s="175"/>
      <c r="R120" s="176" t="n">
        <f aca="false">SUM(R121:R122)</f>
        <v>0</v>
      </c>
      <c r="S120" s="175"/>
      <c r="T120" s="177" t="n">
        <f aca="false">SUM(T121:T122)</f>
        <v>0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70" t="s">
        <v>90</v>
      </c>
      <c r="AS120" s="168"/>
      <c r="AT120" s="178" t="s">
        <v>81</v>
      </c>
      <c r="AU120" s="178" t="s">
        <v>82</v>
      </c>
      <c r="AV120" s="168"/>
      <c r="AW120" s="168"/>
      <c r="AX120" s="168"/>
      <c r="AY120" s="170" t="s">
        <v>186</v>
      </c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79" t="n">
        <f aca="false">SUM(BK121:BK122)</f>
        <v>0</v>
      </c>
      <c r="BL120" s="168"/>
      <c r="BM120" s="168"/>
      <c r="BN120" s="168"/>
    </row>
    <row r="121" s="32" customFormat="true" ht="12.8" hidden="false" customHeight="false" outlineLevel="0" collapsed="false">
      <c r="A121" s="26"/>
      <c r="B121" s="27"/>
      <c r="C121" s="183" t="s">
        <v>889</v>
      </c>
      <c r="D121" s="1" t="s">
        <v>0</v>
      </c>
      <c r="E121" s="184" t="s">
        <v>890</v>
      </c>
      <c r="F121" s="185" t="s">
        <v>891</v>
      </c>
      <c r="G121" s="186" t="s">
        <v>438</v>
      </c>
      <c r="H121" s="246"/>
      <c r="I121" s="188"/>
      <c r="J121" s="189" t="n">
        <f aca="false">ROUND(I121*H121,2)</f>
        <v>0</v>
      </c>
      <c r="K121" s="185" t="s">
        <v>191</v>
      </c>
      <c r="L121" s="27"/>
      <c r="M121" s="190"/>
      <c r="N121" s="191" t="s">
        <v>47</v>
      </c>
      <c r="O121" s="68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192</v>
      </c>
      <c r="AS121" s="31"/>
      <c r="AT121" s="194" t="s">
        <v>0</v>
      </c>
      <c r="AU121" s="194" t="s">
        <v>90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0</v>
      </c>
      <c r="BL121" s="7" t="s">
        <v>192</v>
      </c>
      <c r="BM121" s="194" t="s">
        <v>892</v>
      </c>
      <c r="BN121" s="31"/>
    </row>
    <row r="122" s="32" customFormat="true" ht="16.4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893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90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180" customFormat="true" ht="15" hidden="false" customHeight="false" outlineLevel="0" collapsed="false">
      <c r="A123" s="168"/>
      <c r="B123" s="169"/>
      <c r="C123" s="168"/>
      <c r="D123" s="170" t="s">
        <v>81</v>
      </c>
      <c r="E123" s="171" t="s">
        <v>463</v>
      </c>
      <c r="F123" s="171" t="s">
        <v>894</v>
      </c>
      <c r="G123" s="168"/>
      <c r="H123" s="168"/>
      <c r="I123" s="172"/>
      <c r="J123" s="173" t="n">
        <f aca="false">BK123</f>
        <v>0</v>
      </c>
      <c r="K123" s="168"/>
      <c r="L123" s="169"/>
      <c r="M123" s="174"/>
      <c r="N123" s="175"/>
      <c r="O123" s="175"/>
      <c r="P123" s="176" t="n">
        <f aca="false">SUM(P124:P127)</f>
        <v>0</v>
      </c>
      <c r="Q123" s="175"/>
      <c r="R123" s="176" t="n">
        <f aca="false">SUM(R124:R127)</f>
        <v>0</v>
      </c>
      <c r="S123" s="175"/>
      <c r="T123" s="177" t="n">
        <f aca="false">SUM(T124:T127)</f>
        <v>0</v>
      </c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70" t="s">
        <v>90</v>
      </c>
      <c r="AS123" s="168"/>
      <c r="AT123" s="178" t="s">
        <v>81</v>
      </c>
      <c r="AU123" s="178" t="s">
        <v>82</v>
      </c>
      <c r="AV123" s="168"/>
      <c r="AW123" s="168"/>
      <c r="AX123" s="168"/>
      <c r="AY123" s="170" t="s">
        <v>186</v>
      </c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79" t="n">
        <f aca="false">SUM(BK124:BK127)</f>
        <v>0</v>
      </c>
      <c r="BL123" s="168"/>
      <c r="BM123" s="168"/>
      <c r="BN123" s="168"/>
    </row>
    <row r="124" s="32" customFormat="true" ht="22.35" hidden="false" customHeight="false" outlineLevel="0" collapsed="false">
      <c r="A124" s="26"/>
      <c r="B124" s="27"/>
      <c r="C124" s="183" t="s">
        <v>895</v>
      </c>
      <c r="D124" s="4" t="s">
        <v>0</v>
      </c>
      <c r="E124" s="184" t="s">
        <v>896</v>
      </c>
      <c r="F124" s="185" t="s">
        <v>897</v>
      </c>
      <c r="G124" s="186" t="s">
        <v>223</v>
      </c>
      <c r="H124" s="187" t="n">
        <v>-1</v>
      </c>
      <c r="I124" s="188"/>
      <c r="J124" s="189" t="n">
        <f aca="false">ROUND(I124*H124,2)</f>
        <v>-0</v>
      </c>
      <c r="K124" s="185" t="s">
        <v>261</v>
      </c>
      <c r="L124" s="27"/>
      <c r="M124" s="190"/>
      <c r="N124" s="191" t="s">
        <v>47</v>
      </c>
      <c r="O124" s="68"/>
      <c r="P124" s="192" t="n">
        <f aca="false">O124*H124</f>
        <v>-0</v>
      </c>
      <c r="Q124" s="192" t="n">
        <v>0</v>
      </c>
      <c r="R124" s="192" t="n">
        <f aca="false">Q124*H124</f>
        <v>-0</v>
      </c>
      <c r="S124" s="192" t="n">
        <v>0</v>
      </c>
      <c r="T124" s="193" t="n">
        <f aca="false">S124*H124</f>
        <v>-0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194" t="s">
        <v>192</v>
      </c>
      <c r="AS124" s="31"/>
      <c r="AT124" s="194" t="s">
        <v>0</v>
      </c>
      <c r="AU124" s="194" t="s">
        <v>90</v>
      </c>
      <c r="AV124" s="31"/>
      <c r="AW124" s="31"/>
      <c r="AX124" s="31"/>
      <c r="AY124" s="7" t="s">
        <v>186</v>
      </c>
      <c r="AZ124" s="31"/>
      <c r="BA124" s="31"/>
      <c r="BB124" s="31"/>
      <c r="BC124" s="31"/>
      <c r="BD124" s="31"/>
      <c r="BE124" s="195" t="n">
        <f aca="false">IF(N124="základní",J124,0)</f>
        <v>-0</v>
      </c>
      <c r="BF124" s="195" t="n">
        <f aca="false">IF(N124="snížená",J124,0)</f>
        <v>0</v>
      </c>
      <c r="BG124" s="195" t="n">
        <f aca="false">IF(N124="zákl. přenesená",J124,0)</f>
        <v>0</v>
      </c>
      <c r="BH124" s="195" t="n">
        <f aca="false">IF(N124="sníž. přenesená",J124,0)</f>
        <v>0</v>
      </c>
      <c r="BI124" s="195" t="n">
        <f aca="false">IF(N124="nulová",J124,0)</f>
        <v>0</v>
      </c>
      <c r="BJ124" s="7" t="s">
        <v>90</v>
      </c>
      <c r="BK124" s="195" t="n">
        <f aca="false">ROUND(I124*H124,2)</f>
        <v>-0</v>
      </c>
      <c r="BL124" s="7" t="s">
        <v>192</v>
      </c>
      <c r="BM124" s="194" t="s">
        <v>898</v>
      </c>
      <c r="BN124" s="31"/>
    </row>
    <row r="125" s="32" customFormat="true" ht="12.8" hidden="false" customHeight="false" outlineLevel="0" collapsed="false">
      <c r="A125" s="26"/>
      <c r="B125" s="27"/>
      <c r="C125" s="26"/>
      <c r="D125" s="196" t="s">
        <v>194</v>
      </c>
      <c r="E125" s="26"/>
      <c r="F125" s="197" t="s">
        <v>897</v>
      </c>
      <c r="G125" s="26"/>
      <c r="H125" s="26"/>
      <c r="I125" s="163"/>
      <c r="J125" s="26"/>
      <c r="K125" s="26"/>
      <c r="L125" s="27"/>
      <c r="M125" s="198"/>
      <c r="N125" s="199"/>
      <c r="O125" s="68"/>
      <c r="P125" s="68"/>
      <c r="Q125" s="68"/>
      <c r="R125" s="68"/>
      <c r="S125" s="68"/>
      <c r="T125" s="69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7" t="s">
        <v>194</v>
      </c>
      <c r="AU125" s="7" t="s">
        <v>90</v>
      </c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</row>
    <row r="126" s="32" customFormat="true" ht="22.35" hidden="false" customHeight="false" outlineLevel="0" collapsed="false">
      <c r="A126" s="26"/>
      <c r="B126" s="27"/>
      <c r="C126" s="183" t="s">
        <v>895</v>
      </c>
      <c r="D126" s="1" t="s">
        <v>0</v>
      </c>
      <c r="E126" s="184" t="s">
        <v>899</v>
      </c>
      <c r="F126" s="185" t="s">
        <v>900</v>
      </c>
      <c r="G126" s="186" t="s">
        <v>223</v>
      </c>
      <c r="H126" s="187" t="n">
        <v>1</v>
      </c>
      <c r="I126" s="188"/>
      <c r="J126" s="189" t="n">
        <f aca="false">ROUND(I126*H126,2)</f>
        <v>0</v>
      </c>
      <c r="K126" s="185" t="s">
        <v>261</v>
      </c>
      <c r="L126" s="27"/>
      <c r="M126" s="190"/>
      <c r="N126" s="191" t="s">
        <v>47</v>
      </c>
      <c r="O126" s="68"/>
      <c r="P126" s="192" t="n">
        <f aca="false">O126*H126</f>
        <v>0</v>
      </c>
      <c r="Q126" s="192" t="n">
        <v>0</v>
      </c>
      <c r="R126" s="192" t="n">
        <f aca="false">Q126*H126</f>
        <v>0</v>
      </c>
      <c r="S126" s="192" t="n">
        <v>0</v>
      </c>
      <c r="T126" s="193" t="n">
        <f aca="false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194" t="s">
        <v>192</v>
      </c>
      <c r="AS126" s="31"/>
      <c r="AT126" s="194" t="s">
        <v>0</v>
      </c>
      <c r="AU126" s="194" t="s">
        <v>90</v>
      </c>
      <c r="AV126" s="31"/>
      <c r="AW126" s="31"/>
      <c r="AX126" s="31"/>
      <c r="AY126" s="7" t="s">
        <v>186</v>
      </c>
      <c r="AZ126" s="31"/>
      <c r="BA126" s="31"/>
      <c r="BB126" s="31"/>
      <c r="BC126" s="31"/>
      <c r="BD126" s="31"/>
      <c r="BE126" s="195" t="n">
        <f aca="false">IF(N126="základní",J126,0)</f>
        <v>0</v>
      </c>
      <c r="BF126" s="195" t="n">
        <f aca="false">IF(N126="snížená",J126,0)</f>
        <v>0</v>
      </c>
      <c r="BG126" s="195" t="n">
        <f aca="false">IF(N126="zákl. přenesená",J126,0)</f>
        <v>0</v>
      </c>
      <c r="BH126" s="195" t="n">
        <f aca="false">IF(N126="sníž. přenesená",J126,0)</f>
        <v>0</v>
      </c>
      <c r="BI126" s="195" t="n">
        <f aca="false">IF(N126="nulová",J126,0)</f>
        <v>0</v>
      </c>
      <c r="BJ126" s="7" t="s">
        <v>90</v>
      </c>
      <c r="BK126" s="195" t="n">
        <f aca="false">ROUND(I126*H126,2)</f>
        <v>0</v>
      </c>
      <c r="BL126" s="7" t="s">
        <v>192</v>
      </c>
      <c r="BM126" s="194" t="s">
        <v>901</v>
      </c>
      <c r="BN126" s="31"/>
    </row>
    <row r="127" s="32" customFormat="true" ht="12.8" hidden="false" customHeight="false" outlineLevel="0" collapsed="false">
      <c r="A127" s="26"/>
      <c r="B127" s="27"/>
      <c r="C127" s="26"/>
      <c r="D127" s="196" t="s">
        <v>194</v>
      </c>
      <c r="E127" s="26"/>
      <c r="F127" s="197" t="s">
        <v>900</v>
      </c>
      <c r="G127" s="26"/>
      <c r="H127" s="26"/>
      <c r="I127" s="163"/>
      <c r="J127" s="26"/>
      <c r="K127" s="26"/>
      <c r="L127" s="27"/>
      <c r="M127" s="198"/>
      <c r="N127" s="199"/>
      <c r="O127" s="68"/>
      <c r="P127" s="68"/>
      <c r="Q127" s="68"/>
      <c r="R127" s="68"/>
      <c r="S127" s="68"/>
      <c r="T127" s="69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7" t="s">
        <v>194</v>
      </c>
      <c r="AU127" s="7" t="s">
        <v>90</v>
      </c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</row>
    <row r="128" s="180" customFormat="true" ht="15" hidden="false" customHeight="false" outlineLevel="0" collapsed="false">
      <c r="A128" s="168"/>
      <c r="B128" s="169"/>
      <c r="C128" s="168"/>
      <c r="D128" s="170" t="s">
        <v>81</v>
      </c>
      <c r="E128" s="171" t="s">
        <v>902</v>
      </c>
      <c r="F128" s="171" t="s">
        <v>903</v>
      </c>
      <c r="G128" s="168"/>
      <c r="H128" s="168"/>
      <c r="I128" s="172"/>
      <c r="J128" s="173" t="n">
        <f aca="false">BK128</f>
        <v>0</v>
      </c>
      <c r="K128" s="168"/>
      <c r="L128" s="169"/>
      <c r="M128" s="174"/>
      <c r="N128" s="175"/>
      <c r="O128" s="175"/>
      <c r="P128" s="176" t="n">
        <f aca="false">SUM(P129:P130)</f>
        <v>0</v>
      </c>
      <c r="Q128" s="175"/>
      <c r="R128" s="176" t="n">
        <f aca="false">SUM(R129:R130)</f>
        <v>0</v>
      </c>
      <c r="S128" s="175"/>
      <c r="T128" s="177" t="n">
        <f aca="false">SUM(T129:T130)</f>
        <v>0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70" t="s">
        <v>90</v>
      </c>
      <c r="AS128" s="168"/>
      <c r="AT128" s="178" t="s">
        <v>81</v>
      </c>
      <c r="AU128" s="178" t="s">
        <v>82</v>
      </c>
      <c r="AV128" s="168"/>
      <c r="AW128" s="168"/>
      <c r="AX128" s="168"/>
      <c r="AY128" s="170" t="s">
        <v>186</v>
      </c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79" t="n">
        <f aca="false">SUM(BK129:BK130)</f>
        <v>0</v>
      </c>
      <c r="BL128" s="168"/>
      <c r="BM128" s="168"/>
      <c r="BN128" s="168"/>
    </row>
    <row r="129" s="32" customFormat="true" ht="12.8" hidden="false" customHeight="false" outlineLevel="0" collapsed="false">
      <c r="A129" s="26"/>
      <c r="B129" s="27"/>
      <c r="C129" s="183" t="s">
        <v>653</v>
      </c>
      <c r="D129" s="1" t="s">
        <v>0</v>
      </c>
      <c r="E129" s="184" t="s">
        <v>904</v>
      </c>
      <c r="F129" s="185" t="s">
        <v>905</v>
      </c>
      <c r="G129" s="186" t="s">
        <v>260</v>
      </c>
      <c r="H129" s="187" t="n">
        <v>6</v>
      </c>
      <c r="I129" s="188"/>
      <c r="J129" s="189" t="n">
        <f aca="false">ROUND(I129*H129,2)</f>
        <v>0</v>
      </c>
      <c r="K129" s="185"/>
      <c r="L129" s="27"/>
      <c r="M129" s="190"/>
      <c r="N129" s="191" t="s">
        <v>47</v>
      </c>
      <c r="O129" s="68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194" t="s">
        <v>192</v>
      </c>
      <c r="AS129" s="31"/>
      <c r="AT129" s="194" t="s">
        <v>0</v>
      </c>
      <c r="AU129" s="194" t="s">
        <v>90</v>
      </c>
      <c r="AV129" s="31"/>
      <c r="AW129" s="31"/>
      <c r="AX129" s="31"/>
      <c r="AY129" s="7" t="s">
        <v>186</v>
      </c>
      <c r="AZ129" s="31"/>
      <c r="BA129" s="31"/>
      <c r="BB129" s="31"/>
      <c r="BC129" s="31"/>
      <c r="BD129" s="31"/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7" t="s">
        <v>90</v>
      </c>
      <c r="BK129" s="195" t="n">
        <f aca="false">ROUND(I129*H129,2)</f>
        <v>0</v>
      </c>
      <c r="BL129" s="7" t="s">
        <v>192</v>
      </c>
      <c r="BM129" s="194" t="s">
        <v>906</v>
      </c>
      <c r="BN129" s="31"/>
    </row>
    <row r="130" s="32" customFormat="true" ht="12.8" hidden="false" customHeight="false" outlineLevel="0" collapsed="false">
      <c r="A130" s="26"/>
      <c r="B130" s="27"/>
      <c r="C130" s="26"/>
      <c r="D130" s="196" t="s">
        <v>194</v>
      </c>
      <c r="E130" s="26"/>
      <c r="F130" s="197" t="s">
        <v>905</v>
      </c>
      <c r="G130" s="26"/>
      <c r="H130" s="26"/>
      <c r="I130" s="163"/>
      <c r="J130" s="26"/>
      <c r="K130" s="26"/>
      <c r="L130" s="27"/>
      <c r="M130" s="241"/>
      <c r="N130" s="242"/>
      <c r="O130" s="243"/>
      <c r="P130" s="243"/>
      <c r="Q130" s="243"/>
      <c r="R130" s="243"/>
      <c r="S130" s="243"/>
      <c r="T130" s="244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7" t="s">
        <v>194</v>
      </c>
      <c r="AU130" s="7" t="s">
        <v>90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</row>
    <row r="131" s="32" customFormat="true" ht="12.8" hidden="false" customHeight="false" outlineLevel="0" collapsed="false">
      <c r="A131" s="26"/>
      <c r="B131" s="50"/>
      <c r="C131" s="51"/>
      <c r="D131" s="51"/>
      <c r="E131" s="51"/>
      <c r="F131" s="51"/>
      <c r="G131" s="51"/>
      <c r="H131" s="51"/>
      <c r="I131" s="245"/>
      <c r="J131" s="51"/>
      <c r="K131" s="51"/>
      <c r="L131" s="27"/>
      <c r="M131" s="26"/>
      <c r="N131" s="31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</row>
    <row r="132" customFormat="false" ht="12.8" hidden="false" customHeight="fals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3"/>
    </row>
  </sheetData>
  <sheetProtection sheet="true" password="cc78" objects="true" scenarios="true"/>
  <autoFilter ref="C118:K130"/>
  <mergeCells count="9">
    <mergeCell ref="L2:V2"/>
    <mergeCell ref="E7:H7"/>
    <mergeCell ref="E9:H9"/>
    <mergeCell ref="E18:H18"/>
    <mergeCell ref="E27:H27"/>
    <mergeCell ref="E85:H85"/>
    <mergeCell ref="E87:H87"/>
    <mergeCell ref="E109:H109"/>
    <mergeCell ref="E111:H111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6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113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907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ROUND(J119,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ROUND((SUM(BE119:BE162)),  2)</f>
        <v>0</v>
      </c>
      <c r="G33" s="26"/>
      <c r="H33" s="26"/>
      <c r="I33" s="130" t="n">
        <v>0.21</v>
      </c>
      <c r="J33" s="129" t="n">
        <f aca="false">ROUND(((SUM(BE119:BE162))*I33),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ROUND((SUM(BF119:BF162)),  2)</f>
        <v>0</v>
      </c>
      <c r="G34" s="26"/>
      <c r="H34" s="26"/>
      <c r="I34" s="130" t="n">
        <v>0.12</v>
      </c>
      <c r="J34" s="129" t="n">
        <f aca="false">ROUND(((SUM(BF119:BF162))*I34),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ROUND((SUM(BG119:BG162)),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ROUND((SUM(BH119:BH162)),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ROUND((SUM(BI119:BI162)),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SPZ08 - 002.01.05.03 Zámečnické výrobky SO 101 I. etapa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J119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908</v>
      </c>
      <c r="E97" s="146"/>
      <c r="F97" s="146"/>
      <c r="G97" s="146"/>
      <c r="H97" s="146"/>
      <c r="I97" s="146"/>
      <c r="J97" s="147" t="n">
        <f aca="false">J120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909</v>
      </c>
      <c r="E98" s="152"/>
      <c r="F98" s="152"/>
      <c r="G98" s="152"/>
      <c r="H98" s="152"/>
      <c r="I98" s="152"/>
      <c r="J98" s="153" t="n">
        <f aca="false">J121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154" customFormat="true" ht="19.95" hidden="false" customHeight="true" outlineLevel="0" collapsed="false">
      <c r="A99" s="149"/>
      <c r="B99" s="150"/>
      <c r="C99" s="149"/>
      <c r="D99" s="151" t="s">
        <v>910</v>
      </c>
      <c r="E99" s="152"/>
      <c r="F99" s="152"/>
      <c r="G99" s="152"/>
      <c r="H99" s="152"/>
      <c r="I99" s="152"/>
      <c r="J99" s="153" t="n">
        <f aca="false">J160</f>
        <v>0</v>
      </c>
      <c r="K99" s="149"/>
      <c r="L99" s="150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</row>
    <row r="100" s="32" customFormat="true" ht="21.85" hidden="false" customHeight="true" outlineLevel="0" collapsed="false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45"/>
      <c r="M100" s="31"/>
      <c r="N100" s="31"/>
      <c r="O100" s="31"/>
      <c r="P100" s="31"/>
      <c r="Q100" s="31"/>
      <c r="R100" s="31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</row>
    <row r="101" s="32" customFormat="true" ht="6.95" hidden="false" customHeight="true" outlineLevel="0" collapsed="false">
      <c r="A101" s="26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45"/>
      <c r="M101" s="31"/>
      <c r="N101" s="31"/>
      <c r="O101" s="31"/>
      <c r="P101" s="31"/>
      <c r="Q101" s="31"/>
      <c r="R101" s="31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</row>
    <row r="104" customFormat="false" ht="12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3"/>
    </row>
    <row r="105" s="32" customFormat="true" ht="6.95" hidden="false" customHeight="true" outlineLevel="0" collapsed="false">
      <c r="A105" s="26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24.95" hidden="false" customHeight="true" outlineLevel="0" collapsed="false">
      <c r="A106" s="26"/>
      <c r="B106" s="27"/>
      <c r="C106" s="11" t="s">
        <v>171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6.95" hidden="false" customHeight="true" outlineLevel="0" collapsed="false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5" t="str">
        <f aca="false">E7</f>
        <v>SUPŠ Karlovy Vary specifikace změn</v>
      </c>
      <c r="F109" s="115"/>
      <c r="G109" s="115"/>
      <c r="H109" s="115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2" hidden="false" customHeight="true" outlineLevel="0" collapsed="false">
      <c r="A110" s="26"/>
      <c r="B110" s="27"/>
      <c r="C110" s="19" t="s">
        <v>157</v>
      </c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6.5" hidden="false" customHeight="true" outlineLevel="0" collapsed="false">
      <c r="A111" s="26"/>
      <c r="B111" s="27"/>
      <c r="C111" s="26"/>
      <c r="D111" s="26"/>
      <c r="E111" s="116" t="str">
        <f aca="false">E9</f>
        <v>SPZ08 - 002.01.05.03 Zámečnické výrobky SO 101 I. etapa specifikace změn</v>
      </c>
      <c r="F111" s="116"/>
      <c r="G111" s="116"/>
      <c r="H111" s="11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12" hidden="false" customHeight="true" outlineLevel="0" collapsed="false">
      <c r="A113" s="26"/>
      <c r="B113" s="27"/>
      <c r="C113" s="19" t="s">
        <v>21</v>
      </c>
      <c r="D113" s="26"/>
      <c r="E113" s="26"/>
      <c r="F113" s="20" t="str">
        <f aca="false">F12</f>
        <v>Nám. 17. listopadu 710/12, Karlovy Vary – Rybáře</v>
      </c>
      <c r="G113" s="26"/>
      <c r="H113" s="26"/>
      <c r="I113" s="19" t="s">
        <v>23</v>
      </c>
      <c r="J113" s="117" t="n">
        <f aca="false">IF(J12="","",J12)</f>
        <v>45742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6.95" hidden="false" customHeight="true" outlineLevel="0" collapsed="false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25.65" hidden="false" customHeight="true" outlineLevel="0" collapsed="false">
      <c r="A115" s="26"/>
      <c r="B115" s="27"/>
      <c r="C115" s="19" t="s">
        <v>24</v>
      </c>
      <c r="D115" s="26"/>
      <c r="E115" s="26"/>
      <c r="F115" s="20" t="str">
        <f aca="false">E15</f>
        <v>Karlovarský kraj</v>
      </c>
      <c r="G115" s="26"/>
      <c r="H115" s="26"/>
      <c r="I115" s="19" t="s">
        <v>32</v>
      </c>
      <c r="J115" s="139" t="str">
        <f aca="false">E21</f>
        <v>Energy Benefit Centre a.s.</v>
      </c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15.15" hidden="false" customHeight="true" outlineLevel="0" collapsed="false">
      <c r="A116" s="26"/>
      <c r="B116" s="27"/>
      <c r="C116" s="19" t="s">
        <v>30</v>
      </c>
      <c r="D116" s="26"/>
      <c r="E116" s="26"/>
      <c r="F116" s="20" t="str">
        <f aca="false">IF(E18="","",E18)</f>
        <v>Vyplň údaj</v>
      </c>
      <c r="G116" s="26"/>
      <c r="H116" s="26"/>
      <c r="I116" s="19" t="s">
        <v>37</v>
      </c>
      <c r="J116" s="139" t="str">
        <f aca="false">E24</f>
        <v>rubim s.r.o.</v>
      </c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32" customFormat="true" ht="10.3" hidden="false" customHeight="true" outlineLevel="0" collapsed="false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45"/>
      <c r="M117" s="31"/>
      <c r="N117" s="31"/>
      <c r="O117" s="31"/>
      <c r="P117" s="31"/>
      <c r="Q117" s="31"/>
      <c r="R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</row>
    <row r="118" s="162" customFormat="true" ht="29.3" hidden="false" customHeight="true" outlineLevel="0" collapsed="false">
      <c r="A118" s="155"/>
      <c r="B118" s="156"/>
      <c r="C118" s="157" t="s">
        <v>172</v>
      </c>
      <c r="D118" s="158" t="s">
        <v>67</v>
      </c>
      <c r="E118" s="158" t="s">
        <v>63</v>
      </c>
      <c r="F118" s="158" t="s">
        <v>64</v>
      </c>
      <c r="G118" s="158" t="s">
        <v>173</v>
      </c>
      <c r="H118" s="158" t="s">
        <v>174</v>
      </c>
      <c r="I118" s="158" t="s">
        <v>175</v>
      </c>
      <c r="J118" s="158" t="s">
        <v>161</v>
      </c>
      <c r="K118" s="159" t="s">
        <v>176</v>
      </c>
      <c r="L118" s="160"/>
      <c r="M118" s="76"/>
      <c r="N118" s="77" t="s">
        <v>46</v>
      </c>
      <c r="O118" s="77" t="s">
        <v>177</v>
      </c>
      <c r="P118" s="77" t="s">
        <v>178</v>
      </c>
      <c r="Q118" s="77" t="s">
        <v>179</v>
      </c>
      <c r="R118" s="77" t="s">
        <v>180</v>
      </c>
      <c r="S118" s="77" t="s">
        <v>181</v>
      </c>
      <c r="T118" s="78" t="s">
        <v>182</v>
      </c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</row>
    <row r="119" s="32" customFormat="true" ht="15" hidden="false" customHeight="false" outlineLevel="0" collapsed="false">
      <c r="A119" s="26"/>
      <c r="B119" s="27"/>
      <c r="C119" s="84" t="s">
        <v>183</v>
      </c>
      <c r="D119" s="26"/>
      <c r="E119" s="26"/>
      <c r="F119" s="26"/>
      <c r="G119" s="26"/>
      <c r="H119" s="26"/>
      <c r="I119" s="163"/>
      <c r="J119" s="164" t="n">
        <f aca="false">BK119</f>
        <v>0</v>
      </c>
      <c r="K119" s="26"/>
      <c r="L119" s="27"/>
      <c r="M119" s="79"/>
      <c r="N119" s="66"/>
      <c r="O119" s="80"/>
      <c r="P119" s="165" t="n">
        <f aca="false">P120</f>
        <v>0</v>
      </c>
      <c r="Q119" s="80"/>
      <c r="R119" s="165" t="n">
        <f aca="false">R120</f>
        <v>0</v>
      </c>
      <c r="S119" s="80"/>
      <c r="T119" s="166" t="n">
        <f aca="false"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7" t="s">
        <v>81</v>
      </c>
      <c r="AU119" s="7" t="s">
        <v>163</v>
      </c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167" t="n">
        <f aca="false">BK120</f>
        <v>0</v>
      </c>
      <c r="BL119" s="31"/>
      <c r="BM119" s="31"/>
      <c r="BN119" s="31"/>
    </row>
    <row r="120" s="180" customFormat="true" ht="15" hidden="false" customHeight="false" outlineLevel="0" collapsed="false">
      <c r="A120" s="168"/>
      <c r="B120" s="169"/>
      <c r="C120" s="168"/>
      <c r="D120" s="170" t="s">
        <v>81</v>
      </c>
      <c r="E120" s="171" t="s">
        <v>902</v>
      </c>
      <c r="F120" s="171" t="s">
        <v>911</v>
      </c>
      <c r="G120" s="168"/>
      <c r="H120" s="168"/>
      <c r="I120" s="172"/>
      <c r="J120" s="173" t="n">
        <f aca="false">BK120</f>
        <v>0</v>
      </c>
      <c r="K120" s="168"/>
      <c r="L120" s="169"/>
      <c r="M120" s="174"/>
      <c r="N120" s="175"/>
      <c r="O120" s="175"/>
      <c r="P120" s="176" t="n">
        <f aca="false">P121+P160</f>
        <v>0</v>
      </c>
      <c r="Q120" s="175"/>
      <c r="R120" s="176" t="n">
        <f aca="false">R121+R160</f>
        <v>0</v>
      </c>
      <c r="S120" s="175"/>
      <c r="T120" s="177" t="n">
        <f aca="false">T121+T160</f>
        <v>0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70" t="s">
        <v>90</v>
      </c>
      <c r="AS120" s="168"/>
      <c r="AT120" s="178" t="s">
        <v>81</v>
      </c>
      <c r="AU120" s="178" t="s">
        <v>82</v>
      </c>
      <c r="AV120" s="168"/>
      <c r="AW120" s="168"/>
      <c r="AX120" s="168"/>
      <c r="AY120" s="170" t="s">
        <v>186</v>
      </c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79" t="n">
        <f aca="false">BK121+BK160</f>
        <v>0</v>
      </c>
      <c r="BL120" s="168"/>
      <c r="BM120" s="168"/>
      <c r="BN120" s="168"/>
    </row>
    <row r="121" s="180" customFormat="true" ht="12.8" hidden="false" customHeight="false" outlineLevel="0" collapsed="false">
      <c r="A121" s="168"/>
      <c r="B121" s="169"/>
      <c r="C121" s="168"/>
      <c r="D121" s="170" t="s">
        <v>81</v>
      </c>
      <c r="E121" s="181" t="s">
        <v>912</v>
      </c>
      <c r="F121" s="181" t="s">
        <v>913</v>
      </c>
      <c r="G121" s="168"/>
      <c r="H121" s="168"/>
      <c r="I121" s="172"/>
      <c r="J121" s="182" t="n">
        <f aca="false">BK121</f>
        <v>0</v>
      </c>
      <c r="K121" s="168"/>
      <c r="L121" s="169"/>
      <c r="M121" s="174"/>
      <c r="N121" s="175"/>
      <c r="O121" s="175"/>
      <c r="P121" s="176" t="n">
        <f aca="false">SUM(P122:P159)</f>
        <v>0</v>
      </c>
      <c r="Q121" s="175"/>
      <c r="R121" s="176" t="n">
        <f aca="false">SUM(R122:R159)</f>
        <v>0</v>
      </c>
      <c r="S121" s="175"/>
      <c r="T121" s="177" t="n">
        <f aca="false">SUM(T122:T159)</f>
        <v>0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70" t="s">
        <v>90</v>
      </c>
      <c r="AS121" s="168"/>
      <c r="AT121" s="178" t="s">
        <v>81</v>
      </c>
      <c r="AU121" s="178" t="s">
        <v>90</v>
      </c>
      <c r="AV121" s="168"/>
      <c r="AW121" s="168"/>
      <c r="AX121" s="168"/>
      <c r="AY121" s="170" t="s">
        <v>186</v>
      </c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79" t="n">
        <f aca="false">SUM(BK122:BK159)</f>
        <v>0</v>
      </c>
      <c r="BL121" s="168"/>
      <c r="BM121" s="168"/>
      <c r="BN121" s="168"/>
    </row>
    <row r="122" s="32" customFormat="true" ht="21.75" hidden="false" customHeight="false" outlineLevel="0" collapsed="false">
      <c r="A122" s="26"/>
      <c r="B122" s="27"/>
      <c r="C122" s="183" t="s">
        <v>301</v>
      </c>
      <c r="D122" s="4" t="s">
        <v>0</v>
      </c>
      <c r="E122" s="184" t="s">
        <v>914</v>
      </c>
      <c r="F122" s="185" t="s">
        <v>915</v>
      </c>
      <c r="G122" s="186" t="s">
        <v>260</v>
      </c>
      <c r="H122" s="187" t="n">
        <v>-1</v>
      </c>
      <c r="I122" s="188"/>
      <c r="J122" s="189" t="n">
        <f aca="false">ROUND(I122*H122,2)</f>
        <v>-0</v>
      </c>
      <c r="K122" s="185" t="s">
        <v>261</v>
      </c>
      <c r="L122" s="27"/>
      <c r="M122" s="190"/>
      <c r="N122" s="191" t="s">
        <v>47</v>
      </c>
      <c r="O122" s="68"/>
      <c r="P122" s="192" t="n">
        <f aca="false">O122*H122</f>
        <v>-0</v>
      </c>
      <c r="Q122" s="192" t="n">
        <v>0</v>
      </c>
      <c r="R122" s="192" t="n">
        <f aca="false">Q122*H122</f>
        <v>-0</v>
      </c>
      <c r="S122" s="192" t="n">
        <v>0</v>
      </c>
      <c r="T122" s="193" t="n">
        <f aca="false">S122*H122</f>
        <v>-0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194" t="s">
        <v>192</v>
      </c>
      <c r="AS122" s="31"/>
      <c r="AT122" s="194" t="s">
        <v>0</v>
      </c>
      <c r="AU122" s="194" t="s">
        <v>92</v>
      </c>
      <c r="AV122" s="31"/>
      <c r="AW122" s="31"/>
      <c r="AX122" s="31"/>
      <c r="AY122" s="7" t="s">
        <v>186</v>
      </c>
      <c r="AZ122" s="31"/>
      <c r="BA122" s="31"/>
      <c r="BB122" s="31"/>
      <c r="BC122" s="31"/>
      <c r="BD122" s="31"/>
      <c r="BE122" s="195" t="n">
        <f aca="false">IF(N122="základní",J122,0)</f>
        <v>-0</v>
      </c>
      <c r="BF122" s="195" t="n">
        <f aca="false">IF(N122="snížená",J122,0)</f>
        <v>0</v>
      </c>
      <c r="BG122" s="195" t="n">
        <f aca="false">IF(N122="zákl. přenesená",J122,0)</f>
        <v>0</v>
      </c>
      <c r="BH122" s="195" t="n">
        <f aca="false">IF(N122="sníž. přenesená",J122,0)</f>
        <v>0</v>
      </c>
      <c r="BI122" s="195" t="n">
        <f aca="false">IF(N122="nulová",J122,0)</f>
        <v>0</v>
      </c>
      <c r="BJ122" s="7" t="s">
        <v>90</v>
      </c>
      <c r="BK122" s="195" t="n">
        <f aca="false">ROUND(I122*H122,2)</f>
        <v>-0</v>
      </c>
      <c r="BL122" s="7" t="s">
        <v>192</v>
      </c>
      <c r="BM122" s="194" t="s">
        <v>916</v>
      </c>
      <c r="BN122" s="31"/>
    </row>
    <row r="123" s="32" customFormat="true" ht="12.8" hidden="false" customHeight="false" outlineLevel="0" collapsed="false">
      <c r="A123" s="26"/>
      <c r="B123" s="27"/>
      <c r="C123" s="26"/>
      <c r="D123" s="196" t="s">
        <v>194</v>
      </c>
      <c r="E123" s="26"/>
      <c r="F123" s="197" t="s">
        <v>915</v>
      </c>
      <c r="G123" s="26"/>
      <c r="H123" s="26"/>
      <c r="I123" s="163"/>
      <c r="J123" s="26"/>
      <c r="K123" s="26"/>
      <c r="L123" s="27"/>
      <c r="M123" s="198"/>
      <c r="N123" s="199"/>
      <c r="O123" s="68"/>
      <c r="P123" s="68"/>
      <c r="Q123" s="68"/>
      <c r="R123" s="68"/>
      <c r="S123" s="68"/>
      <c r="T123" s="69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7" t="s">
        <v>194</v>
      </c>
      <c r="AU123" s="7" t="s">
        <v>92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</row>
    <row r="124" s="32" customFormat="true" ht="12.8" hidden="false" customHeight="false" outlineLevel="0" collapsed="false">
      <c r="A124" s="26"/>
      <c r="B124" s="27"/>
      <c r="C124" s="183" t="s">
        <v>301</v>
      </c>
      <c r="D124" s="1" t="s">
        <v>0</v>
      </c>
      <c r="E124" s="184" t="s">
        <v>917</v>
      </c>
      <c r="F124" s="185" t="s">
        <v>918</v>
      </c>
      <c r="G124" s="186" t="s">
        <v>260</v>
      </c>
      <c r="H124" s="187" t="n">
        <v>1</v>
      </c>
      <c r="I124" s="188"/>
      <c r="J124" s="189" t="n">
        <f aca="false">ROUND(I124*H124,2)</f>
        <v>0</v>
      </c>
      <c r="K124" s="185"/>
      <c r="L124" s="27"/>
      <c r="M124" s="190"/>
      <c r="N124" s="191" t="s">
        <v>47</v>
      </c>
      <c r="O124" s="68"/>
      <c r="P124" s="192" t="n">
        <f aca="false">O124*H124</f>
        <v>0</v>
      </c>
      <c r="Q124" s="192" t="n">
        <v>0</v>
      </c>
      <c r="R124" s="192" t="n">
        <f aca="false">Q124*H124</f>
        <v>0</v>
      </c>
      <c r="S124" s="192" t="n">
        <v>0</v>
      </c>
      <c r="T124" s="193" t="n">
        <f aca="false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194" t="s">
        <v>192</v>
      </c>
      <c r="AS124" s="31"/>
      <c r="AT124" s="194" t="s">
        <v>0</v>
      </c>
      <c r="AU124" s="194" t="s">
        <v>92</v>
      </c>
      <c r="AV124" s="31"/>
      <c r="AW124" s="31"/>
      <c r="AX124" s="31"/>
      <c r="AY124" s="7" t="s">
        <v>186</v>
      </c>
      <c r="AZ124" s="31"/>
      <c r="BA124" s="31"/>
      <c r="BB124" s="31"/>
      <c r="BC124" s="31"/>
      <c r="BD124" s="31"/>
      <c r="BE124" s="195" t="n">
        <f aca="false">IF(N124="základní",J124,0)</f>
        <v>0</v>
      </c>
      <c r="BF124" s="195" t="n">
        <f aca="false">IF(N124="snížená",J124,0)</f>
        <v>0</v>
      </c>
      <c r="BG124" s="195" t="n">
        <f aca="false">IF(N124="zákl. přenesená",J124,0)</f>
        <v>0</v>
      </c>
      <c r="BH124" s="195" t="n">
        <f aca="false">IF(N124="sníž. přenesená",J124,0)</f>
        <v>0</v>
      </c>
      <c r="BI124" s="195" t="n">
        <f aca="false">IF(N124="nulová",J124,0)</f>
        <v>0</v>
      </c>
      <c r="BJ124" s="7" t="s">
        <v>90</v>
      </c>
      <c r="BK124" s="195" t="n">
        <f aca="false">ROUND(I124*H124,2)</f>
        <v>0</v>
      </c>
      <c r="BL124" s="7" t="s">
        <v>192</v>
      </c>
      <c r="BM124" s="194" t="s">
        <v>919</v>
      </c>
      <c r="BN124" s="31"/>
    </row>
    <row r="125" s="32" customFormat="true" ht="22.35" hidden="false" customHeight="false" outlineLevel="0" collapsed="false">
      <c r="A125" s="26"/>
      <c r="B125" s="27"/>
      <c r="C125" s="183" t="s">
        <v>306</v>
      </c>
      <c r="D125" s="4" t="s">
        <v>0</v>
      </c>
      <c r="E125" s="184" t="s">
        <v>920</v>
      </c>
      <c r="F125" s="185" t="s">
        <v>921</v>
      </c>
      <c r="G125" s="186" t="s">
        <v>260</v>
      </c>
      <c r="H125" s="187" t="n">
        <v>-1</v>
      </c>
      <c r="I125" s="188"/>
      <c r="J125" s="189" t="n">
        <f aca="false">ROUND(I125*H125,2)</f>
        <v>-0</v>
      </c>
      <c r="K125" s="185" t="s">
        <v>261</v>
      </c>
      <c r="L125" s="27"/>
      <c r="M125" s="190"/>
      <c r="N125" s="191" t="s">
        <v>47</v>
      </c>
      <c r="O125" s="68"/>
      <c r="P125" s="192" t="n">
        <f aca="false">O125*H125</f>
        <v>-0</v>
      </c>
      <c r="Q125" s="192" t="n">
        <v>0</v>
      </c>
      <c r="R125" s="192" t="n">
        <f aca="false">Q125*H125</f>
        <v>-0</v>
      </c>
      <c r="S125" s="192" t="n">
        <v>0</v>
      </c>
      <c r="T125" s="193" t="n">
        <f aca="false">S125*H125</f>
        <v>-0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192</v>
      </c>
      <c r="AS125" s="31"/>
      <c r="AT125" s="194" t="s">
        <v>0</v>
      </c>
      <c r="AU125" s="194" t="s">
        <v>92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-0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-0</v>
      </c>
      <c r="BL125" s="7" t="s">
        <v>192</v>
      </c>
      <c r="BM125" s="194" t="s">
        <v>922</v>
      </c>
      <c r="BN125" s="31"/>
    </row>
    <row r="126" s="32" customFormat="true" ht="12.8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921</v>
      </c>
      <c r="G126" s="26"/>
      <c r="H126" s="26"/>
      <c r="I126" s="163"/>
      <c r="J126" s="26"/>
      <c r="K126" s="26"/>
      <c r="L126" s="27"/>
      <c r="M126" s="198"/>
      <c r="N126" s="199"/>
      <c r="O126" s="68"/>
      <c r="P126" s="68"/>
      <c r="Q126" s="68"/>
      <c r="R126" s="68"/>
      <c r="S126" s="68"/>
      <c r="T126" s="69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92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32" customFormat="true" ht="12.8" hidden="false" customHeight="false" outlineLevel="0" collapsed="false">
      <c r="A127" s="26"/>
      <c r="B127" s="27"/>
      <c r="C127" s="183" t="s">
        <v>306</v>
      </c>
      <c r="D127" s="1" t="s">
        <v>0</v>
      </c>
      <c r="E127" s="184" t="s">
        <v>923</v>
      </c>
      <c r="F127" s="185" t="s">
        <v>924</v>
      </c>
      <c r="G127" s="186" t="s">
        <v>260</v>
      </c>
      <c r="H127" s="187" t="n">
        <v>1</v>
      </c>
      <c r="I127" s="188"/>
      <c r="J127" s="189" t="n">
        <f aca="false">ROUND(I127*H127,2)</f>
        <v>0</v>
      </c>
      <c r="K127" s="185"/>
      <c r="L127" s="27"/>
      <c r="M127" s="190"/>
      <c r="N127" s="191" t="s">
        <v>47</v>
      </c>
      <c r="O127" s="68"/>
      <c r="P127" s="192" t="n">
        <f aca="false">O127*H127</f>
        <v>0</v>
      </c>
      <c r="Q127" s="192" t="n">
        <v>0</v>
      </c>
      <c r="R127" s="192" t="n">
        <f aca="false">Q127*H127</f>
        <v>0</v>
      </c>
      <c r="S127" s="192" t="n">
        <v>0</v>
      </c>
      <c r="T127" s="193" t="n">
        <f aca="false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194" t="s">
        <v>192</v>
      </c>
      <c r="AS127" s="31"/>
      <c r="AT127" s="194" t="s">
        <v>0</v>
      </c>
      <c r="AU127" s="194" t="s">
        <v>92</v>
      </c>
      <c r="AV127" s="31"/>
      <c r="AW127" s="31"/>
      <c r="AX127" s="31"/>
      <c r="AY127" s="7" t="s">
        <v>186</v>
      </c>
      <c r="AZ127" s="31"/>
      <c r="BA127" s="31"/>
      <c r="BB127" s="31"/>
      <c r="BC127" s="31"/>
      <c r="BD127" s="31"/>
      <c r="BE127" s="195" t="n">
        <f aca="false">IF(N127="základní",J127,0)</f>
        <v>0</v>
      </c>
      <c r="BF127" s="195" t="n">
        <f aca="false">IF(N127="snížená",J127,0)</f>
        <v>0</v>
      </c>
      <c r="BG127" s="195" t="n">
        <f aca="false">IF(N127="zákl. přenesená",J127,0)</f>
        <v>0</v>
      </c>
      <c r="BH127" s="195" t="n">
        <f aca="false">IF(N127="sníž. přenesená",J127,0)</f>
        <v>0</v>
      </c>
      <c r="BI127" s="195" t="n">
        <f aca="false">IF(N127="nulová",J127,0)</f>
        <v>0</v>
      </c>
      <c r="BJ127" s="7" t="s">
        <v>90</v>
      </c>
      <c r="BK127" s="195" t="n">
        <f aca="false">ROUND(I127*H127,2)</f>
        <v>0</v>
      </c>
      <c r="BL127" s="7" t="s">
        <v>192</v>
      </c>
      <c r="BM127" s="194" t="s">
        <v>925</v>
      </c>
      <c r="BN127" s="31"/>
    </row>
    <row r="128" s="32" customFormat="true" ht="22.35" hidden="false" customHeight="false" outlineLevel="0" collapsed="false">
      <c r="A128" s="26"/>
      <c r="B128" s="27"/>
      <c r="C128" s="183" t="s">
        <v>373</v>
      </c>
      <c r="D128" s="4" t="s">
        <v>0</v>
      </c>
      <c r="E128" s="184" t="s">
        <v>926</v>
      </c>
      <c r="F128" s="185" t="s">
        <v>927</v>
      </c>
      <c r="G128" s="186" t="s">
        <v>260</v>
      </c>
      <c r="H128" s="187" t="n">
        <v>-2</v>
      </c>
      <c r="I128" s="188"/>
      <c r="J128" s="189" t="n">
        <f aca="false">ROUND(I128*H128,2)</f>
        <v>-0</v>
      </c>
      <c r="K128" s="185" t="s">
        <v>261</v>
      </c>
      <c r="L128" s="27"/>
      <c r="M128" s="190"/>
      <c r="N128" s="191" t="s">
        <v>47</v>
      </c>
      <c r="O128" s="68"/>
      <c r="P128" s="192" t="n">
        <f aca="false">O128*H128</f>
        <v>-0</v>
      </c>
      <c r="Q128" s="192" t="n">
        <v>0</v>
      </c>
      <c r="R128" s="192" t="n">
        <f aca="false">Q128*H128</f>
        <v>-0</v>
      </c>
      <c r="S128" s="192" t="n">
        <v>0</v>
      </c>
      <c r="T128" s="193" t="n">
        <f aca="false">S128*H128</f>
        <v>-0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194" t="s">
        <v>192</v>
      </c>
      <c r="AS128" s="31"/>
      <c r="AT128" s="194" t="s">
        <v>0</v>
      </c>
      <c r="AU128" s="194" t="s">
        <v>92</v>
      </c>
      <c r="AV128" s="31"/>
      <c r="AW128" s="31"/>
      <c r="AX128" s="31"/>
      <c r="AY128" s="7" t="s">
        <v>186</v>
      </c>
      <c r="AZ128" s="31"/>
      <c r="BA128" s="31"/>
      <c r="BB128" s="31"/>
      <c r="BC128" s="31"/>
      <c r="BD128" s="31"/>
      <c r="BE128" s="195" t="n">
        <f aca="false">IF(N128="základní",J128,0)</f>
        <v>-0</v>
      </c>
      <c r="BF128" s="195" t="n">
        <f aca="false">IF(N128="snížená",J128,0)</f>
        <v>0</v>
      </c>
      <c r="BG128" s="195" t="n">
        <f aca="false">IF(N128="zákl. přenesená",J128,0)</f>
        <v>0</v>
      </c>
      <c r="BH128" s="195" t="n">
        <f aca="false">IF(N128="sníž. přenesená",J128,0)</f>
        <v>0</v>
      </c>
      <c r="BI128" s="195" t="n">
        <f aca="false">IF(N128="nulová",J128,0)</f>
        <v>0</v>
      </c>
      <c r="BJ128" s="7" t="s">
        <v>90</v>
      </c>
      <c r="BK128" s="195" t="n">
        <f aca="false">ROUND(I128*H128,2)</f>
        <v>-0</v>
      </c>
      <c r="BL128" s="7" t="s">
        <v>192</v>
      </c>
      <c r="BM128" s="194" t="s">
        <v>928</v>
      </c>
      <c r="BN128" s="31"/>
    </row>
    <row r="129" s="32" customFormat="true" ht="12.8" hidden="false" customHeight="false" outlineLevel="0" collapsed="false">
      <c r="A129" s="26"/>
      <c r="B129" s="27"/>
      <c r="C129" s="26"/>
      <c r="D129" s="196" t="s">
        <v>194</v>
      </c>
      <c r="E129" s="26"/>
      <c r="F129" s="197" t="s">
        <v>927</v>
      </c>
      <c r="G129" s="26"/>
      <c r="H129" s="26"/>
      <c r="I129" s="163"/>
      <c r="J129" s="26"/>
      <c r="K129" s="26"/>
      <c r="L129" s="27"/>
      <c r="M129" s="198"/>
      <c r="N129" s="199"/>
      <c r="O129" s="68"/>
      <c r="P129" s="68"/>
      <c r="Q129" s="68"/>
      <c r="R129" s="68"/>
      <c r="S129" s="68"/>
      <c r="T129" s="69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7" t="s">
        <v>194</v>
      </c>
      <c r="AU129" s="7" t="s">
        <v>92</v>
      </c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</row>
    <row r="130" s="32" customFormat="true" ht="12.8" hidden="false" customHeight="false" outlineLevel="0" collapsed="false">
      <c r="A130" s="26"/>
      <c r="B130" s="27"/>
      <c r="C130" s="183" t="s">
        <v>373</v>
      </c>
      <c r="D130" s="1" t="s">
        <v>0</v>
      </c>
      <c r="E130" s="184" t="s">
        <v>929</v>
      </c>
      <c r="F130" s="185" t="s">
        <v>930</v>
      </c>
      <c r="G130" s="186" t="s">
        <v>260</v>
      </c>
      <c r="H130" s="187" t="n">
        <v>1</v>
      </c>
      <c r="I130" s="188"/>
      <c r="J130" s="189" t="n">
        <f aca="false">ROUND(I130*H130,2)</f>
        <v>0</v>
      </c>
      <c r="K130" s="185"/>
      <c r="L130" s="27"/>
      <c r="M130" s="190"/>
      <c r="N130" s="191" t="s">
        <v>47</v>
      </c>
      <c r="O130" s="68"/>
      <c r="P130" s="192" t="n">
        <f aca="false">O130*H130</f>
        <v>0</v>
      </c>
      <c r="Q130" s="192" t="n">
        <v>0</v>
      </c>
      <c r="R130" s="192" t="n">
        <f aca="false">Q130*H130</f>
        <v>0</v>
      </c>
      <c r="S130" s="192" t="n">
        <v>0</v>
      </c>
      <c r="T130" s="193" t="n">
        <f aca="false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194" t="s">
        <v>192</v>
      </c>
      <c r="AS130" s="31"/>
      <c r="AT130" s="194" t="s">
        <v>0</v>
      </c>
      <c r="AU130" s="194" t="s">
        <v>92</v>
      </c>
      <c r="AV130" s="31"/>
      <c r="AW130" s="31"/>
      <c r="AX130" s="31"/>
      <c r="AY130" s="7" t="s">
        <v>186</v>
      </c>
      <c r="AZ130" s="31"/>
      <c r="BA130" s="31"/>
      <c r="BB130" s="31"/>
      <c r="BC130" s="31"/>
      <c r="BD130" s="31"/>
      <c r="BE130" s="195" t="n">
        <f aca="false">IF(N130="základní",J130,0)</f>
        <v>0</v>
      </c>
      <c r="BF130" s="195" t="n">
        <f aca="false">IF(N130="snížená",J130,0)</f>
        <v>0</v>
      </c>
      <c r="BG130" s="195" t="n">
        <f aca="false">IF(N130="zákl. přenesená",J130,0)</f>
        <v>0</v>
      </c>
      <c r="BH130" s="195" t="n">
        <f aca="false">IF(N130="sníž. přenesená",J130,0)</f>
        <v>0</v>
      </c>
      <c r="BI130" s="195" t="n">
        <f aca="false">IF(N130="nulová",J130,0)</f>
        <v>0</v>
      </c>
      <c r="BJ130" s="7" t="s">
        <v>90</v>
      </c>
      <c r="BK130" s="195" t="n">
        <f aca="false">ROUND(I130*H130,2)</f>
        <v>0</v>
      </c>
      <c r="BL130" s="7" t="s">
        <v>192</v>
      </c>
      <c r="BM130" s="194" t="s">
        <v>931</v>
      </c>
      <c r="BN130" s="31"/>
    </row>
    <row r="131" s="32" customFormat="true" ht="22.35" hidden="false" customHeight="false" outlineLevel="0" collapsed="false">
      <c r="A131" s="26"/>
      <c r="B131" s="27"/>
      <c r="C131" s="183" t="s">
        <v>932</v>
      </c>
      <c r="D131" s="4" t="s">
        <v>0</v>
      </c>
      <c r="E131" s="184" t="s">
        <v>933</v>
      </c>
      <c r="F131" s="185" t="s">
        <v>934</v>
      </c>
      <c r="G131" s="186" t="s">
        <v>260</v>
      </c>
      <c r="H131" s="187" t="n">
        <v>-3</v>
      </c>
      <c r="I131" s="188"/>
      <c r="J131" s="189" t="n">
        <f aca="false">ROUND(I131*H131,2)</f>
        <v>-0</v>
      </c>
      <c r="K131" s="185" t="s">
        <v>261</v>
      </c>
      <c r="L131" s="27"/>
      <c r="M131" s="190"/>
      <c r="N131" s="191" t="s">
        <v>47</v>
      </c>
      <c r="O131" s="68"/>
      <c r="P131" s="192" t="n">
        <f aca="false">O131*H131</f>
        <v>-0</v>
      </c>
      <c r="Q131" s="192" t="n">
        <v>0</v>
      </c>
      <c r="R131" s="192" t="n">
        <f aca="false">Q131*H131</f>
        <v>-0</v>
      </c>
      <c r="S131" s="192" t="n">
        <v>0</v>
      </c>
      <c r="T131" s="193" t="n">
        <f aca="false">S131*H131</f>
        <v>-0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194" t="s">
        <v>192</v>
      </c>
      <c r="AS131" s="31"/>
      <c r="AT131" s="194" t="s">
        <v>0</v>
      </c>
      <c r="AU131" s="194" t="s">
        <v>92</v>
      </c>
      <c r="AV131" s="31"/>
      <c r="AW131" s="31"/>
      <c r="AX131" s="31"/>
      <c r="AY131" s="7" t="s">
        <v>186</v>
      </c>
      <c r="AZ131" s="31"/>
      <c r="BA131" s="31"/>
      <c r="BB131" s="31"/>
      <c r="BC131" s="31"/>
      <c r="BD131" s="31"/>
      <c r="BE131" s="195" t="n">
        <f aca="false">IF(N131="základní",J131,0)</f>
        <v>-0</v>
      </c>
      <c r="BF131" s="195" t="n">
        <f aca="false">IF(N131="snížená",J131,0)</f>
        <v>0</v>
      </c>
      <c r="BG131" s="195" t="n">
        <f aca="false">IF(N131="zákl. přenesená",J131,0)</f>
        <v>0</v>
      </c>
      <c r="BH131" s="195" t="n">
        <f aca="false">IF(N131="sníž. přenesená",J131,0)</f>
        <v>0</v>
      </c>
      <c r="BI131" s="195" t="n">
        <f aca="false">IF(N131="nulová",J131,0)</f>
        <v>0</v>
      </c>
      <c r="BJ131" s="7" t="s">
        <v>90</v>
      </c>
      <c r="BK131" s="195" t="n">
        <f aca="false">ROUND(I131*H131,2)</f>
        <v>-0</v>
      </c>
      <c r="BL131" s="7" t="s">
        <v>192</v>
      </c>
      <c r="BM131" s="194" t="s">
        <v>935</v>
      </c>
      <c r="BN131" s="31"/>
    </row>
    <row r="132" s="32" customFormat="true" ht="12.8" hidden="false" customHeight="false" outlineLevel="0" collapsed="false">
      <c r="A132" s="26"/>
      <c r="B132" s="27"/>
      <c r="C132" s="26"/>
      <c r="D132" s="196" t="s">
        <v>194</v>
      </c>
      <c r="E132" s="26"/>
      <c r="F132" s="197" t="s">
        <v>934</v>
      </c>
      <c r="G132" s="26"/>
      <c r="H132" s="26"/>
      <c r="I132" s="163"/>
      <c r="J132" s="26"/>
      <c r="K132" s="26"/>
      <c r="L132" s="27"/>
      <c r="M132" s="198"/>
      <c r="N132" s="199"/>
      <c r="O132" s="68"/>
      <c r="P132" s="68"/>
      <c r="Q132" s="68"/>
      <c r="R132" s="68"/>
      <c r="S132" s="68"/>
      <c r="T132" s="69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7" t="s">
        <v>194</v>
      </c>
      <c r="AU132" s="7" t="s">
        <v>92</v>
      </c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</row>
    <row r="133" s="32" customFormat="true" ht="12.8" hidden="false" customHeight="false" outlineLevel="0" collapsed="false">
      <c r="A133" s="26"/>
      <c r="B133" s="27"/>
      <c r="C133" s="183" t="s">
        <v>932</v>
      </c>
      <c r="D133" s="1" t="s">
        <v>0</v>
      </c>
      <c r="E133" s="184" t="s">
        <v>936</v>
      </c>
      <c r="F133" s="185" t="s">
        <v>937</v>
      </c>
      <c r="G133" s="186" t="s">
        <v>260</v>
      </c>
      <c r="H133" s="187" t="n">
        <v>3</v>
      </c>
      <c r="I133" s="188"/>
      <c r="J133" s="189" t="n">
        <f aca="false">ROUND(I133*H133,2)</f>
        <v>0</v>
      </c>
      <c r="K133" s="185"/>
      <c r="L133" s="27"/>
      <c r="M133" s="190"/>
      <c r="N133" s="191" t="s">
        <v>47</v>
      </c>
      <c r="O133" s="68"/>
      <c r="P133" s="192" t="n">
        <f aca="false">O133*H133</f>
        <v>0</v>
      </c>
      <c r="Q133" s="192" t="n">
        <v>0</v>
      </c>
      <c r="R133" s="192" t="n">
        <f aca="false">Q133*H133</f>
        <v>0</v>
      </c>
      <c r="S133" s="192" t="n">
        <v>0</v>
      </c>
      <c r="T133" s="193" t="n">
        <f aca="false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194" t="s">
        <v>192</v>
      </c>
      <c r="AS133" s="31"/>
      <c r="AT133" s="194" t="s">
        <v>0</v>
      </c>
      <c r="AU133" s="194" t="s">
        <v>92</v>
      </c>
      <c r="AV133" s="31"/>
      <c r="AW133" s="31"/>
      <c r="AX133" s="31"/>
      <c r="AY133" s="7" t="s">
        <v>186</v>
      </c>
      <c r="AZ133" s="31"/>
      <c r="BA133" s="31"/>
      <c r="BB133" s="31"/>
      <c r="BC133" s="31"/>
      <c r="BD133" s="31"/>
      <c r="BE133" s="195" t="n">
        <f aca="false">IF(N133="základní",J133,0)</f>
        <v>0</v>
      </c>
      <c r="BF133" s="195" t="n">
        <f aca="false">IF(N133="snížená",J133,0)</f>
        <v>0</v>
      </c>
      <c r="BG133" s="195" t="n">
        <f aca="false">IF(N133="zákl. přenesená",J133,0)</f>
        <v>0</v>
      </c>
      <c r="BH133" s="195" t="n">
        <f aca="false">IF(N133="sníž. přenesená",J133,0)</f>
        <v>0</v>
      </c>
      <c r="BI133" s="195" t="n">
        <f aca="false">IF(N133="nulová",J133,0)</f>
        <v>0</v>
      </c>
      <c r="BJ133" s="7" t="s">
        <v>90</v>
      </c>
      <c r="BK133" s="195" t="n">
        <f aca="false">ROUND(I133*H133,2)</f>
        <v>0</v>
      </c>
      <c r="BL133" s="7" t="s">
        <v>192</v>
      </c>
      <c r="BM133" s="194" t="s">
        <v>938</v>
      </c>
      <c r="BN133" s="31"/>
    </row>
    <row r="134" s="32" customFormat="true" ht="22.35" hidden="false" customHeight="false" outlineLevel="0" collapsed="false">
      <c r="A134" s="26"/>
      <c r="B134" s="27"/>
      <c r="C134" s="183" t="s">
        <v>522</v>
      </c>
      <c r="D134" s="4" t="s">
        <v>0</v>
      </c>
      <c r="E134" s="184" t="s">
        <v>939</v>
      </c>
      <c r="F134" s="185" t="s">
        <v>940</v>
      </c>
      <c r="G134" s="186" t="s">
        <v>260</v>
      </c>
      <c r="H134" s="187" t="n">
        <v>-4</v>
      </c>
      <c r="I134" s="188"/>
      <c r="J134" s="189" t="n">
        <f aca="false">ROUND(I134*H134,2)</f>
        <v>-0</v>
      </c>
      <c r="K134" s="185" t="s">
        <v>261</v>
      </c>
      <c r="L134" s="27"/>
      <c r="M134" s="190"/>
      <c r="N134" s="191" t="s">
        <v>47</v>
      </c>
      <c r="O134" s="68"/>
      <c r="P134" s="192" t="n">
        <f aca="false">O134*H134</f>
        <v>-0</v>
      </c>
      <c r="Q134" s="192" t="n">
        <v>0</v>
      </c>
      <c r="R134" s="192" t="n">
        <f aca="false">Q134*H134</f>
        <v>-0</v>
      </c>
      <c r="S134" s="192" t="n">
        <v>0</v>
      </c>
      <c r="T134" s="193" t="n">
        <f aca="false">S134*H134</f>
        <v>-0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194" t="s">
        <v>192</v>
      </c>
      <c r="AS134" s="31"/>
      <c r="AT134" s="194" t="s">
        <v>0</v>
      </c>
      <c r="AU134" s="194" t="s">
        <v>92</v>
      </c>
      <c r="AV134" s="31"/>
      <c r="AW134" s="31"/>
      <c r="AX134" s="31"/>
      <c r="AY134" s="7" t="s">
        <v>186</v>
      </c>
      <c r="AZ134" s="31"/>
      <c r="BA134" s="31"/>
      <c r="BB134" s="31"/>
      <c r="BC134" s="31"/>
      <c r="BD134" s="31"/>
      <c r="BE134" s="195" t="n">
        <f aca="false">IF(N134="základní",J134,0)</f>
        <v>-0</v>
      </c>
      <c r="BF134" s="195" t="n">
        <f aca="false">IF(N134="snížená",J134,0)</f>
        <v>0</v>
      </c>
      <c r="BG134" s="195" t="n">
        <f aca="false">IF(N134="zákl. přenesená",J134,0)</f>
        <v>0</v>
      </c>
      <c r="BH134" s="195" t="n">
        <f aca="false">IF(N134="sníž. přenesená",J134,0)</f>
        <v>0</v>
      </c>
      <c r="BI134" s="195" t="n">
        <f aca="false">IF(N134="nulová",J134,0)</f>
        <v>0</v>
      </c>
      <c r="BJ134" s="7" t="s">
        <v>90</v>
      </c>
      <c r="BK134" s="195" t="n">
        <f aca="false">ROUND(I134*H134,2)</f>
        <v>-0</v>
      </c>
      <c r="BL134" s="7" t="s">
        <v>192</v>
      </c>
      <c r="BM134" s="194" t="s">
        <v>941</v>
      </c>
      <c r="BN134" s="31"/>
    </row>
    <row r="135" s="32" customFormat="true" ht="12.8" hidden="false" customHeight="false" outlineLevel="0" collapsed="false">
      <c r="A135" s="26"/>
      <c r="B135" s="27"/>
      <c r="C135" s="26"/>
      <c r="D135" s="196" t="s">
        <v>194</v>
      </c>
      <c r="E135" s="26"/>
      <c r="F135" s="197" t="s">
        <v>940</v>
      </c>
      <c r="G135" s="26"/>
      <c r="H135" s="26"/>
      <c r="I135" s="163"/>
      <c r="J135" s="26"/>
      <c r="K135" s="26"/>
      <c r="L135" s="27"/>
      <c r="M135" s="198"/>
      <c r="N135" s="199"/>
      <c r="O135" s="68"/>
      <c r="P135" s="68"/>
      <c r="Q135" s="68"/>
      <c r="R135" s="68"/>
      <c r="S135" s="68"/>
      <c r="T135" s="69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7" t="s">
        <v>194</v>
      </c>
      <c r="AU135" s="7" t="s">
        <v>92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</row>
    <row r="136" s="32" customFormat="true" ht="12.8" hidden="false" customHeight="false" outlineLevel="0" collapsed="false">
      <c r="A136" s="26"/>
      <c r="B136" s="27"/>
      <c r="C136" s="183" t="s">
        <v>522</v>
      </c>
      <c r="D136" s="1" t="s">
        <v>0</v>
      </c>
      <c r="E136" s="184" t="s">
        <v>942</v>
      </c>
      <c r="F136" s="185" t="s">
        <v>943</v>
      </c>
      <c r="G136" s="186" t="s">
        <v>260</v>
      </c>
      <c r="H136" s="187" t="n">
        <v>4</v>
      </c>
      <c r="I136" s="188"/>
      <c r="J136" s="189" t="n">
        <f aca="false">ROUND(I136*H136,2)</f>
        <v>0</v>
      </c>
      <c r="K136" s="185"/>
      <c r="L136" s="27"/>
      <c r="M136" s="190"/>
      <c r="N136" s="191" t="s">
        <v>47</v>
      </c>
      <c r="O136" s="68"/>
      <c r="P136" s="192" t="n">
        <f aca="false">O136*H136</f>
        <v>0</v>
      </c>
      <c r="Q136" s="192" t="n">
        <v>0</v>
      </c>
      <c r="R136" s="192" t="n">
        <f aca="false">Q136*H136</f>
        <v>0</v>
      </c>
      <c r="S136" s="192" t="n">
        <v>0</v>
      </c>
      <c r="T136" s="193" t="n">
        <f aca="false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194" t="s">
        <v>192</v>
      </c>
      <c r="AS136" s="31"/>
      <c r="AT136" s="194" t="s">
        <v>0</v>
      </c>
      <c r="AU136" s="194" t="s">
        <v>92</v>
      </c>
      <c r="AV136" s="31"/>
      <c r="AW136" s="31"/>
      <c r="AX136" s="31"/>
      <c r="AY136" s="7" t="s">
        <v>186</v>
      </c>
      <c r="AZ136" s="31"/>
      <c r="BA136" s="31"/>
      <c r="BB136" s="31"/>
      <c r="BC136" s="31"/>
      <c r="BD136" s="31"/>
      <c r="BE136" s="195" t="n">
        <f aca="false">IF(N136="základní",J136,0)</f>
        <v>0</v>
      </c>
      <c r="BF136" s="195" t="n">
        <f aca="false">IF(N136="snížená",J136,0)</f>
        <v>0</v>
      </c>
      <c r="BG136" s="195" t="n">
        <f aca="false">IF(N136="zákl. přenesená",J136,0)</f>
        <v>0</v>
      </c>
      <c r="BH136" s="195" t="n">
        <f aca="false">IF(N136="sníž. přenesená",J136,0)</f>
        <v>0</v>
      </c>
      <c r="BI136" s="195" t="n">
        <f aca="false">IF(N136="nulová",J136,0)</f>
        <v>0</v>
      </c>
      <c r="BJ136" s="7" t="s">
        <v>90</v>
      </c>
      <c r="BK136" s="195" t="n">
        <f aca="false">ROUND(I136*H136,2)</f>
        <v>0</v>
      </c>
      <c r="BL136" s="7" t="s">
        <v>192</v>
      </c>
      <c r="BM136" s="194" t="s">
        <v>944</v>
      </c>
      <c r="BN136" s="31"/>
    </row>
    <row r="137" s="32" customFormat="true" ht="12.8" hidden="false" customHeight="false" outlineLevel="0" collapsed="false">
      <c r="A137" s="26"/>
      <c r="B137" s="27"/>
      <c r="C137" s="183" t="s">
        <v>9</v>
      </c>
      <c r="D137" s="4" t="s">
        <v>0</v>
      </c>
      <c r="E137" s="184" t="s">
        <v>945</v>
      </c>
      <c r="F137" s="185" t="s">
        <v>946</v>
      </c>
      <c r="G137" s="186" t="s">
        <v>260</v>
      </c>
      <c r="H137" s="187" t="n">
        <v>-1</v>
      </c>
      <c r="I137" s="188"/>
      <c r="J137" s="189" t="n">
        <f aca="false">ROUND(I137*H137,2)</f>
        <v>-0</v>
      </c>
      <c r="K137" s="185" t="s">
        <v>261</v>
      </c>
      <c r="L137" s="27"/>
      <c r="M137" s="190"/>
      <c r="N137" s="191" t="s">
        <v>47</v>
      </c>
      <c r="O137" s="68"/>
      <c r="P137" s="192" t="n">
        <f aca="false">O137*H137</f>
        <v>-0</v>
      </c>
      <c r="Q137" s="192" t="n">
        <v>0</v>
      </c>
      <c r="R137" s="192" t="n">
        <f aca="false">Q137*H137</f>
        <v>-0</v>
      </c>
      <c r="S137" s="192" t="n">
        <v>0</v>
      </c>
      <c r="T137" s="193" t="n">
        <f aca="false">S137*H137</f>
        <v>-0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194" t="s">
        <v>192</v>
      </c>
      <c r="AS137" s="31"/>
      <c r="AT137" s="194" t="s">
        <v>0</v>
      </c>
      <c r="AU137" s="194" t="s">
        <v>92</v>
      </c>
      <c r="AV137" s="31"/>
      <c r="AW137" s="31"/>
      <c r="AX137" s="31"/>
      <c r="AY137" s="7" t="s">
        <v>186</v>
      </c>
      <c r="AZ137" s="31"/>
      <c r="BA137" s="31"/>
      <c r="BB137" s="31"/>
      <c r="BC137" s="31"/>
      <c r="BD137" s="31"/>
      <c r="BE137" s="195" t="n">
        <f aca="false">IF(N137="základní",J137,0)</f>
        <v>-0</v>
      </c>
      <c r="BF137" s="195" t="n">
        <f aca="false">IF(N137="snížená",J137,0)</f>
        <v>0</v>
      </c>
      <c r="BG137" s="195" t="n">
        <f aca="false">IF(N137="zákl. přenesená",J137,0)</f>
        <v>0</v>
      </c>
      <c r="BH137" s="195" t="n">
        <f aca="false">IF(N137="sníž. přenesená",J137,0)</f>
        <v>0</v>
      </c>
      <c r="BI137" s="195" t="n">
        <f aca="false">IF(N137="nulová",J137,0)</f>
        <v>0</v>
      </c>
      <c r="BJ137" s="7" t="s">
        <v>90</v>
      </c>
      <c r="BK137" s="195" t="n">
        <f aca="false">ROUND(I137*H137,2)</f>
        <v>-0</v>
      </c>
      <c r="BL137" s="7" t="s">
        <v>192</v>
      </c>
      <c r="BM137" s="194" t="s">
        <v>947</v>
      </c>
      <c r="BN137" s="31"/>
    </row>
    <row r="138" s="32" customFormat="true" ht="12.8" hidden="false" customHeight="false" outlineLevel="0" collapsed="false">
      <c r="A138" s="26"/>
      <c r="B138" s="27"/>
      <c r="C138" s="26"/>
      <c r="D138" s="196" t="s">
        <v>194</v>
      </c>
      <c r="E138" s="26"/>
      <c r="F138" s="197" t="s">
        <v>946</v>
      </c>
      <c r="G138" s="26"/>
      <c r="H138" s="26"/>
      <c r="I138" s="163"/>
      <c r="J138" s="26"/>
      <c r="K138" s="26"/>
      <c r="L138" s="27"/>
      <c r="M138" s="198"/>
      <c r="N138" s="199"/>
      <c r="O138" s="68"/>
      <c r="P138" s="68"/>
      <c r="Q138" s="68"/>
      <c r="R138" s="68"/>
      <c r="S138" s="68"/>
      <c r="T138" s="69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7" t="s">
        <v>194</v>
      </c>
      <c r="AU138" s="7" t="s">
        <v>92</v>
      </c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</row>
    <row r="139" s="32" customFormat="true" ht="12.8" hidden="false" customHeight="false" outlineLevel="0" collapsed="false">
      <c r="A139" s="26"/>
      <c r="B139" s="27"/>
      <c r="C139" s="183" t="s">
        <v>9</v>
      </c>
      <c r="D139" s="1" t="s">
        <v>0</v>
      </c>
      <c r="E139" s="184" t="s">
        <v>948</v>
      </c>
      <c r="F139" s="185" t="s">
        <v>949</v>
      </c>
      <c r="G139" s="186" t="s">
        <v>260</v>
      </c>
      <c r="H139" s="187" t="n">
        <v>1</v>
      </c>
      <c r="I139" s="188"/>
      <c r="J139" s="189" t="n">
        <f aca="false">ROUND(I139*H139,2)</f>
        <v>0</v>
      </c>
      <c r="K139" s="185"/>
      <c r="L139" s="27"/>
      <c r="M139" s="190"/>
      <c r="N139" s="191" t="s">
        <v>47</v>
      </c>
      <c r="O139" s="68"/>
      <c r="P139" s="192" t="n">
        <f aca="false">O139*H139</f>
        <v>0</v>
      </c>
      <c r="Q139" s="192" t="n">
        <v>0</v>
      </c>
      <c r="R139" s="192" t="n">
        <f aca="false">Q139*H139</f>
        <v>0</v>
      </c>
      <c r="S139" s="192" t="n">
        <v>0</v>
      </c>
      <c r="T139" s="193" t="n">
        <f aca="false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194" t="s">
        <v>192</v>
      </c>
      <c r="AS139" s="31"/>
      <c r="AT139" s="194" t="s">
        <v>0</v>
      </c>
      <c r="AU139" s="194" t="s">
        <v>92</v>
      </c>
      <c r="AV139" s="31"/>
      <c r="AW139" s="31"/>
      <c r="AX139" s="31"/>
      <c r="AY139" s="7" t="s">
        <v>186</v>
      </c>
      <c r="AZ139" s="31"/>
      <c r="BA139" s="31"/>
      <c r="BB139" s="31"/>
      <c r="BC139" s="31"/>
      <c r="BD139" s="31"/>
      <c r="BE139" s="195" t="n">
        <f aca="false">IF(N139="základní",J139,0)</f>
        <v>0</v>
      </c>
      <c r="BF139" s="195" t="n">
        <f aca="false">IF(N139="snížená",J139,0)</f>
        <v>0</v>
      </c>
      <c r="BG139" s="195" t="n">
        <f aca="false">IF(N139="zákl. přenesená",J139,0)</f>
        <v>0</v>
      </c>
      <c r="BH139" s="195" t="n">
        <f aca="false">IF(N139="sníž. přenesená",J139,0)</f>
        <v>0</v>
      </c>
      <c r="BI139" s="195" t="n">
        <f aca="false">IF(N139="nulová",J139,0)</f>
        <v>0</v>
      </c>
      <c r="BJ139" s="7" t="s">
        <v>90</v>
      </c>
      <c r="BK139" s="195" t="n">
        <f aca="false">ROUND(I139*H139,2)</f>
        <v>0</v>
      </c>
      <c r="BL139" s="7" t="s">
        <v>192</v>
      </c>
      <c r="BM139" s="194" t="s">
        <v>950</v>
      </c>
      <c r="BN139" s="31"/>
    </row>
    <row r="140" s="32" customFormat="true" ht="12.8" hidden="false" customHeight="false" outlineLevel="0" collapsed="false">
      <c r="A140" s="26"/>
      <c r="B140" s="27"/>
      <c r="C140" s="183" t="s">
        <v>525</v>
      </c>
      <c r="D140" s="4" t="s">
        <v>0</v>
      </c>
      <c r="E140" s="184" t="s">
        <v>951</v>
      </c>
      <c r="F140" s="185" t="s">
        <v>952</v>
      </c>
      <c r="G140" s="186" t="s">
        <v>260</v>
      </c>
      <c r="H140" s="187" t="n">
        <v>-2</v>
      </c>
      <c r="I140" s="188"/>
      <c r="J140" s="189" t="n">
        <f aca="false">ROUND(I140*H140,2)</f>
        <v>-0</v>
      </c>
      <c r="K140" s="185" t="s">
        <v>261</v>
      </c>
      <c r="L140" s="27"/>
      <c r="M140" s="190"/>
      <c r="N140" s="191" t="s">
        <v>47</v>
      </c>
      <c r="O140" s="68"/>
      <c r="P140" s="192" t="n">
        <f aca="false">O140*H140</f>
        <v>-0</v>
      </c>
      <c r="Q140" s="192" t="n">
        <v>0</v>
      </c>
      <c r="R140" s="192" t="n">
        <f aca="false">Q140*H140</f>
        <v>-0</v>
      </c>
      <c r="S140" s="192" t="n">
        <v>0</v>
      </c>
      <c r="T140" s="193" t="n">
        <f aca="false">S140*H140</f>
        <v>-0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194" t="s">
        <v>192</v>
      </c>
      <c r="AS140" s="31"/>
      <c r="AT140" s="194" t="s">
        <v>0</v>
      </c>
      <c r="AU140" s="194" t="s">
        <v>92</v>
      </c>
      <c r="AV140" s="31"/>
      <c r="AW140" s="31"/>
      <c r="AX140" s="31"/>
      <c r="AY140" s="7" t="s">
        <v>186</v>
      </c>
      <c r="AZ140" s="31"/>
      <c r="BA140" s="31"/>
      <c r="BB140" s="31"/>
      <c r="BC140" s="31"/>
      <c r="BD140" s="31"/>
      <c r="BE140" s="195" t="n">
        <f aca="false">IF(N140="základní",J140,0)</f>
        <v>-0</v>
      </c>
      <c r="BF140" s="195" t="n">
        <f aca="false">IF(N140="snížená",J140,0)</f>
        <v>0</v>
      </c>
      <c r="BG140" s="195" t="n">
        <f aca="false">IF(N140="zákl. přenesená",J140,0)</f>
        <v>0</v>
      </c>
      <c r="BH140" s="195" t="n">
        <f aca="false">IF(N140="sníž. přenesená",J140,0)</f>
        <v>0</v>
      </c>
      <c r="BI140" s="195" t="n">
        <f aca="false">IF(N140="nulová",J140,0)</f>
        <v>0</v>
      </c>
      <c r="BJ140" s="7" t="s">
        <v>90</v>
      </c>
      <c r="BK140" s="195" t="n">
        <f aca="false">ROUND(I140*H140,2)</f>
        <v>-0</v>
      </c>
      <c r="BL140" s="7" t="s">
        <v>192</v>
      </c>
      <c r="BM140" s="194" t="s">
        <v>953</v>
      </c>
      <c r="BN140" s="31"/>
    </row>
    <row r="141" s="32" customFormat="true" ht="12.8" hidden="false" customHeight="false" outlineLevel="0" collapsed="false">
      <c r="A141" s="26"/>
      <c r="B141" s="27"/>
      <c r="C141" s="26"/>
      <c r="D141" s="196" t="s">
        <v>194</v>
      </c>
      <c r="E141" s="26"/>
      <c r="F141" s="197" t="s">
        <v>952</v>
      </c>
      <c r="G141" s="26"/>
      <c r="H141" s="26"/>
      <c r="I141" s="163"/>
      <c r="J141" s="26"/>
      <c r="K141" s="26"/>
      <c r="L141" s="27"/>
      <c r="M141" s="198"/>
      <c r="N141" s="199"/>
      <c r="O141" s="68"/>
      <c r="P141" s="68"/>
      <c r="Q141" s="68"/>
      <c r="R141" s="68"/>
      <c r="S141" s="68"/>
      <c r="T141" s="69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7" t="s">
        <v>194</v>
      </c>
      <c r="AU141" s="7" t="s">
        <v>92</v>
      </c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</row>
    <row r="142" s="32" customFormat="true" ht="12.8" hidden="false" customHeight="false" outlineLevel="0" collapsed="false">
      <c r="A142" s="26"/>
      <c r="B142" s="27"/>
      <c r="C142" s="183" t="s">
        <v>525</v>
      </c>
      <c r="D142" s="1" t="s">
        <v>0</v>
      </c>
      <c r="E142" s="184" t="s">
        <v>954</v>
      </c>
      <c r="F142" s="185" t="s">
        <v>955</v>
      </c>
      <c r="G142" s="186" t="s">
        <v>260</v>
      </c>
      <c r="H142" s="187" t="n">
        <v>2</v>
      </c>
      <c r="I142" s="188"/>
      <c r="J142" s="189" t="n">
        <f aca="false">ROUND(I142*H142,2)</f>
        <v>0</v>
      </c>
      <c r="K142" s="185"/>
      <c r="L142" s="27"/>
      <c r="M142" s="190"/>
      <c r="N142" s="191" t="s">
        <v>47</v>
      </c>
      <c r="O142" s="68"/>
      <c r="P142" s="192" t="n">
        <f aca="false">O142*H142</f>
        <v>0</v>
      </c>
      <c r="Q142" s="192" t="n">
        <v>0</v>
      </c>
      <c r="R142" s="192" t="n">
        <f aca="false">Q142*H142</f>
        <v>0</v>
      </c>
      <c r="S142" s="192" t="n">
        <v>0</v>
      </c>
      <c r="T142" s="193" t="n">
        <f aca="false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194" t="s">
        <v>192</v>
      </c>
      <c r="AS142" s="31"/>
      <c r="AT142" s="194" t="s">
        <v>0</v>
      </c>
      <c r="AU142" s="194" t="s">
        <v>92</v>
      </c>
      <c r="AV142" s="31"/>
      <c r="AW142" s="31"/>
      <c r="AX142" s="31"/>
      <c r="AY142" s="7" t="s">
        <v>186</v>
      </c>
      <c r="AZ142" s="31"/>
      <c r="BA142" s="31"/>
      <c r="BB142" s="31"/>
      <c r="BC142" s="31"/>
      <c r="BD142" s="31"/>
      <c r="BE142" s="195" t="n">
        <f aca="false">IF(N142="základní",J142,0)</f>
        <v>0</v>
      </c>
      <c r="BF142" s="195" t="n">
        <f aca="false">IF(N142="snížená",J142,0)</f>
        <v>0</v>
      </c>
      <c r="BG142" s="195" t="n">
        <f aca="false">IF(N142="zákl. přenesená",J142,0)</f>
        <v>0</v>
      </c>
      <c r="BH142" s="195" t="n">
        <f aca="false">IF(N142="sníž. přenesená",J142,0)</f>
        <v>0</v>
      </c>
      <c r="BI142" s="195" t="n">
        <f aca="false">IF(N142="nulová",J142,0)</f>
        <v>0</v>
      </c>
      <c r="BJ142" s="7" t="s">
        <v>90</v>
      </c>
      <c r="BK142" s="195" t="n">
        <f aca="false">ROUND(I142*H142,2)</f>
        <v>0</v>
      </c>
      <c r="BL142" s="7" t="s">
        <v>192</v>
      </c>
      <c r="BM142" s="194" t="s">
        <v>956</v>
      </c>
      <c r="BN142" s="31"/>
    </row>
    <row r="143" s="32" customFormat="true" ht="12.8" hidden="false" customHeight="false" outlineLevel="0" collapsed="false">
      <c r="A143" s="26"/>
      <c r="B143" s="27"/>
      <c r="C143" s="183" t="s">
        <v>249</v>
      </c>
      <c r="D143" s="4" t="s">
        <v>0</v>
      </c>
      <c r="E143" s="184" t="s">
        <v>957</v>
      </c>
      <c r="F143" s="185" t="s">
        <v>958</v>
      </c>
      <c r="G143" s="186" t="s">
        <v>260</v>
      </c>
      <c r="H143" s="187" t="n">
        <v>-2</v>
      </c>
      <c r="I143" s="188"/>
      <c r="J143" s="189" t="n">
        <f aca="false">ROUND(I143*H143,2)</f>
        <v>-0</v>
      </c>
      <c r="K143" s="185" t="s">
        <v>261</v>
      </c>
      <c r="L143" s="27"/>
      <c r="M143" s="190"/>
      <c r="N143" s="191" t="s">
        <v>47</v>
      </c>
      <c r="O143" s="68"/>
      <c r="P143" s="192" t="n">
        <f aca="false">O143*H143</f>
        <v>-0</v>
      </c>
      <c r="Q143" s="192" t="n">
        <v>0</v>
      </c>
      <c r="R143" s="192" t="n">
        <f aca="false">Q143*H143</f>
        <v>-0</v>
      </c>
      <c r="S143" s="192" t="n">
        <v>0</v>
      </c>
      <c r="T143" s="193" t="n">
        <f aca="false">S143*H143</f>
        <v>-0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194" t="s">
        <v>192</v>
      </c>
      <c r="AS143" s="31"/>
      <c r="AT143" s="194" t="s">
        <v>0</v>
      </c>
      <c r="AU143" s="194" t="s">
        <v>92</v>
      </c>
      <c r="AV143" s="31"/>
      <c r="AW143" s="31"/>
      <c r="AX143" s="31"/>
      <c r="AY143" s="7" t="s">
        <v>186</v>
      </c>
      <c r="AZ143" s="31"/>
      <c r="BA143" s="31"/>
      <c r="BB143" s="31"/>
      <c r="BC143" s="31"/>
      <c r="BD143" s="31"/>
      <c r="BE143" s="195" t="n">
        <f aca="false">IF(N143="základní",J143,0)</f>
        <v>-0</v>
      </c>
      <c r="BF143" s="195" t="n">
        <f aca="false">IF(N143="snížená",J143,0)</f>
        <v>0</v>
      </c>
      <c r="BG143" s="195" t="n">
        <f aca="false">IF(N143="zákl. přenesená",J143,0)</f>
        <v>0</v>
      </c>
      <c r="BH143" s="195" t="n">
        <f aca="false">IF(N143="sníž. přenesená",J143,0)</f>
        <v>0</v>
      </c>
      <c r="BI143" s="195" t="n">
        <f aca="false">IF(N143="nulová",J143,0)</f>
        <v>0</v>
      </c>
      <c r="BJ143" s="7" t="s">
        <v>90</v>
      </c>
      <c r="BK143" s="195" t="n">
        <f aca="false">ROUND(I143*H143,2)</f>
        <v>-0</v>
      </c>
      <c r="BL143" s="7" t="s">
        <v>192</v>
      </c>
      <c r="BM143" s="194" t="s">
        <v>959</v>
      </c>
      <c r="BN143" s="31"/>
    </row>
    <row r="144" s="32" customFormat="true" ht="12.8" hidden="false" customHeight="false" outlineLevel="0" collapsed="false">
      <c r="A144" s="26"/>
      <c r="B144" s="27"/>
      <c r="C144" s="26"/>
      <c r="D144" s="196" t="s">
        <v>194</v>
      </c>
      <c r="E144" s="26"/>
      <c r="F144" s="197" t="s">
        <v>958</v>
      </c>
      <c r="G144" s="26"/>
      <c r="H144" s="26"/>
      <c r="I144" s="163"/>
      <c r="J144" s="26"/>
      <c r="K144" s="26"/>
      <c r="L144" s="27"/>
      <c r="M144" s="198"/>
      <c r="N144" s="199"/>
      <c r="O144" s="68"/>
      <c r="P144" s="68"/>
      <c r="Q144" s="68"/>
      <c r="R144" s="68"/>
      <c r="S144" s="68"/>
      <c r="T144" s="69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7" t="s">
        <v>194</v>
      </c>
      <c r="AU144" s="7" t="s">
        <v>92</v>
      </c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</row>
    <row r="145" s="32" customFormat="true" ht="12.8" hidden="false" customHeight="false" outlineLevel="0" collapsed="false">
      <c r="A145" s="26"/>
      <c r="B145" s="27"/>
      <c r="C145" s="183" t="s">
        <v>249</v>
      </c>
      <c r="D145" s="1" t="s">
        <v>0</v>
      </c>
      <c r="E145" s="184" t="s">
        <v>960</v>
      </c>
      <c r="F145" s="185" t="s">
        <v>961</v>
      </c>
      <c r="G145" s="186" t="s">
        <v>260</v>
      </c>
      <c r="H145" s="187" t="n">
        <v>2</v>
      </c>
      <c r="I145" s="188"/>
      <c r="J145" s="189" t="n">
        <f aca="false">ROUND(I145*H145,2)</f>
        <v>0</v>
      </c>
      <c r="K145" s="185"/>
      <c r="L145" s="27"/>
      <c r="M145" s="190"/>
      <c r="N145" s="191" t="s">
        <v>47</v>
      </c>
      <c r="O145" s="68"/>
      <c r="P145" s="192" t="n">
        <f aca="false">O145*H145</f>
        <v>0</v>
      </c>
      <c r="Q145" s="192" t="n">
        <v>0</v>
      </c>
      <c r="R145" s="192" t="n">
        <f aca="false">Q145*H145</f>
        <v>0</v>
      </c>
      <c r="S145" s="192" t="n">
        <v>0</v>
      </c>
      <c r="T145" s="193" t="n">
        <f aca="false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194" t="s">
        <v>192</v>
      </c>
      <c r="AS145" s="31"/>
      <c r="AT145" s="194" t="s">
        <v>0</v>
      </c>
      <c r="AU145" s="194" t="s">
        <v>92</v>
      </c>
      <c r="AV145" s="31"/>
      <c r="AW145" s="31"/>
      <c r="AX145" s="31"/>
      <c r="AY145" s="7" t="s">
        <v>186</v>
      </c>
      <c r="AZ145" s="31"/>
      <c r="BA145" s="31"/>
      <c r="BB145" s="31"/>
      <c r="BC145" s="31"/>
      <c r="BD145" s="31"/>
      <c r="BE145" s="195" t="n">
        <f aca="false">IF(N145="základní",J145,0)</f>
        <v>0</v>
      </c>
      <c r="BF145" s="195" t="n">
        <f aca="false">IF(N145="snížená",J145,0)</f>
        <v>0</v>
      </c>
      <c r="BG145" s="195" t="n">
        <f aca="false">IF(N145="zákl. přenesená",J145,0)</f>
        <v>0</v>
      </c>
      <c r="BH145" s="195" t="n">
        <f aca="false">IF(N145="sníž. přenesená",J145,0)</f>
        <v>0</v>
      </c>
      <c r="BI145" s="195" t="n">
        <f aca="false">IF(N145="nulová",J145,0)</f>
        <v>0</v>
      </c>
      <c r="BJ145" s="7" t="s">
        <v>90</v>
      </c>
      <c r="BK145" s="195" t="n">
        <f aca="false">ROUND(I145*H145,2)</f>
        <v>0</v>
      </c>
      <c r="BL145" s="7" t="s">
        <v>192</v>
      </c>
      <c r="BM145" s="194" t="s">
        <v>962</v>
      </c>
      <c r="BN145" s="31"/>
    </row>
    <row r="146" s="32" customFormat="true" ht="12.8" hidden="false" customHeight="false" outlineLevel="0" collapsed="false">
      <c r="A146" s="26"/>
      <c r="B146" s="27"/>
      <c r="C146" s="183" t="s">
        <v>244</v>
      </c>
      <c r="D146" s="4" t="s">
        <v>0</v>
      </c>
      <c r="E146" s="184" t="s">
        <v>963</v>
      </c>
      <c r="F146" s="185" t="s">
        <v>964</v>
      </c>
      <c r="G146" s="186" t="s">
        <v>260</v>
      </c>
      <c r="H146" s="187" t="n">
        <v>-1</v>
      </c>
      <c r="I146" s="188"/>
      <c r="J146" s="189" t="n">
        <f aca="false">ROUND(I146*H146,2)</f>
        <v>-0</v>
      </c>
      <c r="K146" s="185" t="s">
        <v>261</v>
      </c>
      <c r="L146" s="27"/>
      <c r="M146" s="190"/>
      <c r="N146" s="191" t="s">
        <v>47</v>
      </c>
      <c r="O146" s="68"/>
      <c r="P146" s="192" t="n">
        <f aca="false">O146*H146</f>
        <v>-0</v>
      </c>
      <c r="Q146" s="192" t="n">
        <v>0</v>
      </c>
      <c r="R146" s="192" t="n">
        <f aca="false">Q146*H146</f>
        <v>-0</v>
      </c>
      <c r="S146" s="192" t="n">
        <v>0</v>
      </c>
      <c r="T146" s="193" t="n">
        <f aca="false">S146*H146</f>
        <v>-0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194" t="s">
        <v>192</v>
      </c>
      <c r="AS146" s="31"/>
      <c r="AT146" s="194" t="s">
        <v>0</v>
      </c>
      <c r="AU146" s="194" t="s">
        <v>92</v>
      </c>
      <c r="AV146" s="31"/>
      <c r="AW146" s="31"/>
      <c r="AX146" s="31"/>
      <c r="AY146" s="7" t="s">
        <v>186</v>
      </c>
      <c r="AZ146" s="31"/>
      <c r="BA146" s="31"/>
      <c r="BB146" s="31"/>
      <c r="BC146" s="31"/>
      <c r="BD146" s="31"/>
      <c r="BE146" s="195" t="n">
        <f aca="false">IF(N146="základní",J146,0)</f>
        <v>-0</v>
      </c>
      <c r="BF146" s="195" t="n">
        <f aca="false">IF(N146="snížená",J146,0)</f>
        <v>0</v>
      </c>
      <c r="BG146" s="195" t="n">
        <f aca="false">IF(N146="zákl. přenesená",J146,0)</f>
        <v>0</v>
      </c>
      <c r="BH146" s="195" t="n">
        <f aca="false">IF(N146="sníž. přenesená",J146,0)</f>
        <v>0</v>
      </c>
      <c r="BI146" s="195" t="n">
        <f aca="false">IF(N146="nulová",J146,0)</f>
        <v>0</v>
      </c>
      <c r="BJ146" s="7" t="s">
        <v>90</v>
      </c>
      <c r="BK146" s="195" t="n">
        <f aca="false">ROUND(I146*H146,2)</f>
        <v>-0</v>
      </c>
      <c r="BL146" s="7" t="s">
        <v>192</v>
      </c>
      <c r="BM146" s="194" t="s">
        <v>965</v>
      </c>
      <c r="BN146" s="31"/>
    </row>
    <row r="147" s="32" customFormat="true" ht="12.8" hidden="false" customHeight="false" outlineLevel="0" collapsed="false">
      <c r="A147" s="26"/>
      <c r="B147" s="27"/>
      <c r="C147" s="26"/>
      <c r="D147" s="196" t="s">
        <v>194</v>
      </c>
      <c r="E147" s="26"/>
      <c r="F147" s="197" t="s">
        <v>964</v>
      </c>
      <c r="G147" s="26"/>
      <c r="H147" s="26"/>
      <c r="I147" s="163"/>
      <c r="J147" s="26"/>
      <c r="K147" s="26"/>
      <c r="L147" s="27"/>
      <c r="M147" s="198"/>
      <c r="N147" s="199"/>
      <c r="O147" s="68"/>
      <c r="P147" s="68"/>
      <c r="Q147" s="68"/>
      <c r="R147" s="68"/>
      <c r="S147" s="68"/>
      <c r="T147" s="69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7" t="s">
        <v>194</v>
      </c>
      <c r="AU147" s="7" t="s">
        <v>92</v>
      </c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</row>
    <row r="148" s="32" customFormat="true" ht="12.8" hidden="false" customHeight="false" outlineLevel="0" collapsed="false">
      <c r="A148" s="26"/>
      <c r="B148" s="27"/>
      <c r="C148" s="183" t="s">
        <v>244</v>
      </c>
      <c r="D148" s="1" t="s">
        <v>0</v>
      </c>
      <c r="E148" s="184" t="s">
        <v>966</v>
      </c>
      <c r="F148" s="185" t="s">
        <v>967</v>
      </c>
      <c r="G148" s="186" t="s">
        <v>260</v>
      </c>
      <c r="H148" s="187" t="n">
        <v>1</v>
      </c>
      <c r="I148" s="188"/>
      <c r="J148" s="189" t="n">
        <f aca="false">ROUND(I148*H148,2)</f>
        <v>0</v>
      </c>
      <c r="K148" s="185"/>
      <c r="L148" s="27"/>
      <c r="M148" s="190"/>
      <c r="N148" s="191" t="s">
        <v>47</v>
      </c>
      <c r="O148" s="68"/>
      <c r="P148" s="192" t="n">
        <f aca="false">O148*H148</f>
        <v>0</v>
      </c>
      <c r="Q148" s="192" t="n">
        <v>0</v>
      </c>
      <c r="R148" s="192" t="n">
        <f aca="false">Q148*H148</f>
        <v>0</v>
      </c>
      <c r="S148" s="192" t="n">
        <v>0</v>
      </c>
      <c r="T148" s="193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194" t="s">
        <v>192</v>
      </c>
      <c r="AS148" s="31"/>
      <c r="AT148" s="194" t="s">
        <v>0</v>
      </c>
      <c r="AU148" s="194" t="s">
        <v>92</v>
      </c>
      <c r="AV148" s="31"/>
      <c r="AW148" s="31"/>
      <c r="AX148" s="31"/>
      <c r="AY148" s="7" t="s">
        <v>186</v>
      </c>
      <c r="AZ148" s="31"/>
      <c r="BA148" s="31"/>
      <c r="BB148" s="31"/>
      <c r="BC148" s="31"/>
      <c r="BD148" s="31"/>
      <c r="BE148" s="195" t="n">
        <f aca="false">IF(N148="základní",J148,0)</f>
        <v>0</v>
      </c>
      <c r="BF148" s="195" t="n">
        <f aca="false">IF(N148="snížená",J148,0)</f>
        <v>0</v>
      </c>
      <c r="BG148" s="195" t="n">
        <f aca="false">IF(N148="zákl. přenesená",J148,0)</f>
        <v>0</v>
      </c>
      <c r="BH148" s="195" t="n">
        <f aca="false">IF(N148="sníž. přenesená",J148,0)</f>
        <v>0</v>
      </c>
      <c r="BI148" s="195" t="n">
        <f aca="false">IF(N148="nulová",J148,0)</f>
        <v>0</v>
      </c>
      <c r="BJ148" s="7" t="s">
        <v>90</v>
      </c>
      <c r="BK148" s="195" t="n">
        <f aca="false">ROUND(I148*H148,2)</f>
        <v>0</v>
      </c>
      <c r="BL148" s="7" t="s">
        <v>192</v>
      </c>
      <c r="BM148" s="194" t="s">
        <v>968</v>
      </c>
      <c r="BN148" s="31"/>
    </row>
    <row r="149" s="32" customFormat="true" ht="12.8" hidden="false" customHeight="false" outlineLevel="0" collapsed="false">
      <c r="A149" s="26"/>
      <c r="B149" s="27"/>
      <c r="C149" s="183" t="s">
        <v>272</v>
      </c>
      <c r="D149" s="4" t="s">
        <v>0</v>
      </c>
      <c r="E149" s="184" t="s">
        <v>969</v>
      </c>
      <c r="F149" s="185" t="s">
        <v>970</v>
      </c>
      <c r="G149" s="186" t="s">
        <v>260</v>
      </c>
      <c r="H149" s="187" t="n">
        <v>-1</v>
      </c>
      <c r="I149" s="188"/>
      <c r="J149" s="189" t="n">
        <f aca="false">ROUND(I149*H149,2)</f>
        <v>-0</v>
      </c>
      <c r="K149" s="185" t="s">
        <v>261</v>
      </c>
      <c r="L149" s="27"/>
      <c r="M149" s="190"/>
      <c r="N149" s="191" t="s">
        <v>47</v>
      </c>
      <c r="O149" s="68"/>
      <c r="P149" s="192" t="n">
        <f aca="false">O149*H149</f>
        <v>-0</v>
      </c>
      <c r="Q149" s="192" t="n">
        <v>0</v>
      </c>
      <c r="R149" s="192" t="n">
        <f aca="false">Q149*H149</f>
        <v>-0</v>
      </c>
      <c r="S149" s="192" t="n">
        <v>0</v>
      </c>
      <c r="T149" s="193" t="n">
        <f aca="false">S149*H149</f>
        <v>-0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194" t="s">
        <v>192</v>
      </c>
      <c r="AS149" s="31"/>
      <c r="AT149" s="194" t="s">
        <v>0</v>
      </c>
      <c r="AU149" s="194" t="s">
        <v>92</v>
      </c>
      <c r="AV149" s="31"/>
      <c r="AW149" s="31"/>
      <c r="AX149" s="31"/>
      <c r="AY149" s="7" t="s">
        <v>186</v>
      </c>
      <c r="AZ149" s="31"/>
      <c r="BA149" s="31"/>
      <c r="BB149" s="31"/>
      <c r="BC149" s="31"/>
      <c r="BD149" s="31"/>
      <c r="BE149" s="195" t="n">
        <f aca="false">IF(N149="základní",J149,0)</f>
        <v>-0</v>
      </c>
      <c r="BF149" s="195" t="n">
        <f aca="false">IF(N149="snížená",J149,0)</f>
        <v>0</v>
      </c>
      <c r="BG149" s="195" t="n">
        <f aca="false">IF(N149="zákl. přenesená",J149,0)</f>
        <v>0</v>
      </c>
      <c r="BH149" s="195" t="n">
        <f aca="false">IF(N149="sníž. přenesená",J149,0)</f>
        <v>0</v>
      </c>
      <c r="BI149" s="195" t="n">
        <f aca="false">IF(N149="nulová",J149,0)</f>
        <v>0</v>
      </c>
      <c r="BJ149" s="7" t="s">
        <v>90</v>
      </c>
      <c r="BK149" s="195" t="n">
        <f aca="false">ROUND(I149*H149,2)</f>
        <v>-0</v>
      </c>
      <c r="BL149" s="7" t="s">
        <v>192</v>
      </c>
      <c r="BM149" s="194" t="s">
        <v>971</v>
      </c>
      <c r="BN149" s="31"/>
    </row>
    <row r="150" s="32" customFormat="true" ht="12.8" hidden="false" customHeight="false" outlineLevel="0" collapsed="false">
      <c r="A150" s="26"/>
      <c r="B150" s="27"/>
      <c r="C150" s="26"/>
      <c r="D150" s="196" t="s">
        <v>194</v>
      </c>
      <c r="E150" s="26"/>
      <c r="F150" s="197" t="s">
        <v>970</v>
      </c>
      <c r="G150" s="26"/>
      <c r="H150" s="26"/>
      <c r="I150" s="163"/>
      <c r="J150" s="26"/>
      <c r="K150" s="26"/>
      <c r="L150" s="27"/>
      <c r="M150" s="198"/>
      <c r="N150" s="199"/>
      <c r="O150" s="68"/>
      <c r="P150" s="68"/>
      <c r="Q150" s="68"/>
      <c r="R150" s="68"/>
      <c r="S150" s="68"/>
      <c r="T150" s="69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7" t="s">
        <v>194</v>
      </c>
      <c r="AU150" s="7" t="s">
        <v>92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</row>
    <row r="151" s="32" customFormat="true" ht="12.8" hidden="false" customHeight="false" outlineLevel="0" collapsed="false">
      <c r="A151" s="26"/>
      <c r="B151" s="27"/>
      <c r="C151" s="183" t="s">
        <v>272</v>
      </c>
      <c r="D151" s="1" t="s">
        <v>0</v>
      </c>
      <c r="E151" s="184" t="s">
        <v>972</v>
      </c>
      <c r="F151" s="185" t="s">
        <v>973</v>
      </c>
      <c r="G151" s="186" t="s">
        <v>260</v>
      </c>
      <c r="H151" s="187" t="n">
        <v>1</v>
      </c>
      <c r="I151" s="188"/>
      <c r="J151" s="189" t="n">
        <f aca="false">ROUND(I151*H151,2)</f>
        <v>0</v>
      </c>
      <c r="K151" s="185"/>
      <c r="L151" s="27"/>
      <c r="M151" s="190"/>
      <c r="N151" s="191" t="s">
        <v>47</v>
      </c>
      <c r="O151" s="68"/>
      <c r="P151" s="192" t="n">
        <f aca="false">O151*H151</f>
        <v>0</v>
      </c>
      <c r="Q151" s="192" t="n">
        <v>0</v>
      </c>
      <c r="R151" s="192" t="n">
        <f aca="false">Q151*H151</f>
        <v>0</v>
      </c>
      <c r="S151" s="192" t="n">
        <v>0</v>
      </c>
      <c r="T151" s="193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194" t="s">
        <v>192</v>
      </c>
      <c r="AS151" s="31"/>
      <c r="AT151" s="194" t="s">
        <v>0</v>
      </c>
      <c r="AU151" s="194" t="s">
        <v>92</v>
      </c>
      <c r="AV151" s="31"/>
      <c r="AW151" s="31"/>
      <c r="AX151" s="31"/>
      <c r="AY151" s="7" t="s">
        <v>186</v>
      </c>
      <c r="AZ151" s="31"/>
      <c r="BA151" s="31"/>
      <c r="BB151" s="31"/>
      <c r="BC151" s="31"/>
      <c r="BD151" s="31"/>
      <c r="BE151" s="195" t="n">
        <f aca="false">IF(N151="základní",J151,0)</f>
        <v>0</v>
      </c>
      <c r="BF151" s="195" t="n">
        <f aca="false">IF(N151="snížená",J151,0)</f>
        <v>0</v>
      </c>
      <c r="BG151" s="195" t="n">
        <f aca="false">IF(N151="zákl. přenesená",J151,0)</f>
        <v>0</v>
      </c>
      <c r="BH151" s="195" t="n">
        <f aca="false">IF(N151="sníž. přenesená",J151,0)</f>
        <v>0</v>
      </c>
      <c r="BI151" s="195" t="n">
        <f aca="false">IF(N151="nulová",J151,0)</f>
        <v>0</v>
      </c>
      <c r="BJ151" s="7" t="s">
        <v>90</v>
      </c>
      <c r="BK151" s="195" t="n">
        <f aca="false">ROUND(I151*H151,2)</f>
        <v>0</v>
      </c>
      <c r="BL151" s="7" t="s">
        <v>192</v>
      </c>
      <c r="BM151" s="194" t="s">
        <v>974</v>
      </c>
      <c r="BN151" s="31"/>
    </row>
    <row r="152" s="32" customFormat="true" ht="12.8" hidden="false" customHeight="false" outlineLevel="0" collapsed="false">
      <c r="A152" s="26"/>
      <c r="B152" s="27"/>
      <c r="C152" s="183" t="s">
        <v>276</v>
      </c>
      <c r="D152" s="4" t="s">
        <v>0</v>
      </c>
      <c r="E152" s="184" t="s">
        <v>975</v>
      </c>
      <c r="F152" s="185" t="s">
        <v>976</v>
      </c>
      <c r="G152" s="186" t="s">
        <v>260</v>
      </c>
      <c r="H152" s="187" t="n">
        <v>-2</v>
      </c>
      <c r="I152" s="188"/>
      <c r="J152" s="189" t="n">
        <f aca="false">ROUND(I152*H152,2)</f>
        <v>-0</v>
      </c>
      <c r="K152" s="185" t="s">
        <v>261</v>
      </c>
      <c r="L152" s="27"/>
      <c r="M152" s="190"/>
      <c r="N152" s="191" t="s">
        <v>47</v>
      </c>
      <c r="O152" s="68"/>
      <c r="P152" s="192" t="n">
        <f aca="false">O152*H152</f>
        <v>-0</v>
      </c>
      <c r="Q152" s="192" t="n">
        <v>0</v>
      </c>
      <c r="R152" s="192" t="n">
        <f aca="false">Q152*H152</f>
        <v>-0</v>
      </c>
      <c r="S152" s="192" t="n">
        <v>0</v>
      </c>
      <c r="T152" s="193" t="n">
        <f aca="false">S152*H152</f>
        <v>-0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194" t="s">
        <v>192</v>
      </c>
      <c r="AS152" s="31"/>
      <c r="AT152" s="194" t="s">
        <v>0</v>
      </c>
      <c r="AU152" s="194" t="s">
        <v>92</v>
      </c>
      <c r="AV152" s="31"/>
      <c r="AW152" s="31"/>
      <c r="AX152" s="31"/>
      <c r="AY152" s="7" t="s">
        <v>186</v>
      </c>
      <c r="AZ152" s="31"/>
      <c r="BA152" s="31"/>
      <c r="BB152" s="31"/>
      <c r="BC152" s="31"/>
      <c r="BD152" s="31"/>
      <c r="BE152" s="195" t="n">
        <f aca="false">IF(N152="základní",J152,0)</f>
        <v>-0</v>
      </c>
      <c r="BF152" s="195" t="n">
        <f aca="false">IF(N152="snížená",J152,0)</f>
        <v>0</v>
      </c>
      <c r="BG152" s="195" t="n">
        <f aca="false">IF(N152="zákl. přenesená",J152,0)</f>
        <v>0</v>
      </c>
      <c r="BH152" s="195" t="n">
        <f aca="false">IF(N152="sníž. přenesená",J152,0)</f>
        <v>0</v>
      </c>
      <c r="BI152" s="195" t="n">
        <f aca="false">IF(N152="nulová",J152,0)</f>
        <v>0</v>
      </c>
      <c r="BJ152" s="7" t="s">
        <v>90</v>
      </c>
      <c r="BK152" s="195" t="n">
        <f aca="false">ROUND(I152*H152,2)</f>
        <v>-0</v>
      </c>
      <c r="BL152" s="7" t="s">
        <v>192</v>
      </c>
      <c r="BM152" s="194" t="s">
        <v>977</v>
      </c>
      <c r="BN152" s="31"/>
    </row>
    <row r="153" s="32" customFormat="true" ht="12.8" hidden="false" customHeight="false" outlineLevel="0" collapsed="false">
      <c r="A153" s="26"/>
      <c r="B153" s="27"/>
      <c r="C153" s="26"/>
      <c r="D153" s="196" t="s">
        <v>194</v>
      </c>
      <c r="E153" s="26"/>
      <c r="F153" s="197" t="s">
        <v>976</v>
      </c>
      <c r="G153" s="26"/>
      <c r="H153" s="26"/>
      <c r="I153" s="163"/>
      <c r="J153" s="26"/>
      <c r="K153" s="26"/>
      <c r="L153" s="27"/>
      <c r="M153" s="198"/>
      <c r="N153" s="199"/>
      <c r="O153" s="68"/>
      <c r="P153" s="68"/>
      <c r="Q153" s="68"/>
      <c r="R153" s="68"/>
      <c r="S153" s="68"/>
      <c r="T153" s="69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7" t="s">
        <v>194</v>
      </c>
      <c r="AU153" s="7" t="s">
        <v>92</v>
      </c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</row>
    <row r="154" s="32" customFormat="true" ht="12.8" hidden="false" customHeight="false" outlineLevel="0" collapsed="false">
      <c r="A154" s="26"/>
      <c r="B154" s="27"/>
      <c r="C154" s="183" t="s">
        <v>276</v>
      </c>
      <c r="D154" s="1" t="s">
        <v>0</v>
      </c>
      <c r="E154" s="184" t="s">
        <v>978</v>
      </c>
      <c r="F154" s="185" t="s">
        <v>979</v>
      </c>
      <c r="G154" s="186" t="s">
        <v>260</v>
      </c>
      <c r="H154" s="187" t="n">
        <v>2</v>
      </c>
      <c r="I154" s="188"/>
      <c r="J154" s="189" t="n">
        <f aca="false">ROUND(I154*H154,2)</f>
        <v>0</v>
      </c>
      <c r="K154" s="185"/>
      <c r="L154" s="27"/>
      <c r="M154" s="190"/>
      <c r="N154" s="191" t="s">
        <v>47</v>
      </c>
      <c r="O154" s="68"/>
      <c r="P154" s="192" t="n">
        <f aca="false">O154*H154</f>
        <v>0</v>
      </c>
      <c r="Q154" s="192" t="n">
        <v>0</v>
      </c>
      <c r="R154" s="192" t="n">
        <f aca="false">Q154*H154</f>
        <v>0</v>
      </c>
      <c r="S154" s="192" t="n">
        <v>0</v>
      </c>
      <c r="T154" s="193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194" t="s">
        <v>192</v>
      </c>
      <c r="AS154" s="31"/>
      <c r="AT154" s="194" t="s">
        <v>0</v>
      </c>
      <c r="AU154" s="194" t="s">
        <v>92</v>
      </c>
      <c r="AV154" s="31"/>
      <c r="AW154" s="31"/>
      <c r="AX154" s="31"/>
      <c r="AY154" s="7" t="s">
        <v>186</v>
      </c>
      <c r="AZ154" s="31"/>
      <c r="BA154" s="31"/>
      <c r="BB154" s="31"/>
      <c r="BC154" s="31"/>
      <c r="BD154" s="31"/>
      <c r="BE154" s="195" t="n">
        <f aca="false">IF(N154="základní",J154,0)</f>
        <v>0</v>
      </c>
      <c r="BF154" s="195" t="n">
        <f aca="false">IF(N154="snížená",J154,0)</f>
        <v>0</v>
      </c>
      <c r="BG154" s="195" t="n">
        <f aca="false">IF(N154="zákl. přenesená",J154,0)</f>
        <v>0</v>
      </c>
      <c r="BH154" s="195" t="n">
        <f aca="false">IF(N154="sníž. přenesená",J154,0)</f>
        <v>0</v>
      </c>
      <c r="BI154" s="195" t="n">
        <f aca="false">IF(N154="nulová",J154,0)</f>
        <v>0</v>
      </c>
      <c r="BJ154" s="7" t="s">
        <v>90</v>
      </c>
      <c r="BK154" s="195" t="n">
        <f aca="false">ROUND(I154*H154,2)</f>
        <v>0</v>
      </c>
      <c r="BL154" s="7" t="s">
        <v>192</v>
      </c>
      <c r="BM154" s="194" t="s">
        <v>980</v>
      </c>
      <c r="BN154" s="31"/>
    </row>
    <row r="155" s="32" customFormat="true" ht="12.8" hidden="false" customHeight="false" outlineLevel="0" collapsed="false">
      <c r="A155" s="26"/>
      <c r="B155" s="27"/>
      <c r="C155" s="183" t="s">
        <v>322</v>
      </c>
      <c r="D155" s="4" t="s">
        <v>0</v>
      </c>
      <c r="E155" s="184" t="s">
        <v>981</v>
      </c>
      <c r="F155" s="185" t="s">
        <v>982</v>
      </c>
      <c r="G155" s="186" t="s">
        <v>260</v>
      </c>
      <c r="H155" s="187" t="n">
        <v>-2</v>
      </c>
      <c r="I155" s="188"/>
      <c r="J155" s="189" t="n">
        <f aca="false">ROUND(I155*H155,2)</f>
        <v>-0</v>
      </c>
      <c r="K155" s="185" t="s">
        <v>261</v>
      </c>
      <c r="L155" s="27"/>
      <c r="M155" s="190"/>
      <c r="N155" s="191" t="s">
        <v>47</v>
      </c>
      <c r="O155" s="68"/>
      <c r="P155" s="192" t="n">
        <f aca="false">O155*H155</f>
        <v>-0</v>
      </c>
      <c r="Q155" s="192" t="n">
        <v>0</v>
      </c>
      <c r="R155" s="192" t="n">
        <f aca="false">Q155*H155</f>
        <v>-0</v>
      </c>
      <c r="S155" s="192" t="n">
        <v>0</v>
      </c>
      <c r="T155" s="193" t="n">
        <f aca="false">S155*H155</f>
        <v>-0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194" t="s">
        <v>192</v>
      </c>
      <c r="AS155" s="31"/>
      <c r="AT155" s="194" t="s">
        <v>0</v>
      </c>
      <c r="AU155" s="194" t="s">
        <v>92</v>
      </c>
      <c r="AV155" s="31"/>
      <c r="AW155" s="31"/>
      <c r="AX155" s="31"/>
      <c r="AY155" s="7" t="s">
        <v>186</v>
      </c>
      <c r="AZ155" s="31"/>
      <c r="BA155" s="31"/>
      <c r="BB155" s="31"/>
      <c r="BC155" s="31"/>
      <c r="BD155" s="31"/>
      <c r="BE155" s="195" t="n">
        <f aca="false">IF(N155="základní",J155,0)</f>
        <v>-0</v>
      </c>
      <c r="BF155" s="195" t="n">
        <f aca="false">IF(N155="snížená",J155,0)</f>
        <v>0</v>
      </c>
      <c r="BG155" s="195" t="n">
        <f aca="false">IF(N155="zákl. přenesená",J155,0)</f>
        <v>0</v>
      </c>
      <c r="BH155" s="195" t="n">
        <f aca="false">IF(N155="sníž. přenesená",J155,0)</f>
        <v>0</v>
      </c>
      <c r="BI155" s="195" t="n">
        <f aca="false">IF(N155="nulová",J155,0)</f>
        <v>0</v>
      </c>
      <c r="BJ155" s="7" t="s">
        <v>90</v>
      </c>
      <c r="BK155" s="195" t="n">
        <f aca="false">ROUND(I155*H155,2)</f>
        <v>-0</v>
      </c>
      <c r="BL155" s="7" t="s">
        <v>192</v>
      </c>
      <c r="BM155" s="194" t="s">
        <v>983</v>
      </c>
      <c r="BN155" s="31"/>
    </row>
    <row r="156" s="32" customFormat="true" ht="12.8" hidden="false" customHeight="false" outlineLevel="0" collapsed="false">
      <c r="A156" s="26"/>
      <c r="B156" s="27"/>
      <c r="C156" s="26"/>
      <c r="D156" s="196" t="s">
        <v>194</v>
      </c>
      <c r="E156" s="26"/>
      <c r="F156" s="197" t="s">
        <v>982</v>
      </c>
      <c r="G156" s="26"/>
      <c r="H156" s="26"/>
      <c r="I156" s="163"/>
      <c r="J156" s="26"/>
      <c r="K156" s="26"/>
      <c r="L156" s="27"/>
      <c r="M156" s="198"/>
      <c r="N156" s="199"/>
      <c r="O156" s="68"/>
      <c r="P156" s="68"/>
      <c r="Q156" s="68"/>
      <c r="R156" s="68"/>
      <c r="S156" s="68"/>
      <c r="T156" s="69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7" t="s">
        <v>194</v>
      </c>
      <c r="AU156" s="7" t="s">
        <v>92</v>
      </c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</row>
    <row r="157" s="32" customFormat="true" ht="12.8" hidden="false" customHeight="false" outlineLevel="0" collapsed="false">
      <c r="A157" s="26"/>
      <c r="B157" s="27"/>
      <c r="C157" s="183" t="s">
        <v>322</v>
      </c>
      <c r="D157" s="1" t="s">
        <v>0</v>
      </c>
      <c r="E157" s="184" t="s">
        <v>984</v>
      </c>
      <c r="F157" s="185" t="s">
        <v>985</v>
      </c>
      <c r="G157" s="186" t="s">
        <v>260</v>
      </c>
      <c r="H157" s="187" t="n">
        <v>2</v>
      </c>
      <c r="I157" s="188"/>
      <c r="J157" s="189" t="n">
        <f aca="false">ROUND(I157*H157,2)</f>
        <v>0</v>
      </c>
      <c r="K157" s="185"/>
      <c r="L157" s="27"/>
      <c r="M157" s="190"/>
      <c r="N157" s="191" t="s">
        <v>47</v>
      </c>
      <c r="O157" s="68"/>
      <c r="P157" s="192" t="n">
        <f aca="false">O157*H157</f>
        <v>0</v>
      </c>
      <c r="Q157" s="192" t="n">
        <v>0</v>
      </c>
      <c r="R157" s="192" t="n">
        <f aca="false">Q157*H157</f>
        <v>0</v>
      </c>
      <c r="S157" s="192" t="n">
        <v>0</v>
      </c>
      <c r="T157" s="193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194" t="s">
        <v>192</v>
      </c>
      <c r="AS157" s="31"/>
      <c r="AT157" s="194" t="s">
        <v>0</v>
      </c>
      <c r="AU157" s="194" t="s">
        <v>92</v>
      </c>
      <c r="AV157" s="31"/>
      <c r="AW157" s="31"/>
      <c r="AX157" s="31"/>
      <c r="AY157" s="7" t="s">
        <v>186</v>
      </c>
      <c r="AZ157" s="31"/>
      <c r="BA157" s="31"/>
      <c r="BB157" s="31"/>
      <c r="BC157" s="31"/>
      <c r="BD157" s="31"/>
      <c r="BE157" s="195" t="n">
        <f aca="false">IF(N157="základní",J157,0)</f>
        <v>0</v>
      </c>
      <c r="BF157" s="195" t="n">
        <f aca="false">IF(N157="snížená",J157,0)</f>
        <v>0</v>
      </c>
      <c r="BG157" s="195" t="n">
        <f aca="false">IF(N157="zákl. přenesená",J157,0)</f>
        <v>0</v>
      </c>
      <c r="BH157" s="195" t="n">
        <f aca="false">IF(N157="sníž. přenesená",J157,0)</f>
        <v>0</v>
      </c>
      <c r="BI157" s="195" t="n">
        <f aca="false">IF(N157="nulová",J157,0)</f>
        <v>0</v>
      </c>
      <c r="BJ157" s="7" t="s">
        <v>90</v>
      </c>
      <c r="BK157" s="195" t="n">
        <f aca="false">ROUND(I157*H157,2)</f>
        <v>0</v>
      </c>
      <c r="BL157" s="7" t="s">
        <v>192</v>
      </c>
      <c r="BM157" s="194" t="s">
        <v>986</v>
      </c>
      <c r="BN157" s="31"/>
    </row>
    <row r="158" s="32" customFormat="true" ht="12.8" hidden="false" customHeight="false" outlineLevel="0" collapsed="false">
      <c r="A158" s="26"/>
      <c r="B158" s="27"/>
      <c r="C158" s="183" t="s">
        <v>987</v>
      </c>
      <c r="D158" s="1" t="s">
        <v>0</v>
      </c>
      <c r="E158" s="184" t="s">
        <v>988</v>
      </c>
      <c r="F158" s="185" t="s">
        <v>989</v>
      </c>
      <c r="G158" s="186" t="s">
        <v>260</v>
      </c>
      <c r="H158" s="187" t="n">
        <v>1</v>
      </c>
      <c r="I158" s="188"/>
      <c r="J158" s="189" t="n">
        <f aca="false">ROUND(I158*H158,2)</f>
        <v>0</v>
      </c>
      <c r="K158" s="185"/>
      <c r="L158" s="27"/>
      <c r="M158" s="190"/>
      <c r="N158" s="191" t="s">
        <v>47</v>
      </c>
      <c r="O158" s="68"/>
      <c r="P158" s="192" t="n">
        <f aca="false">O158*H158</f>
        <v>0</v>
      </c>
      <c r="Q158" s="192" t="n">
        <v>0</v>
      </c>
      <c r="R158" s="192" t="n">
        <f aca="false">Q158*H158</f>
        <v>0</v>
      </c>
      <c r="S158" s="192" t="n">
        <v>0</v>
      </c>
      <c r="T158" s="193" t="n">
        <f aca="false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194" t="s">
        <v>192</v>
      </c>
      <c r="AS158" s="31"/>
      <c r="AT158" s="194" t="s">
        <v>0</v>
      </c>
      <c r="AU158" s="194" t="s">
        <v>92</v>
      </c>
      <c r="AV158" s="31"/>
      <c r="AW158" s="31"/>
      <c r="AX158" s="31"/>
      <c r="AY158" s="7" t="s">
        <v>186</v>
      </c>
      <c r="AZ158" s="31"/>
      <c r="BA158" s="31"/>
      <c r="BB158" s="31"/>
      <c r="BC158" s="31"/>
      <c r="BD158" s="31"/>
      <c r="BE158" s="195" t="n">
        <f aca="false">IF(N158="základní",J158,0)</f>
        <v>0</v>
      </c>
      <c r="BF158" s="195" t="n">
        <f aca="false">IF(N158="snížená",J158,0)</f>
        <v>0</v>
      </c>
      <c r="BG158" s="195" t="n">
        <f aca="false">IF(N158="zákl. přenesená",J158,0)</f>
        <v>0</v>
      </c>
      <c r="BH158" s="195" t="n">
        <f aca="false">IF(N158="sníž. přenesená",J158,0)</f>
        <v>0</v>
      </c>
      <c r="BI158" s="195" t="n">
        <f aca="false">IF(N158="nulová",J158,0)</f>
        <v>0</v>
      </c>
      <c r="BJ158" s="7" t="s">
        <v>90</v>
      </c>
      <c r="BK158" s="195" t="n">
        <f aca="false">ROUND(I158*H158,2)</f>
        <v>0</v>
      </c>
      <c r="BL158" s="7" t="s">
        <v>192</v>
      </c>
      <c r="BM158" s="194" t="s">
        <v>990</v>
      </c>
      <c r="BN158" s="31"/>
    </row>
    <row r="159" s="32" customFormat="true" ht="12.8" hidden="false" customHeight="false" outlineLevel="0" collapsed="false">
      <c r="A159" s="26"/>
      <c r="B159" s="27"/>
      <c r="C159" s="26"/>
      <c r="D159" s="196" t="s">
        <v>194</v>
      </c>
      <c r="E159" s="26"/>
      <c r="F159" s="197" t="s">
        <v>989</v>
      </c>
      <c r="G159" s="26"/>
      <c r="H159" s="26"/>
      <c r="I159" s="163"/>
      <c r="J159" s="26"/>
      <c r="K159" s="26"/>
      <c r="L159" s="27"/>
      <c r="M159" s="198"/>
      <c r="N159" s="199"/>
      <c r="O159" s="68"/>
      <c r="P159" s="68"/>
      <c r="Q159" s="68"/>
      <c r="R159" s="68"/>
      <c r="S159" s="68"/>
      <c r="T159" s="69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7" t="s">
        <v>194</v>
      </c>
      <c r="AU159" s="7" t="s">
        <v>92</v>
      </c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</row>
    <row r="160" s="180" customFormat="true" ht="12.8" hidden="false" customHeight="false" outlineLevel="0" collapsed="false">
      <c r="A160" s="168"/>
      <c r="B160" s="169"/>
      <c r="C160" s="168"/>
      <c r="D160" s="170" t="s">
        <v>81</v>
      </c>
      <c r="E160" s="181" t="s">
        <v>888</v>
      </c>
      <c r="F160" s="181" t="s">
        <v>372</v>
      </c>
      <c r="G160" s="168"/>
      <c r="H160" s="168"/>
      <c r="I160" s="172"/>
      <c r="J160" s="182" t="n">
        <f aca="false">BK160</f>
        <v>0</v>
      </c>
      <c r="K160" s="168"/>
      <c r="L160" s="169"/>
      <c r="M160" s="174"/>
      <c r="N160" s="175"/>
      <c r="O160" s="175"/>
      <c r="P160" s="176" t="n">
        <f aca="false">SUM(P161:P162)</f>
        <v>0</v>
      </c>
      <c r="Q160" s="175"/>
      <c r="R160" s="176" t="n">
        <f aca="false">SUM(R161:R162)</f>
        <v>0</v>
      </c>
      <c r="S160" s="175"/>
      <c r="T160" s="177" t="n">
        <f aca="false">SUM(T161:T162)</f>
        <v>0</v>
      </c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70" t="s">
        <v>90</v>
      </c>
      <c r="AS160" s="168"/>
      <c r="AT160" s="178" t="s">
        <v>81</v>
      </c>
      <c r="AU160" s="178" t="s">
        <v>90</v>
      </c>
      <c r="AV160" s="168"/>
      <c r="AW160" s="168"/>
      <c r="AX160" s="168"/>
      <c r="AY160" s="170" t="s">
        <v>186</v>
      </c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79" t="n">
        <f aca="false">SUM(BK161:BK162)</f>
        <v>0</v>
      </c>
      <c r="BL160" s="168"/>
      <c r="BM160" s="168"/>
      <c r="BN160" s="168"/>
    </row>
    <row r="161" s="32" customFormat="true" ht="12.8" hidden="false" customHeight="false" outlineLevel="0" collapsed="false">
      <c r="A161" s="26"/>
      <c r="B161" s="27"/>
      <c r="C161" s="183" t="s">
        <v>577</v>
      </c>
      <c r="D161" s="1" t="s">
        <v>0</v>
      </c>
      <c r="E161" s="184" t="s">
        <v>991</v>
      </c>
      <c r="F161" s="185" t="s">
        <v>992</v>
      </c>
      <c r="G161" s="186" t="s">
        <v>438</v>
      </c>
      <c r="H161" s="246"/>
      <c r="I161" s="188"/>
      <c r="J161" s="189" t="n">
        <f aca="false">ROUND(I161*H161,2)</f>
        <v>0</v>
      </c>
      <c r="K161" s="185" t="s">
        <v>191</v>
      </c>
      <c r="L161" s="27"/>
      <c r="M161" s="190"/>
      <c r="N161" s="191" t="s">
        <v>47</v>
      </c>
      <c r="O161" s="68"/>
      <c r="P161" s="192" t="n">
        <f aca="false">O161*H161</f>
        <v>0</v>
      </c>
      <c r="Q161" s="192" t="n">
        <v>0</v>
      </c>
      <c r="R161" s="192" t="n">
        <f aca="false">Q161*H161</f>
        <v>0</v>
      </c>
      <c r="S161" s="192" t="n">
        <v>0</v>
      </c>
      <c r="T161" s="193" t="n">
        <f aca="false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194" t="s">
        <v>192</v>
      </c>
      <c r="AS161" s="31"/>
      <c r="AT161" s="194" t="s">
        <v>0</v>
      </c>
      <c r="AU161" s="194" t="s">
        <v>92</v>
      </c>
      <c r="AV161" s="31"/>
      <c r="AW161" s="31"/>
      <c r="AX161" s="31"/>
      <c r="AY161" s="7" t="s">
        <v>186</v>
      </c>
      <c r="AZ161" s="31"/>
      <c r="BA161" s="31"/>
      <c r="BB161" s="31"/>
      <c r="BC161" s="31"/>
      <c r="BD161" s="31"/>
      <c r="BE161" s="195" t="n">
        <f aca="false">IF(N161="základní",J161,0)</f>
        <v>0</v>
      </c>
      <c r="BF161" s="195" t="n">
        <f aca="false">IF(N161="snížená",J161,0)</f>
        <v>0</v>
      </c>
      <c r="BG161" s="195" t="n">
        <f aca="false">IF(N161="zákl. přenesená",J161,0)</f>
        <v>0</v>
      </c>
      <c r="BH161" s="195" t="n">
        <f aca="false">IF(N161="sníž. přenesená",J161,0)</f>
        <v>0</v>
      </c>
      <c r="BI161" s="195" t="n">
        <f aca="false">IF(N161="nulová",J161,0)</f>
        <v>0</v>
      </c>
      <c r="BJ161" s="7" t="s">
        <v>90</v>
      </c>
      <c r="BK161" s="195" t="n">
        <f aca="false">ROUND(I161*H161,2)</f>
        <v>0</v>
      </c>
      <c r="BL161" s="7" t="s">
        <v>192</v>
      </c>
      <c r="BM161" s="194" t="s">
        <v>993</v>
      </c>
      <c r="BN161" s="31"/>
    </row>
    <row r="162" s="32" customFormat="true" ht="16.4" hidden="false" customHeight="false" outlineLevel="0" collapsed="false">
      <c r="A162" s="26"/>
      <c r="B162" s="27"/>
      <c r="C162" s="26"/>
      <c r="D162" s="196" t="s">
        <v>194</v>
      </c>
      <c r="E162" s="26"/>
      <c r="F162" s="197" t="s">
        <v>994</v>
      </c>
      <c r="G162" s="26"/>
      <c r="H162" s="26"/>
      <c r="I162" s="163"/>
      <c r="J162" s="26"/>
      <c r="K162" s="26"/>
      <c r="L162" s="27"/>
      <c r="M162" s="241"/>
      <c r="N162" s="242"/>
      <c r="O162" s="243"/>
      <c r="P162" s="243"/>
      <c r="Q162" s="243"/>
      <c r="R162" s="243"/>
      <c r="S162" s="243"/>
      <c r="T162" s="244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7" t="s">
        <v>194</v>
      </c>
      <c r="AU162" s="7" t="s">
        <v>92</v>
      </c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</row>
    <row r="163" s="32" customFormat="true" ht="12.8" hidden="false" customHeight="false" outlineLevel="0" collapsed="false">
      <c r="A163" s="26"/>
      <c r="B163" s="50"/>
      <c r="C163" s="51"/>
      <c r="D163" s="51"/>
      <c r="E163" s="51"/>
      <c r="F163" s="51"/>
      <c r="G163" s="51"/>
      <c r="H163" s="51"/>
      <c r="I163" s="245"/>
      <c r="J163" s="51"/>
      <c r="K163" s="51"/>
      <c r="L163" s="27"/>
      <c r="M163" s="26"/>
      <c r="N163" s="31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</row>
    <row r="164" customFormat="false" ht="12.8" hidden="false" customHeight="fals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3"/>
    </row>
  </sheetData>
  <sheetProtection sheet="true" password="cc78" objects="true" scenarios="true"/>
  <autoFilter ref="C118:K162"/>
  <mergeCells count="9">
    <mergeCell ref="L2:V2"/>
    <mergeCell ref="E7:H7"/>
    <mergeCell ref="E9:H9"/>
    <mergeCell ref="E18:H18"/>
    <mergeCell ref="E27:H27"/>
    <mergeCell ref="E85:H85"/>
    <mergeCell ref="E87:H87"/>
    <mergeCell ref="E109:H109"/>
    <mergeCell ref="E111:H111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116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995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ROUND(J117,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ROUND((SUM(BE117:BE135)),  2)</f>
        <v>0</v>
      </c>
      <c r="G33" s="26"/>
      <c r="H33" s="26"/>
      <c r="I33" s="130" t="n">
        <v>0.21</v>
      </c>
      <c r="J33" s="129" t="n">
        <f aca="false">ROUND(((SUM(BE117:BE135))*I33),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ROUND((SUM(BF117:BF135)),  2)</f>
        <v>0</v>
      </c>
      <c r="G34" s="26"/>
      <c r="H34" s="26"/>
      <c r="I34" s="130" t="n">
        <v>0.12</v>
      </c>
      <c r="J34" s="129" t="n">
        <f aca="false">ROUND(((SUM(BF117:BF135))*I34),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ROUND((SUM(BG117:BG135)),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ROUND((SUM(BH117:BH135)),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ROUND((SUM(BI117:BI135)),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SPZ09 - 003.01.08.03 Zámečnické výrobky SO 102 I. etapa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J117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908</v>
      </c>
      <c r="E97" s="146"/>
      <c r="F97" s="146"/>
      <c r="G97" s="146"/>
      <c r="H97" s="146"/>
      <c r="I97" s="146"/>
      <c r="J97" s="147" t="n">
        <f aca="false">J118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32" customFormat="true" ht="21.85" hidden="false" customHeight="true" outlineLevel="0" collapsed="false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45"/>
      <c r="M98" s="31"/>
      <c r="N98" s="31"/>
      <c r="O98" s="31"/>
      <c r="P98" s="31"/>
      <c r="Q98" s="31"/>
      <c r="R98" s="3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</row>
    <row r="99" s="32" customFormat="true" ht="6.95" hidden="false" customHeight="true" outlineLevel="0" collapsed="false">
      <c r="A99" s="26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customFormat="false" ht="12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3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s="32" customFormat="true" ht="6.95" hidden="false" customHeight="true" outlineLevel="0" collapsed="false">
      <c r="A103" s="26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5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</row>
    <row r="104" s="32" customFormat="true" ht="24.95" hidden="false" customHeight="true" outlineLevel="0" collapsed="false">
      <c r="A104" s="26"/>
      <c r="B104" s="27"/>
      <c r="C104" s="11" t="s">
        <v>171</v>
      </c>
      <c r="D104" s="26"/>
      <c r="E104" s="26"/>
      <c r="F104" s="26"/>
      <c r="G104" s="26"/>
      <c r="H104" s="26"/>
      <c r="I104" s="26"/>
      <c r="J104" s="26"/>
      <c r="K104" s="26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6.95" hidden="false" customHeight="true" outlineLevel="0" collapsed="false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12" hidden="false" customHeight="true" outlineLevel="0" collapsed="false">
      <c r="A106" s="26"/>
      <c r="B106" s="27"/>
      <c r="C106" s="19" t="s">
        <v>17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6.5" hidden="false" customHeight="true" outlineLevel="0" collapsed="false">
      <c r="A107" s="26"/>
      <c r="B107" s="27"/>
      <c r="C107" s="26"/>
      <c r="D107" s="26"/>
      <c r="E107" s="115" t="str">
        <f aca="false">E7</f>
        <v>SUPŠ Karlovy Vary specifikace změn</v>
      </c>
      <c r="F107" s="115"/>
      <c r="G107" s="115"/>
      <c r="H107" s="115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157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6" t="str">
        <f aca="false">E9</f>
        <v>SPZ09 - 003.01.08.03 Zámečnické výrobky SO 102 I. etapa specifikace změn</v>
      </c>
      <c r="F109" s="116"/>
      <c r="G109" s="116"/>
      <c r="H109" s="11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6.95" hidden="false" customHeight="true" outlineLevel="0" collapsed="false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2" hidden="false" customHeight="true" outlineLevel="0" collapsed="false">
      <c r="A111" s="26"/>
      <c r="B111" s="27"/>
      <c r="C111" s="19" t="s">
        <v>21</v>
      </c>
      <c r="D111" s="26"/>
      <c r="E111" s="26"/>
      <c r="F111" s="20" t="str">
        <f aca="false">F12</f>
        <v>Nám. 17. listopadu 710/12, Karlovy Vary – Rybáře</v>
      </c>
      <c r="G111" s="26"/>
      <c r="H111" s="26"/>
      <c r="I111" s="19" t="s">
        <v>23</v>
      </c>
      <c r="J111" s="117" t="n">
        <f aca="false">IF(J12="","",J12)</f>
        <v>45742</v>
      </c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25.65" hidden="false" customHeight="true" outlineLevel="0" collapsed="false">
      <c r="A113" s="26"/>
      <c r="B113" s="27"/>
      <c r="C113" s="19" t="s">
        <v>24</v>
      </c>
      <c r="D113" s="26"/>
      <c r="E113" s="26"/>
      <c r="F113" s="20" t="str">
        <f aca="false">E15</f>
        <v>Karlovarský kraj</v>
      </c>
      <c r="G113" s="26"/>
      <c r="H113" s="26"/>
      <c r="I113" s="19" t="s">
        <v>32</v>
      </c>
      <c r="J113" s="139" t="str">
        <f aca="false">E21</f>
        <v>Energy Benefit Centre a.s.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5.15" hidden="false" customHeight="true" outlineLevel="0" collapsed="false">
      <c r="A114" s="26"/>
      <c r="B114" s="27"/>
      <c r="C114" s="19" t="s">
        <v>30</v>
      </c>
      <c r="D114" s="26"/>
      <c r="E114" s="26"/>
      <c r="F114" s="20" t="str">
        <f aca="false">IF(E18="","",E18)</f>
        <v>Vyplň údaj</v>
      </c>
      <c r="G114" s="26"/>
      <c r="H114" s="26"/>
      <c r="I114" s="19" t="s">
        <v>37</v>
      </c>
      <c r="J114" s="139" t="str">
        <f aca="false">E24</f>
        <v>rubim s.r.o.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0.3" hidden="false" customHeight="true" outlineLevel="0" collapsed="false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162" customFormat="true" ht="29.3" hidden="false" customHeight="true" outlineLevel="0" collapsed="false">
      <c r="A116" s="155"/>
      <c r="B116" s="156"/>
      <c r="C116" s="157" t="s">
        <v>172</v>
      </c>
      <c r="D116" s="158" t="s">
        <v>67</v>
      </c>
      <c r="E116" s="158" t="s">
        <v>63</v>
      </c>
      <c r="F116" s="158" t="s">
        <v>64</v>
      </c>
      <c r="G116" s="158" t="s">
        <v>173</v>
      </c>
      <c r="H116" s="158" t="s">
        <v>174</v>
      </c>
      <c r="I116" s="158" t="s">
        <v>175</v>
      </c>
      <c r="J116" s="158" t="s">
        <v>161</v>
      </c>
      <c r="K116" s="159" t="s">
        <v>176</v>
      </c>
      <c r="L116" s="160"/>
      <c r="M116" s="76"/>
      <c r="N116" s="77" t="s">
        <v>46</v>
      </c>
      <c r="O116" s="77" t="s">
        <v>177</v>
      </c>
      <c r="P116" s="77" t="s">
        <v>178</v>
      </c>
      <c r="Q116" s="77" t="s">
        <v>179</v>
      </c>
      <c r="R116" s="77" t="s">
        <v>180</v>
      </c>
      <c r="S116" s="77" t="s">
        <v>181</v>
      </c>
      <c r="T116" s="78" t="s">
        <v>182</v>
      </c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</row>
    <row r="117" s="32" customFormat="true" ht="15" hidden="false" customHeight="false" outlineLevel="0" collapsed="false">
      <c r="A117" s="26"/>
      <c r="B117" s="27"/>
      <c r="C117" s="84" t="s">
        <v>183</v>
      </c>
      <c r="D117" s="26"/>
      <c r="E117" s="26"/>
      <c r="F117" s="26"/>
      <c r="G117" s="26"/>
      <c r="H117" s="26"/>
      <c r="I117" s="163"/>
      <c r="J117" s="164" t="n">
        <f aca="false">BK117</f>
        <v>0</v>
      </c>
      <c r="K117" s="26"/>
      <c r="L117" s="27"/>
      <c r="M117" s="79"/>
      <c r="N117" s="66"/>
      <c r="O117" s="80"/>
      <c r="P117" s="165" t="n">
        <f aca="false">P118</f>
        <v>0</v>
      </c>
      <c r="Q117" s="80"/>
      <c r="R117" s="165" t="n">
        <f aca="false">R118</f>
        <v>0</v>
      </c>
      <c r="S117" s="80"/>
      <c r="T117" s="166" t="n">
        <f aca="false">T118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7" t="s">
        <v>81</v>
      </c>
      <c r="AU117" s="7" t="s">
        <v>163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167" t="n">
        <f aca="false">BK118</f>
        <v>0</v>
      </c>
      <c r="BL117" s="31"/>
      <c r="BM117" s="31"/>
      <c r="BN117" s="31"/>
    </row>
    <row r="118" s="180" customFormat="true" ht="15" hidden="false" customHeight="false" outlineLevel="0" collapsed="false">
      <c r="A118" s="168"/>
      <c r="B118" s="169"/>
      <c r="C118" s="168"/>
      <c r="D118" s="170" t="s">
        <v>81</v>
      </c>
      <c r="E118" s="171" t="s">
        <v>902</v>
      </c>
      <c r="F118" s="171" t="s">
        <v>911</v>
      </c>
      <c r="G118" s="168"/>
      <c r="H118" s="168"/>
      <c r="I118" s="172"/>
      <c r="J118" s="173" t="n">
        <f aca="false">BK118</f>
        <v>0</v>
      </c>
      <c r="K118" s="168"/>
      <c r="L118" s="169"/>
      <c r="M118" s="174"/>
      <c r="N118" s="175"/>
      <c r="O118" s="175"/>
      <c r="P118" s="176" t="n">
        <f aca="false">SUM(P119:P135)</f>
        <v>0</v>
      </c>
      <c r="Q118" s="175"/>
      <c r="R118" s="176" t="n">
        <f aca="false">SUM(R119:R135)</f>
        <v>0</v>
      </c>
      <c r="S118" s="175"/>
      <c r="T118" s="177" t="n">
        <f aca="false">SUM(T119:T135)</f>
        <v>0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70" t="s">
        <v>90</v>
      </c>
      <c r="AS118" s="168"/>
      <c r="AT118" s="178" t="s">
        <v>81</v>
      </c>
      <c r="AU118" s="178" t="s">
        <v>82</v>
      </c>
      <c r="AV118" s="168"/>
      <c r="AW118" s="168"/>
      <c r="AX118" s="168"/>
      <c r="AY118" s="170" t="s">
        <v>186</v>
      </c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79" t="n">
        <f aca="false">SUM(BK119:BK135)</f>
        <v>0</v>
      </c>
      <c r="BL118" s="168"/>
      <c r="BM118" s="168"/>
      <c r="BN118" s="168"/>
    </row>
    <row r="119" s="32" customFormat="true" ht="22.35" hidden="false" customHeight="false" outlineLevel="0" collapsed="false">
      <c r="A119" s="26"/>
      <c r="B119" s="27"/>
      <c r="C119" s="183" t="s">
        <v>365</v>
      </c>
      <c r="D119" s="1" t="s">
        <v>0</v>
      </c>
      <c r="E119" s="184" t="s">
        <v>945</v>
      </c>
      <c r="F119" s="185" t="s">
        <v>996</v>
      </c>
      <c r="G119" s="186" t="s">
        <v>223</v>
      </c>
      <c r="H119" s="187" t="n">
        <v>3</v>
      </c>
      <c r="I119" s="188"/>
      <c r="J119" s="189" t="n">
        <f aca="false">ROUND(I119*H119,2)</f>
        <v>0</v>
      </c>
      <c r="K119" s="185" t="s">
        <v>261</v>
      </c>
      <c r="L119" s="27"/>
      <c r="M119" s="190"/>
      <c r="N119" s="191" t="s">
        <v>47</v>
      </c>
      <c r="O119" s="68"/>
      <c r="P119" s="192" t="n">
        <f aca="false">O119*H119</f>
        <v>0</v>
      </c>
      <c r="Q119" s="192" t="n">
        <v>0</v>
      </c>
      <c r="R119" s="192" t="n">
        <f aca="false">Q119*H119</f>
        <v>0</v>
      </c>
      <c r="S119" s="192" t="n">
        <v>0</v>
      </c>
      <c r="T119" s="193" t="n">
        <f aca="false">S119*H119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194" t="s">
        <v>192</v>
      </c>
      <c r="AS119" s="31"/>
      <c r="AT119" s="194" t="s">
        <v>0</v>
      </c>
      <c r="AU119" s="194" t="s">
        <v>90</v>
      </c>
      <c r="AV119" s="31"/>
      <c r="AW119" s="31"/>
      <c r="AX119" s="31"/>
      <c r="AY119" s="7" t="s">
        <v>186</v>
      </c>
      <c r="AZ119" s="31"/>
      <c r="BA119" s="31"/>
      <c r="BB119" s="31"/>
      <c r="BC119" s="31"/>
      <c r="BD119" s="31"/>
      <c r="BE119" s="195" t="n">
        <f aca="false">IF(N119="základní",J119,0)</f>
        <v>0</v>
      </c>
      <c r="BF119" s="195" t="n">
        <f aca="false">IF(N119="snížená",J119,0)</f>
        <v>0</v>
      </c>
      <c r="BG119" s="195" t="n">
        <f aca="false">IF(N119="zákl. přenesená",J119,0)</f>
        <v>0</v>
      </c>
      <c r="BH119" s="195" t="n">
        <f aca="false">IF(N119="sníž. přenesená",J119,0)</f>
        <v>0</v>
      </c>
      <c r="BI119" s="195" t="n">
        <f aca="false">IF(N119="nulová",J119,0)</f>
        <v>0</v>
      </c>
      <c r="BJ119" s="7" t="s">
        <v>90</v>
      </c>
      <c r="BK119" s="195" t="n">
        <f aca="false">ROUND(I119*H119,2)</f>
        <v>0</v>
      </c>
      <c r="BL119" s="7" t="s">
        <v>192</v>
      </c>
      <c r="BM119" s="194" t="s">
        <v>997</v>
      </c>
      <c r="BN119" s="31"/>
    </row>
    <row r="120" s="32" customFormat="true" ht="12.8" hidden="false" customHeight="false" outlineLevel="0" collapsed="false">
      <c r="A120" s="26"/>
      <c r="B120" s="27"/>
      <c r="C120" s="26"/>
      <c r="D120" s="196" t="s">
        <v>194</v>
      </c>
      <c r="E120" s="26"/>
      <c r="F120" s="197" t="s">
        <v>996</v>
      </c>
      <c r="G120" s="26"/>
      <c r="H120" s="26"/>
      <c r="I120" s="163"/>
      <c r="J120" s="26"/>
      <c r="K120" s="26"/>
      <c r="L120" s="27"/>
      <c r="M120" s="198"/>
      <c r="N120" s="199"/>
      <c r="O120" s="68"/>
      <c r="P120" s="68"/>
      <c r="Q120" s="68"/>
      <c r="R120" s="68"/>
      <c r="S120" s="68"/>
      <c r="T120" s="69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7" t="s">
        <v>194</v>
      </c>
      <c r="AU120" s="7" t="s">
        <v>90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209" customFormat="true" ht="12.8" hidden="false" customHeight="false" outlineLevel="0" collapsed="false">
      <c r="A121" s="200"/>
      <c r="B121" s="201"/>
      <c r="C121" s="200"/>
      <c r="D121" s="196" t="s">
        <v>196</v>
      </c>
      <c r="E121" s="202"/>
      <c r="F121" s="203" t="s">
        <v>998</v>
      </c>
      <c r="G121" s="200"/>
      <c r="H121" s="204" t="n">
        <v>-30</v>
      </c>
      <c r="I121" s="205"/>
      <c r="J121" s="200"/>
      <c r="K121" s="200"/>
      <c r="L121" s="201"/>
      <c r="M121" s="206"/>
      <c r="N121" s="207"/>
      <c r="O121" s="207"/>
      <c r="P121" s="207"/>
      <c r="Q121" s="207"/>
      <c r="R121" s="207"/>
      <c r="S121" s="207"/>
      <c r="T121" s="208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2" t="s">
        <v>196</v>
      </c>
      <c r="AU121" s="202" t="s">
        <v>90</v>
      </c>
      <c r="AV121" s="200" t="s">
        <v>92</v>
      </c>
      <c r="AW121" s="200" t="s">
        <v>36</v>
      </c>
      <c r="AX121" s="200" t="s">
        <v>82</v>
      </c>
      <c r="AY121" s="202" t="s">
        <v>186</v>
      </c>
      <c r="AZ121" s="200"/>
      <c r="BA121" s="200"/>
      <c r="BB121" s="200"/>
      <c r="BC121" s="200"/>
      <c r="BD121" s="200"/>
      <c r="BE121" s="200"/>
      <c r="BF121" s="200"/>
      <c r="BG121" s="200"/>
      <c r="BH121" s="200"/>
      <c r="BI121" s="200"/>
      <c r="BJ121" s="200"/>
      <c r="BK121" s="200"/>
      <c r="BL121" s="200"/>
      <c r="BM121" s="200"/>
      <c r="BN121" s="200"/>
    </row>
    <row r="122" s="209" customFormat="true" ht="12.8" hidden="false" customHeight="false" outlineLevel="0" collapsed="false">
      <c r="A122" s="200"/>
      <c r="B122" s="201"/>
      <c r="C122" s="200"/>
      <c r="D122" s="196" t="s">
        <v>196</v>
      </c>
      <c r="E122" s="202"/>
      <c r="F122" s="203" t="s">
        <v>999</v>
      </c>
      <c r="G122" s="200"/>
      <c r="H122" s="204" t="n">
        <v>33</v>
      </c>
      <c r="I122" s="205"/>
      <c r="J122" s="200"/>
      <c r="K122" s="200"/>
      <c r="L122" s="201"/>
      <c r="M122" s="206"/>
      <c r="N122" s="207"/>
      <c r="O122" s="207"/>
      <c r="P122" s="207"/>
      <c r="Q122" s="207"/>
      <c r="R122" s="207"/>
      <c r="S122" s="207"/>
      <c r="T122" s="208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2" t="s">
        <v>196</v>
      </c>
      <c r="AU122" s="202" t="s">
        <v>90</v>
      </c>
      <c r="AV122" s="200" t="s">
        <v>92</v>
      </c>
      <c r="AW122" s="200" t="s">
        <v>36</v>
      </c>
      <c r="AX122" s="200" t="s">
        <v>82</v>
      </c>
      <c r="AY122" s="202" t="s">
        <v>186</v>
      </c>
      <c r="AZ122" s="200"/>
      <c r="BA122" s="200"/>
      <c r="BB122" s="200"/>
      <c r="BC122" s="200"/>
      <c r="BD122" s="200"/>
      <c r="BE122" s="200"/>
      <c r="BF122" s="200"/>
      <c r="BG122" s="200"/>
      <c r="BH122" s="200"/>
      <c r="BI122" s="200"/>
      <c r="BJ122" s="200"/>
      <c r="BK122" s="200"/>
      <c r="BL122" s="200"/>
      <c r="BM122" s="200"/>
      <c r="BN122" s="200"/>
    </row>
    <row r="123" s="219" customFormat="true" ht="12.8" hidden="false" customHeight="false" outlineLevel="0" collapsed="false">
      <c r="A123" s="210"/>
      <c r="B123" s="211"/>
      <c r="C123" s="210"/>
      <c r="D123" s="196" t="s">
        <v>196</v>
      </c>
      <c r="E123" s="212"/>
      <c r="F123" s="213" t="s">
        <v>199</v>
      </c>
      <c r="G123" s="210"/>
      <c r="H123" s="214" t="n">
        <v>3</v>
      </c>
      <c r="I123" s="215"/>
      <c r="J123" s="210"/>
      <c r="K123" s="210"/>
      <c r="L123" s="211"/>
      <c r="M123" s="216"/>
      <c r="N123" s="217"/>
      <c r="O123" s="217"/>
      <c r="P123" s="217"/>
      <c r="Q123" s="217"/>
      <c r="R123" s="217"/>
      <c r="S123" s="217"/>
      <c r="T123" s="218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2" t="s">
        <v>196</v>
      </c>
      <c r="AU123" s="212" t="s">
        <v>90</v>
      </c>
      <c r="AV123" s="210" t="s">
        <v>192</v>
      </c>
      <c r="AW123" s="210" t="s">
        <v>36</v>
      </c>
      <c r="AX123" s="210" t="s">
        <v>90</v>
      </c>
      <c r="AY123" s="212" t="s">
        <v>186</v>
      </c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</row>
    <row r="124" s="32" customFormat="true" ht="22.35" hidden="false" customHeight="false" outlineLevel="0" collapsed="false">
      <c r="A124" s="26"/>
      <c r="B124" s="27"/>
      <c r="C124" s="183" t="s">
        <v>1000</v>
      </c>
      <c r="D124" s="4" t="s">
        <v>0</v>
      </c>
      <c r="E124" s="184" t="s">
        <v>1001</v>
      </c>
      <c r="F124" s="185" t="s">
        <v>1002</v>
      </c>
      <c r="G124" s="186" t="s">
        <v>223</v>
      </c>
      <c r="H124" s="187" t="n">
        <v>-1</v>
      </c>
      <c r="I124" s="188"/>
      <c r="J124" s="189" t="n">
        <f aca="false">ROUND(I124*H124,2)</f>
        <v>-0</v>
      </c>
      <c r="K124" s="185" t="s">
        <v>261</v>
      </c>
      <c r="L124" s="27"/>
      <c r="M124" s="190"/>
      <c r="N124" s="191" t="s">
        <v>47</v>
      </c>
      <c r="O124" s="68"/>
      <c r="P124" s="192" t="n">
        <f aca="false">O124*H124</f>
        <v>-0</v>
      </c>
      <c r="Q124" s="192" t="n">
        <v>0</v>
      </c>
      <c r="R124" s="192" t="n">
        <f aca="false">Q124*H124</f>
        <v>-0</v>
      </c>
      <c r="S124" s="192" t="n">
        <v>0</v>
      </c>
      <c r="T124" s="193" t="n">
        <f aca="false">S124*H124</f>
        <v>-0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194" t="s">
        <v>192</v>
      </c>
      <c r="AS124" s="31"/>
      <c r="AT124" s="194" t="s">
        <v>0</v>
      </c>
      <c r="AU124" s="194" t="s">
        <v>90</v>
      </c>
      <c r="AV124" s="31"/>
      <c r="AW124" s="31"/>
      <c r="AX124" s="31"/>
      <c r="AY124" s="7" t="s">
        <v>186</v>
      </c>
      <c r="AZ124" s="31"/>
      <c r="BA124" s="31"/>
      <c r="BB124" s="31"/>
      <c r="BC124" s="31"/>
      <c r="BD124" s="31"/>
      <c r="BE124" s="195" t="n">
        <f aca="false">IF(N124="základní",J124,0)</f>
        <v>-0</v>
      </c>
      <c r="BF124" s="195" t="n">
        <f aca="false">IF(N124="snížená",J124,0)</f>
        <v>0</v>
      </c>
      <c r="BG124" s="195" t="n">
        <f aca="false">IF(N124="zákl. přenesená",J124,0)</f>
        <v>0</v>
      </c>
      <c r="BH124" s="195" t="n">
        <f aca="false">IF(N124="sníž. přenesená",J124,0)</f>
        <v>0</v>
      </c>
      <c r="BI124" s="195" t="n">
        <f aca="false">IF(N124="nulová",J124,0)</f>
        <v>0</v>
      </c>
      <c r="BJ124" s="7" t="s">
        <v>90</v>
      </c>
      <c r="BK124" s="195" t="n">
        <f aca="false">ROUND(I124*H124,2)</f>
        <v>-0</v>
      </c>
      <c r="BL124" s="7" t="s">
        <v>192</v>
      </c>
      <c r="BM124" s="194" t="s">
        <v>1003</v>
      </c>
      <c r="BN124" s="31"/>
    </row>
    <row r="125" s="32" customFormat="true" ht="12.8" hidden="false" customHeight="false" outlineLevel="0" collapsed="false">
      <c r="A125" s="26"/>
      <c r="B125" s="27"/>
      <c r="C125" s="26"/>
      <c r="D125" s="196" t="s">
        <v>194</v>
      </c>
      <c r="E125" s="26"/>
      <c r="F125" s="197" t="s">
        <v>1002</v>
      </c>
      <c r="G125" s="26"/>
      <c r="H125" s="26"/>
      <c r="I125" s="163"/>
      <c r="J125" s="26"/>
      <c r="K125" s="26"/>
      <c r="L125" s="27"/>
      <c r="M125" s="198"/>
      <c r="N125" s="199"/>
      <c r="O125" s="68"/>
      <c r="P125" s="68"/>
      <c r="Q125" s="68"/>
      <c r="R125" s="68"/>
      <c r="S125" s="68"/>
      <c r="T125" s="69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7" t="s">
        <v>194</v>
      </c>
      <c r="AU125" s="7" t="s">
        <v>90</v>
      </c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</row>
    <row r="126" s="32" customFormat="true" ht="12.8" hidden="false" customHeight="false" outlineLevel="0" collapsed="false">
      <c r="A126" s="26"/>
      <c r="B126" s="27"/>
      <c r="C126" s="183" t="s">
        <v>1000</v>
      </c>
      <c r="D126" s="1" t="s">
        <v>0</v>
      </c>
      <c r="E126" s="184" t="s">
        <v>1004</v>
      </c>
      <c r="F126" s="185" t="s">
        <v>1005</v>
      </c>
      <c r="G126" s="186" t="s">
        <v>223</v>
      </c>
      <c r="H126" s="187" t="n">
        <v>1</v>
      </c>
      <c r="I126" s="188"/>
      <c r="J126" s="189" t="n">
        <f aca="false">ROUND(I126*H126,2)</f>
        <v>0</v>
      </c>
      <c r="K126" s="185"/>
      <c r="L126" s="27"/>
      <c r="M126" s="190"/>
      <c r="N126" s="191" t="s">
        <v>47</v>
      </c>
      <c r="O126" s="68"/>
      <c r="P126" s="192" t="n">
        <f aca="false">O126*H126</f>
        <v>0</v>
      </c>
      <c r="Q126" s="192" t="n">
        <v>0</v>
      </c>
      <c r="R126" s="192" t="n">
        <f aca="false">Q126*H126</f>
        <v>0</v>
      </c>
      <c r="S126" s="192" t="n">
        <v>0</v>
      </c>
      <c r="T126" s="193" t="n">
        <f aca="false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194" t="s">
        <v>192</v>
      </c>
      <c r="AS126" s="31"/>
      <c r="AT126" s="194" t="s">
        <v>0</v>
      </c>
      <c r="AU126" s="194" t="s">
        <v>90</v>
      </c>
      <c r="AV126" s="31"/>
      <c r="AW126" s="31"/>
      <c r="AX126" s="31"/>
      <c r="AY126" s="7" t="s">
        <v>186</v>
      </c>
      <c r="AZ126" s="31"/>
      <c r="BA126" s="31"/>
      <c r="BB126" s="31"/>
      <c r="BC126" s="31"/>
      <c r="BD126" s="31"/>
      <c r="BE126" s="195" t="n">
        <f aca="false">IF(N126="základní",J126,0)</f>
        <v>0</v>
      </c>
      <c r="BF126" s="195" t="n">
        <f aca="false">IF(N126="snížená",J126,0)</f>
        <v>0</v>
      </c>
      <c r="BG126" s="195" t="n">
        <f aca="false">IF(N126="zákl. přenesená",J126,0)</f>
        <v>0</v>
      </c>
      <c r="BH126" s="195" t="n">
        <f aca="false">IF(N126="sníž. přenesená",J126,0)</f>
        <v>0</v>
      </c>
      <c r="BI126" s="195" t="n">
        <f aca="false">IF(N126="nulová",J126,0)</f>
        <v>0</v>
      </c>
      <c r="BJ126" s="7" t="s">
        <v>90</v>
      </c>
      <c r="BK126" s="195" t="n">
        <f aca="false">ROUND(I126*H126,2)</f>
        <v>0</v>
      </c>
      <c r="BL126" s="7" t="s">
        <v>192</v>
      </c>
      <c r="BM126" s="194" t="s">
        <v>1006</v>
      </c>
      <c r="BN126" s="31"/>
    </row>
    <row r="127" s="209" customFormat="true" ht="12.8" hidden="false" customHeight="false" outlineLevel="0" collapsed="false">
      <c r="A127" s="200"/>
      <c r="B127" s="201"/>
      <c r="C127" s="200"/>
      <c r="D127" s="196" t="s">
        <v>196</v>
      </c>
      <c r="E127" s="202"/>
      <c r="F127" s="203" t="s">
        <v>90</v>
      </c>
      <c r="G127" s="200"/>
      <c r="H127" s="204" t="n">
        <v>1</v>
      </c>
      <c r="I127" s="205"/>
      <c r="J127" s="200"/>
      <c r="K127" s="200"/>
      <c r="L127" s="201"/>
      <c r="M127" s="206"/>
      <c r="N127" s="207"/>
      <c r="O127" s="207"/>
      <c r="P127" s="207"/>
      <c r="Q127" s="207"/>
      <c r="R127" s="207"/>
      <c r="S127" s="207"/>
      <c r="T127" s="208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2" t="s">
        <v>196</v>
      </c>
      <c r="AU127" s="202" t="s">
        <v>90</v>
      </c>
      <c r="AV127" s="200" t="s">
        <v>92</v>
      </c>
      <c r="AW127" s="200" t="s">
        <v>36</v>
      </c>
      <c r="AX127" s="200" t="s">
        <v>90</v>
      </c>
      <c r="AY127" s="202" t="s">
        <v>186</v>
      </c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</row>
    <row r="128" s="32" customFormat="true" ht="22.35" hidden="false" customHeight="false" outlineLevel="0" collapsed="false">
      <c r="A128" s="26"/>
      <c r="B128" s="27"/>
      <c r="C128" s="183" t="s">
        <v>553</v>
      </c>
      <c r="D128" s="4" t="s">
        <v>0</v>
      </c>
      <c r="E128" s="184" t="s">
        <v>1007</v>
      </c>
      <c r="F128" s="185" t="s">
        <v>1008</v>
      </c>
      <c r="G128" s="186" t="s">
        <v>223</v>
      </c>
      <c r="H128" s="187" t="n">
        <v>-1</v>
      </c>
      <c r="I128" s="188"/>
      <c r="J128" s="189" t="n">
        <f aca="false">ROUND(I128*H128,2)</f>
        <v>-0</v>
      </c>
      <c r="K128" s="185" t="s">
        <v>261</v>
      </c>
      <c r="L128" s="27"/>
      <c r="M128" s="190"/>
      <c r="N128" s="191" t="s">
        <v>47</v>
      </c>
      <c r="O128" s="68"/>
      <c r="P128" s="192" t="n">
        <f aca="false">O128*H128</f>
        <v>-0</v>
      </c>
      <c r="Q128" s="192" t="n">
        <v>0</v>
      </c>
      <c r="R128" s="192" t="n">
        <f aca="false">Q128*H128</f>
        <v>-0</v>
      </c>
      <c r="S128" s="192" t="n">
        <v>0</v>
      </c>
      <c r="T128" s="193" t="n">
        <f aca="false">S128*H128</f>
        <v>-0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194" t="s">
        <v>192</v>
      </c>
      <c r="AS128" s="31"/>
      <c r="AT128" s="194" t="s">
        <v>0</v>
      </c>
      <c r="AU128" s="194" t="s">
        <v>90</v>
      </c>
      <c r="AV128" s="31"/>
      <c r="AW128" s="31"/>
      <c r="AX128" s="31"/>
      <c r="AY128" s="7" t="s">
        <v>186</v>
      </c>
      <c r="AZ128" s="31"/>
      <c r="BA128" s="31"/>
      <c r="BB128" s="31"/>
      <c r="BC128" s="31"/>
      <c r="BD128" s="31"/>
      <c r="BE128" s="195" t="n">
        <f aca="false">IF(N128="základní",J128,0)</f>
        <v>-0</v>
      </c>
      <c r="BF128" s="195" t="n">
        <f aca="false">IF(N128="snížená",J128,0)</f>
        <v>0</v>
      </c>
      <c r="BG128" s="195" t="n">
        <f aca="false">IF(N128="zákl. přenesená",J128,0)</f>
        <v>0</v>
      </c>
      <c r="BH128" s="195" t="n">
        <f aca="false">IF(N128="sníž. přenesená",J128,0)</f>
        <v>0</v>
      </c>
      <c r="BI128" s="195" t="n">
        <f aca="false">IF(N128="nulová",J128,0)</f>
        <v>0</v>
      </c>
      <c r="BJ128" s="7" t="s">
        <v>90</v>
      </c>
      <c r="BK128" s="195" t="n">
        <f aca="false">ROUND(I128*H128,2)</f>
        <v>-0</v>
      </c>
      <c r="BL128" s="7" t="s">
        <v>192</v>
      </c>
      <c r="BM128" s="194" t="s">
        <v>1009</v>
      </c>
      <c r="BN128" s="31"/>
    </row>
    <row r="129" s="32" customFormat="true" ht="12.8" hidden="false" customHeight="false" outlineLevel="0" collapsed="false">
      <c r="A129" s="26"/>
      <c r="B129" s="27"/>
      <c r="C129" s="26"/>
      <c r="D129" s="196" t="s">
        <v>194</v>
      </c>
      <c r="E129" s="26"/>
      <c r="F129" s="197" t="s">
        <v>1008</v>
      </c>
      <c r="G129" s="26"/>
      <c r="H129" s="26"/>
      <c r="I129" s="163"/>
      <c r="J129" s="26"/>
      <c r="K129" s="26"/>
      <c r="L129" s="27"/>
      <c r="M129" s="198"/>
      <c r="N129" s="199"/>
      <c r="O129" s="68"/>
      <c r="P129" s="68"/>
      <c r="Q129" s="68"/>
      <c r="R129" s="68"/>
      <c r="S129" s="68"/>
      <c r="T129" s="69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7" t="s">
        <v>194</v>
      </c>
      <c r="AU129" s="7" t="s">
        <v>90</v>
      </c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</row>
    <row r="130" s="32" customFormat="true" ht="12.8" hidden="false" customHeight="false" outlineLevel="0" collapsed="false">
      <c r="A130" s="26"/>
      <c r="B130" s="27"/>
      <c r="C130" s="183" t="s">
        <v>553</v>
      </c>
      <c r="D130" s="1" t="s">
        <v>0</v>
      </c>
      <c r="E130" s="184" t="s">
        <v>1010</v>
      </c>
      <c r="F130" s="185" t="s">
        <v>1011</v>
      </c>
      <c r="G130" s="186" t="s">
        <v>223</v>
      </c>
      <c r="H130" s="187" t="n">
        <v>1</v>
      </c>
      <c r="I130" s="188"/>
      <c r="J130" s="189" t="n">
        <f aca="false">ROUND(I130*H130,2)</f>
        <v>0</v>
      </c>
      <c r="K130" s="185"/>
      <c r="L130" s="27"/>
      <c r="M130" s="190"/>
      <c r="N130" s="191" t="s">
        <v>47</v>
      </c>
      <c r="O130" s="68"/>
      <c r="P130" s="192" t="n">
        <f aca="false">O130*H130</f>
        <v>0</v>
      </c>
      <c r="Q130" s="192" t="n">
        <v>0</v>
      </c>
      <c r="R130" s="192" t="n">
        <f aca="false">Q130*H130</f>
        <v>0</v>
      </c>
      <c r="S130" s="192" t="n">
        <v>0</v>
      </c>
      <c r="T130" s="193" t="n">
        <f aca="false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194" t="s">
        <v>192</v>
      </c>
      <c r="AS130" s="31"/>
      <c r="AT130" s="194" t="s">
        <v>0</v>
      </c>
      <c r="AU130" s="194" t="s">
        <v>90</v>
      </c>
      <c r="AV130" s="31"/>
      <c r="AW130" s="31"/>
      <c r="AX130" s="31"/>
      <c r="AY130" s="7" t="s">
        <v>186</v>
      </c>
      <c r="AZ130" s="31"/>
      <c r="BA130" s="31"/>
      <c r="BB130" s="31"/>
      <c r="BC130" s="31"/>
      <c r="BD130" s="31"/>
      <c r="BE130" s="195" t="n">
        <f aca="false">IF(N130="základní",J130,0)</f>
        <v>0</v>
      </c>
      <c r="BF130" s="195" t="n">
        <f aca="false">IF(N130="snížená",J130,0)</f>
        <v>0</v>
      </c>
      <c r="BG130" s="195" t="n">
        <f aca="false">IF(N130="zákl. přenesená",J130,0)</f>
        <v>0</v>
      </c>
      <c r="BH130" s="195" t="n">
        <f aca="false">IF(N130="sníž. přenesená",J130,0)</f>
        <v>0</v>
      </c>
      <c r="BI130" s="195" t="n">
        <f aca="false">IF(N130="nulová",J130,0)</f>
        <v>0</v>
      </c>
      <c r="BJ130" s="7" t="s">
        <v>90</v>
      </c>
      <c r="BK130" s="195" t="n">
        <f aca="false">ROUND(I130*H130,2)</f>
        <v>0</v>
      </c>
      <c r="BL130" s="7" t="s">
        <v>192</v>
      </c>
      <c r="BM130" s="194" t="s">
        <v>1012</v>
      </c>
      <c r="BN130" s="31"/>
    </row>
    <row r="131" s="209" customFormat="true" ht="12.8" hidden="false" customHeight="false" outlineLevel="0" collapsed="false">
      <c r="A131" s="200"/>
      <c r="B131" s="201"/>
      <c r="C131" s="200"/>
      <c r="D131" s="196" t="s">
        <v>196</v>
      </c>
      <c r="E131" s="202"/>
      <c r="F131" s="203" t="s">
        <v>90</v>
      </c>
      <c r="G131" s="200"/>
      <c r="H131" s="204" t="n">
        <v>1</v>
      </c>
      <c r="I131" s="205"/>
      <c r="J131" s="200"/>
      <c r="K131" s="200"/>
      <c r="L131" s="201"/>
      <c r="M131" s="206"/>
      <c r="N131" s="207"/>
      <c r="O131" s="207"/>
      <c r="P131" s="207"/>
      <c r="Q131" s="207"/>
      <c r="R131" s="207"/>
      <c r="S131" s="207"/>
      <c r="T131" s="208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2" t="s">
        <v>196</v>
      </c>
      <c r="AU131" s="202" t="s">
        <v>90</v>
      </c>
      <c r="AV131" s="200" t="s">
        <v>92</v>
      </c>
      <c r="AW131" s="200" t="s">
        <v>36</v>
      </c>
      <c r="AX131" s="200" t="s">
        <v>90</v>
      </c>
      <c r="AY131" s="202" t="s">
        <v>186</v>
      </c>
      <c r="AZ131" s="200"/>
      <c r="BA131" s="200"/>
      <c r="BB131" s="200"/>
      <c r="BC131" s="200"/>
      <c r="BD131" s="200"/>
      <c r="BE131" s="200"/>
      <c r="BF131" s="200"/>
      <c r="BG131" s="200"/>
      <c r="BH131" s="200"/>
      <c r="BI131" s="200"/>
      <c r="BJ131" s="200"/>
      <c r="BK131" s="200"/>
      <c r="BL131" s="200"/>
      <c r="BM131" s="200"/>
      <c r="BN131" s="200"/>
    </row>
    <row r="132" s="32" customFormat="true" ht="12.8" hidden="false" customHeight="false" outlineLevel="0" collapsed="false">
      <c r="A132" s="26"/>
      <c r="B132" s="27"/>
      <c r="C132" s="183" t="s">
        <v>765</v>
      </c>
      <c r="D132" s="4" t="s">
        <v>0</v>
      </c>
      <c r="E132" s="184" t="s">
        <v>1013</v>
      </c>
      <c r="F132" s="185" t="s">
        <v>1014</v>
      </c>
      <c r="G132" s="186" t="s">
        <v>260</v>
      </c>
      <c r="H132" s="187" t="n">
        <v>-4</v>
      </c>
      <c r="I132" s="188"/>
      <c r="J132" s="189" t="n">
        <f aca="false">ROUND(I132*H132,2)</f>
        <v>-0</v>
      </c>
      <c r="K132" s="185" t="s">
        <v>261</v>
      </c>
      <c r="L132" s="27"/>
      <c r="M132" s="190"/>
      <c r="N132" s="191" t="s">
        <v>47</v>
      </c>
      <c r="O132" s="68"/>
      <c r="P132" s="192" t="n">
        <f aca="false">O132*H132</f>
        <v>-0</v>
      </c>
      <c r="Q132" s="192" t="n">
        <v>0</v>
      </c>
      <c r="R132" s="192" t="n">
        <f aca="false">Q132*H132</f>
        <v>-0</v>
      </c>
      <c r="S132" s="192" t="n">
        <v>0</v>
      </c>
      <c r="T132" s="193" t="n">
        <f aca="false">S132*H132</f>
        <v>-0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194" t="s">
        <v>192</v>
      </c>
      <c r="AS132" s="31"/>
      <c r="AT132" s="194" t="s">
        <v>0</v>
      </c>
      <c r="AU132" s="194" t="s">
        <v>90</v>
      </c>
      <c r="AV132" s="31"/>
      <c r="AW132" s="31"/>
      <c r="AX132" s="31"/>
      <c r="AY132" s="7" t="s">
        <v>186</v>
      </c>
      <c r="AZ132" s="31"/>
      <c r="BA132" s="31"/>
      <c r="BB132" s="31"/>
      <c r="BC132" s="31"/>
      <c r="BD132" s="31"/>
      <c r="BE132" s="195" t="n">
        <f aca="false">IF(N132="základní",J132,0)</f>
        <v>-0</v>
      </c>
      <c r="BF132" s="195" t="n">
        <f aca="false">IF(N132="snížená",J132,0)</f>
        <v>0</v>
      </c>
      <c r="BG132" s="195" t="n">
        <f aca="false">IF(N132="zákl. přenesená",J132,0)</f>
        <v>0</v>
      </c>
      <c r="BH132" s="195" t="n">
        <f aca="false">IF(N132="sníž. přenesená",J132,0)</f>
        <v>0</v>
      </c>
      <c r="BI132" s="195" t="n">
        <f aca="false">IF(N132="nulová",J132,0)</f>
        <v>0</v>
      </c>
      <c r="BJ132" s="7" t="s">
        <v>90</v>
      </c>
      <c r="BK132" s="195" t="n">
        <f aca="false">ROUND(I132*H132,2)</f>
        <v>-0</v>
      </c>
      <c r="BL132" s="7" t="s">
        <v>192</v>
      </c>
      <c r="BM132" s="194" t="s">
        <v>1015</v>
      </c>
      <c r="BN132" s="31"/>
    </row>
    <row r="133" s="32" customFormat="true" ht="12.8" hidden="false" customHeight="false" outlineLevel="0" collapsed="false">
      <c r="A133" s="26"/>
      <c r="B133" s="27"/>
      <c r="C133" s="26"/>
      <c r="D133" s="196" t="s">
        <v>194</v>
      </c>
      <c r="E133" s="26"/>
      <c r="F133" s="197" t="s">
        <v>1014</v>
      </c>
      <c r="G133" s="26"/>
      <c r="H133" s="26"/>
      <c r="I133" s="163"/>
      <c r="J133" s="26"/>
      <c r="K133" s="26"/>
      <c r="L133" s="27"/>
      <c r="M133" s="198"/>
      <c r="N133" s="199"/>
      <c r="O133" s="68"/>
      <c r="P133" s="68"/>
      <c r="Q133" s="68"/>
      <c r="R133" s="68"/>
      <c r="S133" s="68"/>
      <c r="T133" s="69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7" t="s">
        <v>194</v>
      </c>
      <c r="AU133" s="7" t="s">
        <v>90</v>
      </c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</row>
    <row r="134" s="32" customFormat="true" ht="12.8" hidden="false" customHeight="false" outlineLevel="0" collapsed="false">
      <c r="A134" s="26"/>
      <c r="B134" s="27"/>
      <c r="C134" s="183" t="s">
        <v>772</v>
      </c>
      <c r="D134" s="1" t="s">
        <v>0</v>
      </c>
      <c r="E134" s="184" t="s">
        <v>890</v>
      </c>
      <c r="F134" s="185" t="s">
        <v>891</v>
      </c>
      <c r="G134" s="186" t="s">
        <v>438</v>
      </c>
      <c r="H134" s="246"/>
      <c r="I134" s="188"/>
      <c r="J134" s="189" t="n">
        <f aca="false">ROUND(I134*H134,2)</f>
        <v>0</v>
      </c>
      <c r="K134" s="185" t="s">
        <v>191</v>
      </c>
      <c r="L134" s="27"/>
      <c r="M134" s="190"/>
      <c r="N134" s="191" t="s">
        <v>47</v>
      </c>
      <c r="O134" s="68"/>
      <c r="P134" s="192" t="n">
        <f aca="false">O134*H134</f>
        <v>0</v>
      </c>
      <c r="Q134" s="192" t="n">
        <v>0</v>
      </c>
      <c r="R134" s="192" t="n">
        <f aca="false">Q134*H134</f>
        <v>0</v>
      </c>
      <c r="S134" s="192" t="n">
        <v>0</v>
      </c>
      <c r="T134" s="193" t="n">
        <f aca="false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194" t="s">
        <v>192</v>
      </c>
      <c r="AS134" s="31"/>
      <c r="AT134" s="194" t="s">
        <v>0</v>
      </c>
      <c r="AU134" s="194" t="s">
        <v>90</v>
      </c>
      <c r="AV134" s="31"/>
      <c r="AW134" s="31"/>
      <c r="AX134" s="31"/>
      <c r="AY134" s="7" t="s">
        <v>186</v>
      </c>
      <c r="AZ134" s="31"/>
      <c r="BA134" s="31"/>
      <c r="BB134" s="31"/>
      <c r="BC134" s="31"/>
      <c r="BD134" s="31"/>
      <c r="BE134" s="195" t="n">
        <f aca="false">IF(N134="základní",J134,0)</f>
        <v>0</v>
      </c>
      <c r="BF134" s="195" t="n">
        <f aca="false">IF(N134="snížená",J134,0)</f>
        <v>0</v>
      </c>
      <c r="BG134" s="195" t="n">
        <f aca="false">IF(N134="zákl. přenesená",J134,0)</f>
        <v>0</v>
      </c>
      <c r="BH134" s="195" t="n">
        <f aca="false">IF(N134="sníž. přenesená",J134,0)</f>
        <v>0</v>
      </c>
      <c r="BI134" s="195" t="n">
        <f aca="false">IF(N134="nulová",J134,0)</f>
        <v>0</v>
      </c>
      <c r="BJ134" s="7" t="s">
        <v>90</v>
      </c>
      <c r="BK134" s="195" t="n">
        <f aca="false">ROUND(I134*H134,2)</f>
        <v>0</v>
      </c>
      <c r="BL134" s="7" t="s">
        <v>192</v>
      </c>
      <c r="BM134" s="194" t="s">
        <v>1016</v>
      </c>
      <c r="BN134" s="31"/>
    </row>
    <row r="135" s="32" customFormat="true" ht="16.4" hidden="false" customHeight="false" outlineLevel="0" collapsed="false">
      <c r="A135" s="26"/>
      <c r="B135" s="27"/>
      <c r="C135" s="26"/>
      <c r="D135" s="196" t="s">
        <v>194</v>
      </c>
      <c r="E135" s="26"/>
      <c r="F135" s="197" t="s">
        <v>893</v>
      </c>
      <c r="G135" s="26"/>
      <c r="H135" s="26"/>
      <c r="I135" s="163"/>
      <c r="J135" s="26"/>
      <c r="K135" s="26"/>
      <c r="L135" s="27"/>
      <c r="M135" s="241"/>
      <c r="N135" s="242"/>
      <c r="O135" s="243"/>
      <c r="P135" s="243"/>
      <c r="Q135" s="243"/>
      <c r="R135" s="243"/>
      <c r="S135" s="243"/>
      <c r="T135" s="244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7" t="s">
        <v>194</v>
      </c>
      <c r="AU135" s="7" t="s">
        <v>90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</row>
    <row r="136" s="32" customFormat="true" ht="12.8" hidden="false" customHeight="false" outlineLevel="0" collapsed="false">
      <c r="A136" s="26"/>
      <c r="B136" s="50"/>
      <c r="C136" s="51"/>
      <c r="D136" s="51"/>
      <c r="E136" s="51"/>
      <c r="F136" s="51"/>
      <c r="G136" s="51"/>
      <c r="H136" s="51"/>
      <c r="I136" s="245"/>
      <c r="J136" s="51"/>
      <c r="K136" s="51"/>
      <c r="L136" s="27"/>
      <c r="M136" s="26"/>
      <c r="N136" s="31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</row>
    <row r="137" customFormat="false" ht="12.8" hidden="false" customHeight="fals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3"/>
    </row>
  </sheetData>
  <sheetProtection sheet="true" password="cc78" objects="true" scenarios="true"/>
  <autoFilter ref="C116:K135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119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1017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ROUND(J120,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ROUND((SUM(BE120:BE137)),  2)</f>
        <v>0</v>
      </c>
      <c r="G33" s="26"/>
      <c r="H33" s="26"/>
      <c r="I33" s="130" t="n">
        <v>0.21</v>
      </c>
      <c r="J33" s="129" t="n">
        <f aca="false">ROUND(((SUM(BE120:BE137))*I33),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ROUND((SUM(BF120:BF137)),  2)</f>
        <v>0</v>
      </c>
      <c r="G34" s="26"/>
      <c r="H34" s="26"/>
      <c r="I34" s="130" t="n">
        <v>0.12</v>
      </c>
      <c r="J34" s="129" t="n">
        <f aca="false">ROUND(((SUM(BF120:BF137))*I34),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ROUND((SUM(BG120:BG137)),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ROUND((SUM(BH120:BH137)),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ROUND((SUM(BI120:BI137)),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SPZ10 - 003.02.01 Bourané kce SO 102 I.etapa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J120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164</v>
      </c>
      <c r="E97" s="146"/>
      <c r="F97" s="146"/>
      <c r="G97" s="146"/>
      <c r="H97" s="146"/>
      <c r="I97" s="146"/>
      <c r="J97" s="147" t="n">
        <f aca="false">J121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1018</v>
      </c>
      <c r="E98" s="152"/>
      <c r="F98" s="152"/>
      <c r="G98" s="152"/>
      <c r="H98" s="152"/>
      <c r="I98" s="152"/>
      <c r="J98" s="153" t="n">
        <f aca="false">J122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148" customFormat="true" ht="24.95" hidden="false" customHeight="true" outlineLevel="0" collapsed="false">
      <c r="A99" s="143"/>
      <c r="B99" s="144"/>
      <c r="C99" s="143"/>
      <c r="D99" s="145" t="s">
        <v>169</v>
      </c>
      <c r="E99" s="146"/>
      <c r="F99" s="146"/>
      <c r="G99" s="146"/>
      <c r="H99" s="146"/>
      <c r="I99" s="146"/>
      <c r="J99" s="147" t="n">
        <f aca="false">J132</f>
        <v>0</v>
      </c>
      <c r="K99" s="143"/>
      <c r="L99" s="144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</row>
    <row r="100" s="154" customFormat="true" ht="19.95" hidden="false" customHeight="true" outlineLevel="0" collapsed="false">
      <c r="A100" s="149"/>
      <c r="B100" s="150"/>
      <c r="C100" s="149"/>
      <c r="D100" s="151" t="s">
        <v>1019</v>
      </c>
      <c r="E100" s="152"/>
      <c r="F100" s="152"/>
      <c r="G100" s="152"/>
      <c r="H100" s="152"/>
      <c r="I100" s="152"/>
      <c r="J100" s="153" t="n">
        <f aca="false">J133</f>
        <v>0</v>
      </c>
      <c r="K100" s="149"/>
      <c r="L100" s="150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</row>
    <row r="101" s="32" customFormat="true" ht="21.85" hidden="false" customHeight="true" outlineLevel="0" collapsed="false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45"/>
      <c r="M101" s="31"/>
      <c r="N101" s="31"/>
      <c r="O101" s="31"/>
      <c r="P101" s="31"/>
      <c r="Q101" s="31"/>
      <c r="R101" s="31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</row>
    <row r="102" s="32" customFormat="true" ht="6.95" hidden="false" customHeight="true" outlineLevel="0" collapsed="false">
      <c r="A102" s="26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M102" s="31"/>
      <c r="N102" s="31"/>
      <c r="O102" s="31"/>
      <c r="P102" s="31"/>
      <c r="Q102" s="31"/>
      <c r="R102" s="31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</row>
    <row r="104" customFormat="false" ht="12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3"/>
    </row>
    <row r="105" customFormat="false" ht="12.8" hidden="false" customHeight="fals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3"/>
    </row>
    <row r="106" s="32" customFormat="true" ht="6.95" hidden="false" customHeight="true" outlineLevel="0" collapsed="false">
      <c r="A106" s="26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24.95" hidden="false" customHeight="true" outlineLevel="0" collapsed="false">
      <c r="A107" s="26"/>
      <c r="B107" s="27"/>
      <c r="C107" s="11" t="s">
        <v>171</v>
      </c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6.95" hidden="false" customHeight="true" outlineLevel="0" collapsed="false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2" hidden="false" customHeight="true" outlineLevel="0" collapsed="false">
      <c r="A109" s="26"/>
      <c r="B109" s="27"/>
      <c r="C109" s="19" t="s">
        <v>17</v>
      </c>
      <c r="D109" s="26"/>
      <c r="E109" s="26"/>
      <c r="F109" s="26"/>
      <c r="G109" s="26"/>
      <c r="H109" s="2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6.5" hidden="false" customHeight="true" outlineLevel="0" collapsed="false">
      <c r="A110" s="26"/>
      <c r="B110" s="27"/>
      <c r="C110" s="26"/>
      <c r="D110" s="26"/>
      <c r="E110" s="115" t="str">
        <f aca="false">E7</f>
        <v>SUPŠ Karlovy Vary specifikace změn</v>
      </c>
      <c r="F110" s="115"/>
      <c r="G110" s="115"/>
      <c r="H110" s="115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2" hidden="false" customHeight="true" outlineLevel="0" collapsed="false">
      <c r="A111" s="26"/>
      <c r="B111" s="27"/>
      <c r="C111" s="19" t="s">
        <v>157</v>
      </c>
      <c r="D111" s="26"/>
      <c r="E111" s="26"/>
      <c r="F111" s="26"/>
      <c r="G111" s="26"/>
      <c r="H111" s="2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16.5" hidden="false" customHeight="true" outlineLevel="0" collapsed="false">
      <c r="A112" s="26"/>
      <c r="B112" s="27"/>
      <c r="C112" s="26"/>
      <c r="D112" s="26"/>
      <c r="E112" s="116" t="str">
        <f aca="false">E9</f>
        <v>SPZ10 - 003.02.01 Bourané kce SO 102 I.etapa specifikace změn</v>
      </c>
      <c r="F112" s="116"/>
      <c r="G112" s="116"/>
      <c r="H112" s="11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6.95" hidden="false" customHeight="true" outlineLevel="0" collapsed="false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2" hidden="false" customHeight="true" outlineLevel="0" collapsed="false">
      <c r="A114" s="26"/>
      <c r="B114" s="27"/>
      <c r="C114" s="19" t="s">
        <v>21</v>
      </c>
      <c r="D114" s="26"/>
      <c r="E114" s="26"/>
      <c r="F114" s="20" t="str">
        <f aca="false">F12</f>
        <v>Nám. 17. listopadu 710/12, Karlovy Vary – Rybáře</v>
      </c>
      <c r="G114" s="26"/>
      <c r="H114" s="26"/>
      <c r="I114" s="19" t="s">
        <v>23</v>
      </c>
      <c r="J114" s="117" t="n">
        <f aca="false">IF(J12="","",J12)</f>
        <v>45742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6.95" hidden="false" customHeight="true" outlineLevel="0" collapsed="false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25.65" hidden="false" customHeight="true" outlineLevel="0" collapsed="false">
      <c r="A116" s="26"/>
      <c r="B116" s="27"/>
      <c r="C116" s="19" t="s">
        <v>24</v>
      </c>
      <c r="D116" s="26"/>
      <c r="E116" s="26"/>
      <c r="F116" s="20" t="str">
        <f aca="false">E15</f>
        <v>Karlovarský kraj</v>
      </c>
      <c r="G116" s="26"/>
      <c r="H116" s="26"/>
      <c r="I116" s="19" t="s">
        <v>32</v>
      </c>
      <c r="J116" s="139" t="str">
        <f aca="false">E21</f>
        <v>Energy Benefit Centre a.s.</v>
      </c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32" customFormat="true" ht="15.15" hidden="false" customHeight="true" outlineLevel="0" collapsed="false">
      <c r="A117" s="26"/>
      <c r="B117" s="27"/>
      <c r="C117" s="19" t="s">
        <v>30</v>
      </c>
      <c r="D117" s="26"/>
      <c r="E117" s="26"/>
      <c r="F117" s="20" t="str">
        <f aca="false">IF(E18="","",E18)</f>
        <v>Vyplň údaj</v>
      </c>
      <c r="G117" s="26"/>
      <c r="H117" s="26"/>
      <c r="I117" s="19" t="s">
        <v>37</v>
      </c>
      <c r="J117" s="139" t="str">
        <f aca="false">E24</f>
        <v>rubim s.r.o.</v>
      </c>
      <c r="K117" s="26"/>
      <c r="L117" s="45"/>
      <c r="M117" s="31"/>
      <c r="N117" s="31"/>
      <c r="O117" s="31"/>
      <c r="P117" s="31"/>
      <c r="Q117" s="31"/>
      <c r="R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</row>
    <row r="118" s="32" customFormat="true" ht="10.3" hidden="false" customHeight="true" outlineLevel="0" collapsed="false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45"/>
      <c r="M118" s="31"/>
      <c r="N118" s="31"/>
      <c r="O118" s="31"/>
      <c r="P118" s="31"/>
      <c r="Q118" s="31"/>
      <c r="R118" s="31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</row>
    <row r="119" s="162" customFormat="true" ht="29.3" hidden="false" customHeight="true" outlineLevel="0" collapsed="false">
      <c r="A119" s="155"/>
      <c r="B119" s="156"/>
      <c r="C119" s="157" t="s">
        <v>172</v>
      </c>
      <c r="D119" s="158" t="s">
        <v>67</v>
      </c>
      <c r="E119" s="158" t="s">
        <v>63</v>
      </c>
      <c r="F119" s="158" t="s">
        <v>64</v>
      </c>
      <c r="G119" s="158" t="s">
        <v>173</v>
      </c>
      <c r="H119" s="158" t="s">
        <v>174</v>
      </c>
      <c r="I119" s="158" t="s">
        <v>175</v>
      </c>
      <c r="J119" s="158" t="s">
        <v>161</v>
      </c>
      <c r="K119" s="159" t="s">
        <v>176</v>
      </c>
      <c r="L119" s="160"/>
      <c r="M119" s="76"/>
      <c r="N119" s="77" t="s">
        <v>46</v>
      </c>
      <c r="O119" s="77" t="s">
        <v>177</v>
      </c>
      <c r="P119" s="77" t="s">
        <v>178</v>
      </c>
      <c r="Q119" s="77" t="s">
        <v>179</v>
      </c>
      <c r="R119" s="77" t="s">
        <v>180</v>
      </c>
      <c r="S119" s="77" t="s">
        <v>181</v>
      </c>
      <c r="T119" s="78" t="s">
        <v>182</v>
      </c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</row>
    <row r="120" s="32" customFormat="true" ht="15" hidden="false" customHeight="false" outlineLevel="0" collapsed="false">
      <c r="A120" s="26"/>
      <c r="B120" s="27"/>
      <c r="C120" s="84" t="s">
        <v>183</v>
      </c>
      <c r="D120" s="26"/>
      <c r="E120" s="26"/>
      <c r="F120" s="26"/>
      <c r="G120" s="26"/>
      <c r="H120" s="26"/>
      <c r="I120" s="163"/>
      <c r="J120" s="164" t="n">
        <f aca="false">BK120</f>
        <v>0</v>
      </c>
      <c r="K120" s="26"/>
      <c r="L120" s="27"/>
      <c r="M120" s="79"/>
      <c r="N120" s="66"/>
      <c r="O120" s="80"/>
      <c r="P120" s="165" t="n">
        <f aca="false">P121+P132</f>
        <v>0</v>
      </c>
      <c r="Q120" s="80"/>
      <c r="R120" s="165" t="n">
        <f aca="false">R121+R132</f>
        <v>0</v>
      </c>
      <c r="S120" s="80"/>
      <c r="T120" s="166" t="n">
        <f aca="false">T121+T132</f>
        <v>0.05088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7" t="s">
        <v>81</v>
      </c>
      <c r="AU120" s="7" t="s">
        <v>163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167" t="n">
        <f aca="false">BK121+BK132</f>
        <v>0</v>
      </c>
      <c r="BL120" s="31"/>
      <c r="BM120" s="31"/>
      <c r="BN120" s="31"/>
    </row>
    <row r="121" s="180" customFormat="true" ht="15" hidden="false" customHeight="false" outlineLevel="0" collapsed="false">
      <c r="A121" s="168"/>
      <c r="B121" s="169"/>
      <c r="C121" s="168"/>
      <c r="D121" s="170" t="s">
        <v>81</v>
      </c>
      <c r="E121" s="171" t="s">
        <v>184</v>
      </c>
      <c r="F121" s="171" t="s">
        <v>185</v>
      </c>
      <c r="G121" s="168"/>
      <c r="H121" s="168"/>
      <c r="I121" s="172"/>
      <c r="J121" s="173" t="n">
        <f aca="false">BK121</f>
        <v>0</v>
      </c>
      <c r="K121" s="168"/>
      <c r="L121" s="169"/>
      <c r="M121" s="174"/>
      <c r="N121" s="175"/>
      <c r="O121" s="175"/>
      <c r="P121" s="176" t="n">
        <f aca="false">P122</f>
        <v>0</v>
      </c>
      <c r="Q121" s="175"/>
      <c r="R121" s="176" t="n">
        <f aca="false">R122</f>
        <v>0</v>
      </c>
      <c r="S121" s="175"/>
      <c r="T121" s="177" t="n">
        <f aca="false">T122</f>
        <v>0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70" t="s">
        <v>90</v>
      </c>
      <c r="AS121" s="168"/>
      <c r="AT121" s="178" t="s">
        <v>81</v>
      </c>
      <c r="AU121" s="178" t="s">
        <v>82</v>
      </c>
      <c r="AV121" s="168"/>
      <c r="AW121" s="168"/>
      <c r="AX121" s="168"/>
      <c r="AY121" s="170" t="s">
        <v>186</v>
      </c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79" t="n">
        <f aca="false">BK122</f>
        <v>0</v>
      </c>
      <c r="BL121" s="168"/>
      <c r="BM121" s="168"/>
      <c r="BN121" s="168"/>
    </row>
    <row r="122" s="180" customFormat="true" ht="12.8" hidden="false" customHeight="false" outlineLevel="0" collapsed="false">
      <c r="A122" s="168"/>
      <c r="B122" s="169"/>
      <c r="C122" s="168"/>
      <c r="D122" s="170" t="s">
        <v>81</v>
      </c>
      <c r="E122" s="181" t="s">
        <v>1020</v>
      </c>
      <c r="F122" s="181" t="s">
        <v>1021</v>
      </c>
      <c r="G122" s="168"/>
      <c r="H122" s="168"/>
      <c r="I122" s="172"/>
      <c r="J122" s="182" t="n">
        <f aca="false">BK122</f>
        <v>0</v>
      </c>
      <c r="K122" s="168"/>
      <c r="L122" s="169"/>
      <c r="M122" s="174"/>
      <c r="N122" s="175"/>
      <c r="O122" s="175"/>
      <c r="P122" s="176" t="n">
        <f aca="false">SUM(P123:P131)</f>
        <v>0</v>
      </c>
      <c r="Q122" s="175"/>
      <c r="R122" s="176" t="n">
        <f aca="false">SUM(R123:R131)</f>
        <v>0</v>
      </c>
      <c r="S122" s="175"/>
      <c r="T122" s="177" t="n">
        <f aca="false">SUM(T123:T131)</f>
        <v>0</v>
      </c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70" t="s">
        <v>90</v>
      </c>
      <c r="AS122" s="168"/>
      <c r="AT122" s="178" t="s">
        <v>81</v>
      </c>
      <c r="AU122" s="178" t="s">
        <v>90</v>
      </c>
      <c r="AV122" s="168"/>
      <c r="AW122" s="168"/>
      <c r="AX122" s="168"/>
      <c r="AY122" s="170" t="s">
        <v>186</v>
      </c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79" t="n">
        <f aca="false">SUM(BK123:BK131)</f>
        <v>0</v>
      </c>
      <c r="BL122" s="168"/>
      <c r="BM122" s="168"/>
      <c r="BN122" s="168"/>
    </row>
    <row r="123" s="32" customFormat="true" ht="21.75" hidden="false" customHeight="false" outlineLevel="0" collapsed="false">
      <c r="A123" s="26"/>
      <c r="B123" s="27"/>
      <c r="C123" s="183" t="s">
        <v>542</v>
      </c>
      <c r="D123" s="1" t="s">
        <v>0</v>
      </c>
      <c r="E123" s="184" t="s">
        <v>1022</v>
      </c>
      <c r="F123" s="185" t="s">
        <v>1023</v>
      </c>
      <c r="G123" s="186" t="s">
        <v>215</v>
      </c>
      <c r="H123" s="187" t="n">
        <v>0.051</v>
      </c>
      <c r="I123" s="188"/>
      <c r="J123" s="189" t="n">
        <f aca="false">ROUND(I123*H123,2)</f>
        <v>0</v>
      </c>
      <c r="K123" s="185" t="s">
        <v>191</v>
      </c>
      <c r="L123" s="27"/>
      <c r="M123" s="190"/>
      <c r="N123" s="191" t="s">
        <v>47</v>
      </c>
      <c r="O123" s="68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192</v>
      </c>
      <c r="AS123" s="31"/>
      <c r="AT123" s="194" t="s">
        <v>0</v>
      </c>
      <c r="AU123" s="194" t="s">
        <v>92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0</v>
      </c>
      <c r="BL123" s="7" t="s">
        <v>192</v>
      </c>
      <c r="BM123" s="194" t="s">
        <v>1024</v>
      </c>
      <c r="BN123" s="31"/>
    </row>
    <row r="124" s="32" customFormat="true" ht="16.4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1025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92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12.8" hidden="false" customHeight="false" outlineLevel="0" collapsed="false">
      <c r="A125" s="26"/>
      <c r="B125" s="27"/>
      <c r="C125" s="183" t="s">
        <v>550</v>
      </c>
      <c r="D125" s="1" t="s">
        <v>0</v>
      </c>
      <c r="E125" s="184" t="s">
        <v>351</v>
      </c>
      <c r="F125" s="185" t="s">
        <v>352</v>
      </c>
      <c r="G125" s="186" t="s">
        <v>215</v>
      </c>
      <c r="H125" s="187" t="n">
        <v>0.051</v>
      </c>
      <c r="I125" s="188"/>
      <c r="J125" s="189" t="n">
        <f aca="false">ROUND(I125*H125,2)</f>
        <v>0</v>
      </c>
      <c r="K125" s="185" t="s">
        <v>191</v>
      </c>
      <c r="L125" s="27"/>
      <c r="M125" s="190"/>
      <c r="N125" s="191" t="s">
        <v>47</v>
      </c>
      <c r="O125" s="68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192</v>
      </c>
      <c r="AS125" s="31"/>
      <c r="AT125" s="194" t="s">
        <v>0</v>
      </c>
      <c r="AU125" s="194" t="s">
        <v>92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0</v>
      </c>
      <c r="BL125" s="7" t="s">
        <v>192</v>
      </c>
      <c r="BM125" s="194" t="s">
        <v>1026</v>
      </c>
      <c r="BN125" s="31"/>
    </row>
    <row r="126" s="32" customFormat="true" ht="12.8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354</v>
      </c>
      <c r="G126" s="26"/>
      <c r="H126" s="26"/>
      <c r="I126" s="163"/>
      <c r="J126" s="26"/>
      <c r="K126" s="26"/>
      <c r="L126" s="27"/>
      <c r="M126" s="198"/>
      <c r="N126" s="199"/>
      <c r="O126" s="68"/>
      <c r="P126" s="68"/>
      <c r="Q126" s="68"/>
      <c r="R126" s="68"/>
      <c r="S126" s="68"/>
      <c r="T126" s="69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92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32" customFormat="true" ht="22.35" hidden="false" customHeight="false" outlineLevel="0" collapsed="false">
      <c r="A127" s="26"/>
      <c r="B127" s="27"/>
      <c r="C127" s="183" t="s">
        <v>611</v>
      </c>
      <c r="D127" s="1" t="s">
        <v>0</v>
      </c>
      <c r="E127" s="184" t="s">
        <v>356</v>
      </c>
      <c r="F127" s="185" t="s">
        <v>357</v>
      </c>
      <c r="G127" s="186" t="s">
        <v>215</v>
      </c>
      <c r="H127" s="187" t="n">
        <v>0.051</v>
      </c>
      <c r="I127" s="188"/>
      <c r="J127" s="189" t="n">
        <f aca="false">ROUND(I127*H127,2)</f>
        <v>0</v>
      </c>
      <c r="K127" s="185"/>
      <c r="L127" s="27"/>
      <c r="M127" s="190"/>
      <c r="N127" s="191" t="s">
        <v>47</v>
      </c>
      <c r="O127" s="68"/>
      <c r="P127" s="192" t="n">
        <f aca="false">O127*H127</f>
        <v>0</v>
      </c>
      <c r="Q127" s="192" t="n">
        <v>0</v>
      </c>
      <c r="R127" s="192" t="n">
        <f aca="false">Q127*H127</f>
        <v>0</v>
      </c>
      <c r="S127" s="192" t="n">
        <v>0</v>
      </c>
      <c r="T127" s="193" t="n">
        <f aca="false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194" t="s">
        <v>192</v>
      </c>
      <c r="AS127" s="31"/>
      <c r="AT127" s="194" t="s">
        <v>0</v>
      </c>
      <c r="AU127" s="194" t="s">
        <v>92</v>
      </c>
      <c r="AV127" s="31"/>
      <c r="AW127" s="31"/>
      <c r="AX127" s="31"/>
      <c r="AY127" s="7" t="s">
        <v>186</v>
      </c>
      <c r="AZ127" s="31"/>
      <c r="BA127" s="31"/>
      <c r="BB127" s="31"/>
      <c r="BC127" s="31"/>
      <c r="BD127" s="31"/>
      <c r="BE127" s="195" t="n">
        <f aca="false">IF(N127="základní",J127,0)</f>
        <v>0</v>
      </c>
      <c r="BF127" s="195" t="n">
        <f aca="false">IF(N127="snížená",J127,0)</f>
        <v>0</v>
      </c>
      <c r="BG127" s="195" t="n">
        <f aca="false">IF(N127="zákl. přenesená",J127,0)</f>
        <v>0</v>
      </c>
      <c r="BH127" s="195" t="n">
        <f aca="false">IF(N127="sníž. přenesená",J127,0)</f>
        <v>0</v>
      </c>
      <c r="BI127" s="195" t="n">
        <f aca="false">IF(N127="nulová",J127,0)</f>
        <v>0</v>
      </c>
      <c r="BJ127" s="7" t="s">
        <v>90</v>
      </c>
      <c r="BK127" s="195" t="n">
        <f aca="false">ROUND(I127*H127,2)</f>
        <v>0</v>
      </c>
      <c r="BL127" s="7" t="s">
        <v>192</v>
      </c>
      <c r="BM127" s="194" t="s">
        <v>1027</v>
      </c>
      <c r="BN127" s="31"/>
    </row>
    <row r="128" s="32" customFormat="true" ht="16.4" hidden="false" customHeight="false" outlineLevel="0" collapsed="false">
      <c r="A128" s="26"/>
      <c r="B128" s="27"/>
      <c r="C128" s="26"/>
      <c r="D128" s="196" t="s">
        <v>194</v>
      </c>
      <c r="E128" s="26"/>
      <c r="F128" s="197" t="s">
        <v>359</v>
      </c>
      <c r="G128" s="26"/>
      <c r="H128" s="26"/>
      <c r="I128" s="163"/>
      <c r="J128" s="26"/>
      <c r="K128" s="26"/>
      <c r="L128" s="27"/>
      <c r="M128" s="198"/>
      <c r="N128" s="199"/>
      <c r="O128" s="68"/>
      <c r="P128" s="68"/>
      <c r="Q128" s="68"/>
      <c r="R128" s="68"/>
      <c r="S128" s="68"/>
      <c r="T128" s="69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7" t="s">
        <v>194</v>
      </c>
      <c r="AU128" s="7" t="s">
        <v>92</v>
      </c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</row>
    <row r="129" s="32" customFormat="true" ht="12.8" hidden="false" customHeight="false" outlineLevel="0" collapsed="false">
      <c r="A129" s="26"/>
      <c r="B129" s="27"/>
      <c r="C129" s="183" t="s">
        <v>553</v>
      </c>
      <c r="D129" s="1" t="s">
        <v>0</v>
      </c>
      <c r="E129" s="184" t="s">
        <v>366</v>
      </c>
      <c r="F129" s="185" t="s">
        <v>367</v>
      </c>
      <c r="G129" s="186" t="s">
        <v>368</v>
      </c>
      <c r="H129" s="187" t="n">
        <v>51</v>
      </c>
      <c r="I129" s="188"/>
      <c r="J129" s="189" t="n">
        <f aca="false">ROUND(I129*H129,2)</f>
        <v>0</v>
      </c>
      <c r="K129" s="185"/>
      <c r="L129" s="27"/>
      <c r="M129" s="190"/>
      <c r="N129" s="191" t="s">
        <v>47</v>
      </c>
      <c r="O129" s="68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194" t="s">
        <v>192</v>
      </c>
      <c r="AS129" s="31"/>
      <c r="AT129" s="194" t="s">
        <v>0</v>
      </c>
      <c r="AU129" s="194" t="s">
        <v>92</v>
      </c>
      <c r="AV129" s="31"/>
      <c r="AW129" s="31"/>
      <c r="AX129" s="31"/>
      <c r="AY129" s="7" t="s">
        <v>186</v>
      </c>
      <c r="AZ129" s="31"/>
      <c r="BA129" s="31"/>
      <c r="BB129" s="31"/>
      <c r="BC129" s="31"/>
      <c r="BD129" s="31"/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7" t="s">
        <v>90</v>
      </c>
      <c r="BK129" s="195" t="n">
        <f aca="false">ROUND(I129*H129,2)</f>
        <v>0</v>
      </c>
      <c r="BL129" s="7" t="s">
        <v>192</v>
      </c>
      <c r="BM129" s="194" t="s">
        <v>1028</v>
      </c>
      <c r="BN129" s="31"/>
    </row>
    <row r="130" s="32" customFormat="true" ht="12.8" hidden="false" customHeight="false" outlineLevel="0" collapsed="false">
      <c r="A130" s="26"/>
      <c r="B130" s="27"/>
      <c r="C130" s="26"/>
      <c r="D130" s="196" t="s">
        <v>194</v>
      </c>
      <c r="E130" s="26"/>
      <c r="F130" s="197" t="s">
        <v>367</v>
      </c>
      <c r="G130" s="26"/>
      <c r="H130" s="26"/>
      <c r="I130" s="163"/>
      <c r="J130" s="26"/>
      <c r="K130" s="26"/>
      <c r="L130" s="27"/>
      <c r="M130" s="198"/>
      <c r="N130" s="199"/>
      <c r="O130" s="68"/>
      <c r="P130" s="68"/>
      <c r="Q130" s="68"/>
      <c r="R130" s="68"/>
      <c r="S130" s="68"/>
      <c r="T130" s="69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7" t="s">
        <v>194</v>
      </c>
      <c r="AU130" s="7" t="s">
        <v>92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</row>
    <row r="131" s="209" customFormat="true" ht="12.8" hidden="false" customHeight="false" outlineLevel="0" collapsed="false">
      <c r="A131" s="200"/>
      <c r="B131" s="201"/>
      <c r="C131" s="200"/>
      <c r="D131" s="196" t="s">
        <v>196</v>
      </c>
      <c r="E131" s="202"/>
      <c r="F131" s="203" t="s">
        <v>1029</v>
      </c>
      <c r="G131" s="200"/>
      <c r="H131" s="204" t="n">
        <v>51</v>
      </c>
      <c r="I131" s="205"/>
      <c r="J131" s="200"/>
      <c r="K131" s="200"/>
      <c r="L131" s="201"/>
      <c r="M131" s="206"/>
      <c r="N131" s="207"/>
      <c r="O131" s="207"/>
      <c r="P131" s="207"/>
      <c r="Q131" s="207"/>
      <c r="R131" s="207"/>
      <c r="S131" s="207"/>
      <c r="T131" s="208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2" t="s">
        <v>196</v>
      </c>
      <c r="AU131" s="202" t="s">
        <v>92</v>
      </c>
      <c r="AV131" s="200" t="s">
        <v>92</v>
      </c>
      <c r="AW131" s="200" t="s">
        <v>36</v>
      </c>
      <c r="AX131" s="200" t="s">
        <v>90</v>
      </c>
      <c r="AY131" s="202" t="s">
        <v>186</v>
      </c>
      <c r="AZ131" s="200"/>
      <c r="BA131" s="200"/>
      <c r="BB131" s="200"/>
      <c r="BC131" s="200"/>
      <c r="BD131" s="200"/>
      <c r="BE131" s="200"/>
      <c r="BF131" s="200"/>
      <c r="BG131" s="200"/>
      <c r="BH131" s="200"/>
      <c r="BI131" s="200"/>
      <c r="BJ131" s="200"/>
      <c r="BK131" s="200"/>
      <c r="BL131" s="200"/>
      <c r="BM131" s="200"/>
      <c r="BN131" s="200"/>
    </row>
    <row r="132" s="180" customFormat="true" ht="15" hidden="false" customHeight="false" outlineLevel="0" collapsed="false">
      <c r="A132" s="168"/>
      <c r="B132" s="169"/>
      <c r="C132" s="168"/>
      <c r="D132" s="170" t="s">
        <v>81</v>
      </c>
      <c r="E132" s="171" t="s">
        <v>378</v>
      </c>
      <c r="F132" s="171" t="s">
        <v>379</v>
      </c>
      <c r="G132" s="168"/>
      <c r="H132" s="168"/>
      <c r="I132" s="172"/>
      <c r="J132" s="173" t="n">
        <f aca="false">BK132</f>
        <v>0</v>
      </c>
      <c r="K132" s="168"/>
      <c r="L132" s="169"/>
      <c r="M132" s="174"/>
      <c r="N132" s="175"/>
      <c r="O132" s="175"/>
      <c r="P132" s="176" t="n">
        <f aca="false">P133</f>
        <v>0</v>
      </c>
      <c r="Q132" s="175"/>
      <c r="R132" s="176" t="n">
        <f aca="false">R133</f>
        <v>0</v>
      </c>
      <c r="S132" s="175"/>
      <c r="T132" s="177" t="n">
        <f aca="false">T133</f>
        <v>0.05088</v>
      </c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70" t="s">
        <v>92</v>
      </c>
      <c r="AS132" s="168"/>
      <c r="AT132" s="178" t="s">
        <v>81</v>
      </c>
      <c r="AU132" s="178" t="s">
        <v>82</v>
      </c>
      <c r="AV132" s="168"/>
      <c r="AW132" s="168"/>
      <c r="AX132" s="168"/>
      <c r="AY132" s="170" t="s">
        <v>186</v>
      </c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79" t="n">
        <f aca="false">BK133</f>
        <v>0</v>
      </c>
      <c r="BL132" s="168"/>
      <c r="BM132" s="168"/>
      <c r="BN132" s="168"/>
    </row>
    <row r="133" s="180" customFormat="true" ht="12.8" hidden="false" customHeight="false" outlineLevel="0" collapsed="false">
      <c r="A133" s="168"/>
      <c r="B133" s="169"/>
      <c r="C133" s="168"/>
      <c r="D133" s="170" t="s">
        <v>81</v>
      </c>
      <c r="E133" s="181" t="s">
        <v>1030</v>
      </c>
      <c r="F133" s="181" t="s">
        <v>1031</v>
      </c>
      <c r="G133" s="168"/>
      <c r="H133" s="168"/>
      <c r="I133" s="172"/>
      <c r="J133" s="182" t="n">
        <f aca="false">BK133</f>
        <v>0</v>
      </c>
      <c r="K133" s="168"/>
      <c r="L133" s="169"/>
      <c r="M133" s="174"/>
      <c r="N133" s="175"/>
      <c r="O133" s="175"/>
      <c r="P133" s="176" t="n">
        <f aca="false">SUM(P134:P137)</f>
        <v>0</v>
      </c>
      <c r="Q133" s="175"/>
      <c r="R133" s="176" t="n">
        <f aca="false">SUM(R134:R137)</f>
        <v>0</v>
      </c>
      <c r="S133" s="175"/>
      <c r="T133" s="177" t="n">
        <f aca="false">SUM(T134:T137)</f>
        <v>0.05088</v>
      </c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70" t="s">
        <v>92</v>
      </c>
      <c r="AS133" s="168"/>
      <c r="AT133" s="178" t="s">
        <v>81</v>
      </c>
      <c r="AU133" s="178" t="s">
        <v>90</v>
      </c>
      <c r="AV133" s="168"/>
      <c r="AW133" s="168"/>
      <c r="AX133" s="168"/>
      <c r="AY133" s="170" t="s">
        <v>186</v>
      </c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79" t="n">
        <f aca="false">SUM(BK134:BK137)</f>
        <v>0</v>
      </c>
      <c r="BL133" s="168"/>
      <c r="BM133" s="168"/>
      <c r="BN133" s="168"/>
    </row>
    <row r="134" s="32" customFormat="true" ht="12.8" hidden="false" customHeight="false" outlineLevel="0" collapsed="false">
      <c r="A134" s="26"/>
      <c r="B134" s="27"/>
      <c r="C134" s="183" t="s">
        <v>345</v>
      </c>
      <c r="D134" s="1" t="s">
        <v>0</v>
      </c>
      <c r="E134" s="184" t="s">
        <v>1032</v>
      </c>
      <c r="F134" s="185" t="s">
        <v>1033</v>
      </c>
      <c r="G134" s="186" t="s">
        <v>190</v>
      </c>
      <c r="H134" s="187" t="n">
        <v>3.18</v>
      </c>
      <c r="I134" s="188"/>
      <c r="J134" s="189" t="n">
        <f aca="false">ROUND(I134*H134,2)</f>
        <v>0</v>
      </c>
      <c r="K134" s="185" t="s">
        <v>191</v>
      </c>
      <c r="L134" s="27"/>
      <c r="M134" s="190"/>
      <c r="N134" s="191" t="s">
        <v>47</v>
      </c>
      <c r="O134" s="68"/>
      <c r="P134" s="192" t="n">
        <f aca="false">O134*H134</f>
        <v>0</v>
      </c>
      <c r="Q134" s="192" t="n">
        <v>0</v>
      </c>
      <c r="R134" s="192" t="n">
        <f aca="false">Q134*H134</f>
        <v>0</v>
      </c>
      <c r="S134" s="192" t="n">
        <v>0.016</v>
      </c>
      <c r="T134" s="193" t="n">
        <f aca="false">S134*H134</f>
        <v>0.05088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194" t="s">
        <v>301</v>
      </c>
      <c r="AS134" s="31"/>
      <c r="AT134" s="194" t="s">
        <v>0</v>
      </c>
      <c r="AU134" s="194" t="s">
        <v>92</v>
      </c>
      <c r="AV134" s="31"/>
      <c r="AW134" s="31"/>
      <c r="AX134" s="31"/>
      <c r="AY134" s="7" t="s">
        <v>186</v>
      </c>
      <c r="AZ134" s="31"/>
      <c r="BA134" s="31"/>
      <c r="BB134" s="31"/>
      <c r="BC134" s="31"/>
      <c r="BD134" s="31"/>
      <c r="BE134" s="195" t="n">
        <f aca="false">IF(N134="základní",J134,0)</f>
        <v>0</v>
      </c>
      <c r="BF134" s="195" t="n">
        <f aca="false">IF(N134="snížená",J134,0)</f>
        <v>0</v>
      </c>
      <c r="BG134" s="195" t="n">
        <f aca="false">IF(N134="zákl. přenesená",J134,0)</f>
        <v>0</v>
      </c>
      <c r="BH134" s="195" t="n">
        <f aca="false">IF(N134="sníž. přenesená",J134,0)</f>
        <v>0</v>
      </c>
      <c r="BI134" s="195" t="n">
        <f aca="false">IF(N134="nulová",J134,0)</f>
        <v>0</v>
      </c>
      <c r="BJ134" s="7" t="s">
        <v>90</v>
      </c>
      <c r="BK134" s="195" t="n">
        <f aca="false">ROUND(I134*H134,2)</f>
        <v>0</v>
      </c>
      <c r="BL134" s="7" t="s">
        <v>301</v>
      </c>
      <c r="BM134" s="194" t="s">
        <v>1034</v>
      </c>
      <c r="BN134" s="31"/>
    </row>
    <row r="135" s="32" customFormat="true" ht="12.8" hidden="false" customHeight="false" outlineLevel="0" collapsed="false">
      <c r="A135" s="26"/>
      <c r="B135" s="27"/>
      <c r="C135" s="26"/>
      <c r="D135" s="196" t="s">
        <v>194</v>
      </c>
      <c r="E135" s="26"/>
      <c r="F135" s="197" t="s">
        <v>1035</v>
      </c>
      <c r="G135" s="26"/>
      <c r="H135" s="26"/>
      <c r="I135" s="163"/>
      <c r="J135" s="26"/>
      <c r="K135" s="26"/>
      <c r="L135" s="27"/>
      <c r="M135" s="198"/>
      <c r="N135" s="199"/>
      <c r="O135" s="68"/>
      <c r="P135" s="68"/>
      <c r="Q135" s="68"/>
      <c r="R135" s="68"/>
      <c r="S135" s="68"/>
      <c r="T135" s="69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7" t="s">
        <v>194</v>
      </c>
      <c r="AU135" s="7" t="s">
        <v>92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</row>
    <row r="136" s="209" customFormat="true" ht="12.8" hidden="false" customHeight="false" outlineLevel="0" collapsed="false">
      <c r="A136" s="200"/>
      <c r="B136" s="201"/>
      <c r="C136" s="200"/>
      <c r="D136" s="196" t="s">
        <v>196</v>
      </c>
      <c r="E136" s="202"/>
      <c r="F136" s="203" t="s">
        <v>1036</v>
      </c>
      <c r="G136" s="200"/>
      <c r="H136" s="204" t="n">
        <v>3.18</v>
      </c>
      <c r="I136" s="205"/>
      <c r="J136" s="200"/>
      <c r="K136" s="200"/>
      <c r="L136" s="201"/>
      <c r="M136" s="206"/>
      <c r="N136" s="207"/>
      <c r="O136" s="207"/>
      <c r="P136" s="207"/>
      <c r="Q136" s="207"/>
      <c r="R136" s="207"/>
      <c r="S136" s="207"/>
      <c r="T136" s="208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2" t="s">
        <v>196</v>
      </c>
      <c r="AU136" s="202" t="s">
        <v>92</v>
      </c>
      <c r="AV136" s="200" t="s">
        <v>92</v>
      </c>
      <c r="AW136" s="200" t="s">
        <v>36</v>
      </c>
      <c r="AX136" s="200" t="s">
        <v>82</v>
      </c>
      <c r="AY136" s="202" t="s">
        <v>186</v>
      </c>
      <c r="AZ136" s="200"/>
      <c r="BA136" s="200"/>
      <c r="BB136" s="200"/>
      <c r="BC136" s="200"/>
      <c r="BD136" s="200"/>
      <c r="BE136" s="200"/>
      <c r="BF136" s="200"/>
      <c r="BG136" s="200"/>
      <c r="BH136" s="200"/>
      <c r="BI136" s="200"/>
      <c r="BJ136" s="200"/>
      <c r="BK136" s="200"/>
      <c r="BL136" s="200"/>
      <c r="BM136" s="200"/>
      <c r="BN136" s="200"/>
    </row>
    <row r="137" s="219" customFormat="true" ht="12.8" hidden="false" customHeight="false" outlineLevel="0" collapsed="false">
      <c r="A137" s="210"/>
      <c r="B137" s="211"/>
      <c r="C137" s="210"/>
      <c r="D137" s="196" t="s">
        <v>196</v>
      </c>
      <c r="E137" s="212"/>
      <c r="F137" s="213" t="s">
        <v>199</v>
      </c>
      <c r="G137" s="210"/>
      <c r="H137" s="214" t="n">
        <v>3.18</v>
      </c>
      <c r="I137" s="215"/>
      <c r="J137" s="210"/>
      <c r="K137" s="210"/>
      <c r="L137" s="211"/>
      <c r="M137" s="247"/>
      <c r="N137" s="248"/>
      <c r="O137" s="248"/>
      <c r="P137" s="248"/>
      <c r="Q137" s="248"/>
      <c r="R137" s="248"/>
      <c r="S137" s="248"/>
      <c r="T137" s="249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2" t="s">
        <v>196</v>
      </c>
      <c r="AU137" s="212" t="s">
        <v>92</v>
      </c>
      <c r="AV137" s="210" t="s">
        <v>192</v>
      </c>
      <c r="AW137" s="210" t="s">
        <v>36</v>
      </c>
      <c r="AX137" s="210" t="s">
        <v>90</v>
      </c>
      <c r="AY137" s="212" t="s">
        <v>186</v>
      </c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0"/>
      <c r="BN137" s="210"/>
    </row>
    <row r="138" s="32" customFormat="true" ht="12.8" hidden="false" customHeight="false" outlineLevel="0" collapsed="false">
      <c r="A138" s="26"/>
      <c r="B138" s="50"/>
      <c r="C138" s="51"/>
      <c r="D138" s="51"/>
      <c r="E138" s="51"/>
      <c r="F138" s="51"/>
      <c r="G138" s="51"/>
      <c r="H138" s="51"/>
      <c r="I138" s="245"/>
      <c r="J138" s="51"/>
      <c r="K138" s="51"/>
      <c r="L138" s="27"/>
      <c r="M138" s="26"/>
      <c r="N138" s="31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</row>
    <row r="139" customFormat="false" ht="12.8" hidden="false" customHeight="fals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3"/>
    </row>
  </sheetData>
  <sheetProtection sheet="true" password="cc78" objects="true" scenarios="true"/>
  <autoFilter ref="C119:K137"/>
  <mergeCells count="9">
    <mergeCell ref="L2:V2"/>
    <mergeCell ref="E7:H7"/>
    <mergeCell ref="E9:H9"/>
    <mergeCell ref="E18:H18"/>
    <mergeCell ref="E27:H27"/>
    <mergeCell ref="E85:H85"/>
    <mergeCell ref="E87:H87"/>
    <mergeCell ref="E110:H110"/>
    <mergeCell ref="E112:H112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5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122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1037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ROUND(J121,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ROUND((SUM(BE121:BE154)),  2)</f>
        <v>0</v>
      </c>
      <c r="G33" s="26"/>
      <c r="H33" s="26"/>
      <c r="I33" s="130" t="n">
        <v>0.21</v>
      </c>
      <c r="J33" s="129" t="n">
        <f aca="false">ROUND(((SUM(BE121:BE154))*I33),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ROUND((SUM(BF121:BF154)),  2)</f>
        <v>0</v>
      </c>
      <c r="G34" s="26"/>
      <c r="H34" s="26"/>
      <c r="I34" s="130" t="n">
        <v>0.12</v>
      </c>
      <c r="J34" s="129" t="n">
        <f aca="false">ROUND(((SUM(BF121:BF154))*I34),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ROUND((SUM(BG121:BG154)),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ROUND((SUM(BH121:BH154)),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ROUND((SUM(BI121:BI154)),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SPZ11 - 003.01.08.01 Ostatní výrobky SO 102 etapa I.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J121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1038</v>
      </c>
      <c r="E97" s="146"/>
      <c r="F97" s="146"/>
      <c r="G97" s="146"/>
      <c r="H97" s="146"/>
      <c r="I97" s="146"/>
      <c r="J97" s="147" t="n">
        <f aca="false">J122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48" customFormat="true" ht="24.95" hidden="false" customHeight="true" outlineLevel="0" collapsed="false">
      <c r="A98" s="143"/>
      <c r="B98" s="144"/>
      <c r="C98" s="143"/>
      <c r="D98" s="145" t="s">
        <v>1039</v>
      </c>
      <c r="E98" s="146"/>
      <c r="F98" s="146"/>
      <c r="G98" s="146"/>
      <c r="H98" s="146"/>
      <c r="I98" s="146"/>
      <c r="J98" s="147" t="n">
        <f aca="false">J127</f>
        <v>0</v>
      </c>
      <c r="K98" s="143"/>
      <c r="L98" s="144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</row>
    <row r="99" s="148" customFormat="true" ht="24.95" hidden="false" customHeight="true" outlineLevel="0" collapsed="false">
      <c r="A99" s="143"/>
      <c r="B99" s="144"/>
      <c r="C99" s="143"/>
      <c r="D99" s="145" t="s">
        <v>1040</v>
      </c>
      <c r="E99" s="146"/>
      <c r="F99" s="146"/>
      <c r="G99" s="146"/>
      <c r="H99" s="146"/>
      <c r="I99" s="146"/>
      <c r="J99" s="147" t="n">
        <f aca="false">J140</f>
        <v>0</v>
      </c>
      <c r="K99" s="143"/>
      <c r="L99" s="144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</row>
    <row r="100" s="148" customFormat="true" ht="24.95" hidden="false" customHeight="true" outlineLevel="0" collapsed="false">
      <c r="A100" s="143"/>
      <c r="B100" s="144"/>
      <c r="C100" s="143"/>
      <c r="D100" s="145" t="s">
        <v>1041</v>
      </c>
      <c r="E100" s="146"/>
      <c r="F100" s="146"/>
      <c r="G100" s="146"/>
      <c r="H100" s="146"/>
      <c r="I100" s="146"/>
      <c r="J100" s="147" t="n">
        <f aca="false">J141</f>
        <v>0</v>
      </c>
      <c r="K100" s="143"/>
      <c r="L100" s="144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</row>
    <row r="101" s="148" customFormat="true" ht="24.95" hidden="false" customHeight="true" outlineLevel="0" collapsed="false">
      <c r="A101" s="143"/>
      <c r="B101" s="144"/>
      <c r="C101" s="143"/>
      <c r="D101" s="145" t="s">
        <v>885</v>
      </c>
      <c r="E101" s="146"/>
      <c r="F101" s="146"/>
      <c r="G101" s="146"/>
      <c r="H101" s="146"/>
      <c r="I101" s="146"/>
      <c r="J101" s="147" t="n">
        <f aca="false">J152</f>
        <v>0</v>
      </c>
      <c r="K101" s="143"/>
      <c r="L101" s="144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</row>
    <row r="102" s="32" customFormat="true" ht="21.85" hidden="false" customHeight="true" outlineLevel="0" collapsed="false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45"/>
      <c r="M102" s="31"/>
      <c r="N102" s="31"/>
      <c r="O102" s="31"/>
      <c r="P102" s="31"/>
      <c r="Q102" s="31"/>
      <c r="R102" s="31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</row>
    <row r="103" s="32" customFormat="true" ht="6.95" hidden="false" customHeight="true" outlineLevel="0" collapsed="false">
      <c r="A103" s="26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5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</row>
    <row r="104" customFormat="false" ht="12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3"/>
    </row>
    <row r="105" customFormat="false" ht="12.8" hidden="false" customHeight="fals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3"/>
    </row>
    <row r="106" customFormat="false" ht="12.8" hidden="false" customHeight="fals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3"/>
    </row>
    <row r="107" s="32" customFormat="true" ht="6.95" hidden="false" customHeight="true" outlineLevel="0" collapsed="false">
      <c r="A107" s="26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24.95" hidden="false" customHeight="true" outlineLevel="0" collapsed="false">
      <c r="A108" s="26"/>
      <c r="B108" s="27"/>
      <c r="C108" s="11" t="s">
        <v>171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6.95" hidden="false" customHeight="true" outlineLevel="0" collapsed="false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2" hidden="false" customHeight="true" outlineLevel="0" collapsed="false">
      <c r="A110" s="26"/>
      <c r="B110" s="27"/>
      <c r="C110" s="19" t="s">
        <v>17</v>
      </c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6.5" hidden="false" customHeight="true" outlineLevel="0" collapsed="false">
      <c r="A111" s="26"/>
      <c r="B111" s="27"/>
      <c r="C111" s="26"/>
      <c r="D111" s="26"/>
      <c r="E111" s="115" t="str">
        <f aca="false">E7</f>
        <v>SUPŠ Karlovy Vary specifikace změn</v>
      </c>
      <c r="F111" s="115"/>
      <c r="G111" s="115"/>
      <c r="H111" s="115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12" hidden="false" customHeight="true" outlineLevel="0" collapsed="false">
      <c r="A112" s="26"/>
      <c r="B112" s="27"/>
      <c r="C112" s="19" t="s">
        <v>157</v>
      </c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16.5" hidden="false" customHeight="true" outlineLevel="0" collapsed="false">
      <c r="A113" s="26"/>
      <c r="B113" s="27"/>
      <c r="C113" s="26"/>
      <c r="D113" s="26"/>
      <c r="E113" s="116" t="str">
        <f aca="false">E9</f>
        <v>SPZ11 - 003.01.08.01 Ostatní výrobky SO 102 etapa I. specifikace změn</v>
      </c>
      <c r="F113" s="116"/>
      <c r="G113" s="116"/>
      <c r="H113" s="116"/>
      <c r="I113" s="26"/>
      <c r="J113" s="26"/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6.95" hidden="false" customHeight="true" outlineLevel="0" collapsed="false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2" hidden="false" customHeight="true" outlineLevel="0" collapsed="false">
      <c r="A115" s="26"/>
      <c r="B115" s="27"/>
      <c r="C115" s="19" t="s">
        <v>21</v>
      </c>
      <c r="D115" s="26"/>
      <c r="E115" s="26"/>
      <c r="F115" s="20" t="str">
        <f aca="false">F12</f>
        <v>Nám. 17. listopadu 710/12, Karlovy Vary – Rybáře</v>
      </c>
      <c r="G115" s="26"/>
      <c r="H115" s="26"/>
      <c r="I115" s="19" t="s">
        <v>23</v>
      </c>
      <c r="J115" s="117" t="n">
        <f aca="false">IF(J12="","",J12)</f>
        <v>45742</v>
      </c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6.95" hidden="false" customHeight="true" outlineLevel="0" collapsed="false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32" customFormat="true" ht="25.65" hidden="false" customHeight="true" outlineLevel="0" collapsed="false">
      <c r="A117" s="26"/>
      <c r="B117" s="27"/>
      <c r="C117" s="19" t="s">
        <v>24</v>
      </c>
      <c r="D117" s="26"/>
      <c r="E117" s="26"/>
      <c r="F117" s="20" t="str">
        <f aca="false">E15</f>
        <v>Karlovarský kraj</v>
      </c>
      <c r="G117" s="26"/>
      <c r="H117" s="26"/>
      <c r="I117" s="19" t="s">
        <v>32</v>
      </c>
      <c r="J117" s="139" t="str">
        <f aca="false">E21</f>
        <v>Energy Benefit Centre a.s.</v>
      </c>
      <c r="K117" s="26"/>
      <c r="L117" s="45"/>
      <c r="M117" s="31"/>
      <c r="N117" s="31"/>
      <c r="O117" s="31"/>
      <c r="P117" s="31"/>
      <c r="Q117" s="31"/>
      <c r="R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</row>
    <row r="118" s="32" customFormat="true" ht="15.15" hidden="false" customHeight="true" outlineLevel="0" collapsed="false">
      <c r="A118" s="26"/>
      <c r="B118" s="27"/>
      <c r="C118" s="19" t="s">
        <v>30</v>
      </c>
      <c r="D118" s="26"/>
      <c r="E118" s="26"/>
      <c r="F118" s="20" t="str">
        <f aca="false">IF(E18="","",E18)</f>
        <v>Vyplň údaj</v>
      </c>
      <c r="G118" s="26"/>
      <c r="H118" s="26"/>
      <c r="I118" s="19" t="s">
        <v>37</v>
      </c>
      <c r="J118" s="139" t="str">
        <f aca="false">E24</f>
        <v>rubim s.r.o.</v>
      </c>
      <c r="K118" s="26"/>
      <c r="L118" s="45"/>
      <c r="M118" s="31"/>
      <c r="N118" s="31"/>
      <c r="O118" s="31"/>
      <c r="P118" s="31"/>
      <c r="Q118" s="31"/>
      <c r="R118" s="31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</row>
    <row r="119" s="32" customFormat="true" ht="10.3" hidden="false" customHeight="true" outlineLevel="0" collapsed="false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45"/>
      <c r="M119" s="31"/>
      <c r="N119" s="31"/>
      <c r="O119" s="31"/>
      <c r="P119" s="31"/>
      <c r="Q119" s="31"/>
      <c r="R119" s="31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</row>
    <row r="120" s="162" customFormat="true" ht="29.3" hidden="false" customHeight="true" outlineLevel="0" collapsed="false">
      <c r="A120" s="155"/>
      <c r="B120" s="156"/>
      <c r="C120" s="157" t="s">
        <v>172</v>
      </c>
      <c r="D120" s="158" t="s">
        <v>67</v>
      </c>
      <c r="E120" s="158" t="s">
        <v>63</v>
      </c>
      <c r="F120" s="158" t="s">
        <v>64</v>
      </c>
      <c r="G120" s="158" t="s">
        <v>173</v>
      </c>
      <c r="H120" s="158" t="s">
        <v>174</v>
      </c>
      <c r="I120" s="158" t="s">
        <v>175</v>
      </c>
      <c r="J120" s="158" t="s">
        <v>161</v>
      </c>
      <c r="K120" s="159" t="s">
        <v>176</v>
      </c>
      <c r="L120" s="160"/>
      <c r="M120" s="76"/>
      <c r="N120" s="77" t="s">
        <v>46</v>
      </c>
      <c r="O120" s="77" t="s">
        <v>177</v>
      </c>
      <c r="P120" s="77" t="s">
        <v>178</v>
      </c>
      <c r="Q120" s="77" t="s">
        <v>179</v>
      </c>
      <c r="R120" s="77" t="s">
        <v>180</v>
      </c>
      <c r="S120" s="77" t="s">
        <v>181</v>
      </c>
      <c r="T120" s="78" t="s">
        <v>182</v>
      </c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</row>
    <row r="121" s="32" customFormat="true" ht="15" hidden="false" customHeight="false" outlineLevel="0" collapsed="false">
      <c r="A121" s="26"/>
      <c r="B121" s="27"/>
      <c r="C121" s="84" t="s">
        <v>183</v>
      </c>
      <c r="D121" s="26"/>
      <c r="E121" s="26"/>
      <c r="F121" s="26"/>
      <c r="G121" s="26"/>
      <c r="H121" s="26"/>
      <c r="I121" s="163"/>
      <c r="J121" s="164" t="n">
        <f aca="false">BK121</f>
        <v>0</v>
      </c>
      <c r="K121" s="26"/>
      <c r="L121" s="27"/>
      <c r="M121" s="79"/>
      <c r="N121" s="66"/>
      <c r="O121" s="80"/>
      <c r="P121" s="165" t="n">
        <f aca="false">P122+P127+P140+P141+P152</f>
        <v>0</v>
      </c>
      <c r="Q121" s="80"/>
      <c r="R121" s="165" t="n">
        <f aca="false">R122+R127+R140+R141+R152</f>
        <v>0</v>
      </c>
      <c r="S121" s="80"/>
      <c r="T121" s="166" t="n">
        <f aca="false">T122+T127+T140+T141+T152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7" t="s">
        <v>81</v>
      </c>
      <c r="AU121" s="7" t="s">
        <v>163</v>
      </c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167" t="n">
        <f aca="false">BK122+BK127+BK140+BK141+BK152</f>
        <v>0</v>
      </c>
      <c r="BL121" s="31"/>
      <c r="BM121" s="31"/>
      <c r="BN121" s="31"/>
    </row>
    <row r="122" s="180" customFormat="true" ht="15" hidden="false" customHeight="false" outlineLevel="0" collapsed="false">
      <c r="A122" s="168"/>
      <c r="B122" s="169"/>
      <c r="C122" s="168"/>
      <c r="D122" s="170" t="s">
        <v>81</v>
      </c>
      <c r="E122" s="171" t="s">
        <v>1042</v>
      </c>
      <c r="F122" s="171" t="s">
        <v>1043</v>
      </c>
      <c r="G122" s="168"/>
      <c r="H122" s="168"/>
      <c r="I122" s="172"/>
      <c r="J122" s="173" t="n">
        <f aca="false">BK122</f>
        <v>0</v>
      </c>
      <c r="K122" s="168"/>
      <c r="L122" s="169"/>
      <c r="M122" s="174"/>
      <c r="N122" s="175"/>
      <c r="O122" s="175"/>
      <c r="P122" s="176" t="n">
        <f aca="false">SUM(P123:P126)</f>
        <v>0</v>
      </c>
      <c r="Q122" s="175"/>
      <c r="R122" s="176" t="n">
        <f aca="false">SUM(R123:R126)</f>
        <v>0</v>
      </c>
      <c r="S122" s="175"/>
      <c r="T122" s="177" t="n">
        <f aca="false">SUM(T123:T126)</f>
        <v>0</v>
      </c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70" t="s">
        <v>90</v>
      </c>
      <c r="AS122" s="168"/>
      <c r="AT122" s="178" t="s">
        <v>81</v>
      </c>
      <c r="AU122" s="178" t="s">
        <v>82</v>
      </c>
      <c r="AV122" s="168"/>
      <c r="AW122" s="168"/>
      <c r="AX122" s="168"/>
      <c r="AY122" s="170" t="s">
        <v>186</v>
      </c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79" t="n">
        <f aca="false">SUM(BK123:BK126)</f>
        <v>0</v>
      </c>
      <c r="BL122" s="168"/>
      <c r="BM122" s="168"/>
      <c r="BN122" s="168"/>
    </row>
    <row r="123" s="32" customFormat="true" ht="22.35" hidden="false" customHeight="false" outlineLevel="0" collapsed="false">
      <c r="A123" s="26"/>
      <c r="B123" s="27"/>
      <c r="C123" s="183" t="s">
        <v>1044</v>
      </c>
      <c r="D123" s="4" t="s">
        <v>0</v>
      </c>
      <c r="E123" s="184" t="s">
        <v>1045</v>
      </c>
      <c r="F123" s="185" t="s">
        <v>1046</v>
      </c>
      <c r="G123" s="186" t="s">
        <v>223</v>
      </c>
      <c r="H123" s="187" t="n">
        <v>-1</v>
      </c>
      <c r="I123" s="188"/>
      <c r="J123" s="189" t="n">
        <f aca="false">ROUND(I123*H123,2)</f>
        <v>-0</v>
      </c>
      <c r="K123" s="185" t="s">
        <v>261</v>
      </c>
      <c r="L123" s="27"/>
      <c r="M123" s="190"/>
      <c r="N123" s="191" t="s">
        <v>47</v>
      </c>
      <c r="O123" s="68"/>
      <c r="P123" s="192" t="n">
        <f aca="false">O123*H123</f>
        <v>-0</v>
      </c>
      <c r="Q123" s="192" t="n">
        <v>0</v>
      </c>
      <c r="R123" s="192" t="n">
        <f aca="false">Q123*H123</f>
        <v>-0</v>
      </c>
      <c r="S123" s="192" t="n">
        <v>0</v>
      </c>
      <c r="T123" s="193" t="n">
        <f aca="false">S123*H123</f>
        <v>-0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192</v>
      </c>
      <c r="AS123" s="31"/>
      <c r="AT123" s="194" t="s">
        <v>0</v>
      </c>
      <c r="AU123" s="194" t="s">
        <v>90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-0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-0</v>
      </c>
      <c r="BL123" s="7" t="s">
        <v>192</v>
      </c>
      <c r="BM123" s="194" t="s">
        <v>1047</v>
      </c>
      <c r="BN123" s="31"/>
    </row>
    <row r="124" s="32" customFormat="true" ht="12.8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1046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90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22.35" hidden="false" customHeight="false" outlineLevel="0" collapsed="false">
      <c r="A125" s="26"/>
      <c r="B125" s="27"/>
      <c r="C125" s="183" t="s">
        <v>650</v>
      </c>
      <c r="D125" s="1" t="s">
        <v>0</v>
      </c>
      <c r="E125" s="184" t="s">
        <v>1048</v>
      </c>
      <c r="F125" s="185" t="s">
        <v>1049</v>
      </c>
      <c r="G125" s="186" t="s">
        <v>223</v>
      </c>
      <c r="H125" s="187" t="n">
        <v>1</v>
      </c>
      <c r="I125" s="188"/>
      <c r="J125" s="189" t="n">
        <f aca="false">ROUND(I125*H125,2)</f>
        <v>0</v>
      </c>
      <c r="K125" s="185"/>
      <c r="L125" s="27"/>
      <c r="M125" s="190"/>
      <c r="N125" s="191" t="s">
        <v>47</v>
      </c>
      <c r="O125" s="68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192</v>
      </c>
      <c r="AS125" s="31"/>
      <c r="AT125" s="194" t="s">
        <v>0</v>
      </c>
      <c r="AU125" s="194" t="s">
        <v>90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0</v>
      </c>
      <c r="BL125" s="7" t="s">
        <v>192</v>
      </c>
      <c r="BM125" s="194" t="s">
        <v>1050</v>
      </c>
      <c r="BN125" s="31"/>
    </row>
    <row r="126" s="32" customFormat="true" ht="12.8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1049</v>
      </c>
      <c r="G126" s="26"/>
      <c r="H126" s="26"/>
      <c r="I126" s="163"/>
      <c r="J126" s="26"/>
      <c r="K126" s="26"/>
      <c r="L126" s="27"/>
      <c r="M126" s="198"/>
      <c r="N126" s="199"/>
      <c r="O126" s="68"/>
      <c r="P126" s="68"/>
      <c r="Q126" s="68"/>
      <c r="R126" s="68"/>
      <c r="S126" s="68"/>
      <c r="T126" s="69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90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180" customFormat="true" ht="15" hidden="false" customHeight="false" outlineLevel="0" collapsed="false">
      <c r="A127" s="168"/>
      <c r="B127" s="169"/>
      <c r="C127" s="168"/>
      <c r="D127" s="170" t="s">
        <v>81</v>
      </c>
      <c r="E127" s="171" t="s">
        <v>1051</v>
      </c>
      <c r="F127" s="171" t="s">
        <v>1052</v>
      </c>
      <c r="G127" s="168"/>
      <c r="H127" s="168"/>
      <c r="I127" s="172"/>
      <c r="J127" s="173" t="n">
        <f aca="false">BK127</f>
        <v>0</v>
      </c>
      <c r="K127" s="168"/>
      <c r="L127" s="169"/>
      <c r="M127" s="174"/>
      <c r="N127" s="175"/>
      <c r="O127" s="175"/>
      <c r="P127" s="176" t="n">
        <f aca="false">SUM(P128:P139)</f>
        <v>0</v>
      </c>
      <c r="Q127" s="175"/>
      <c r="R127" s="176" t="n">
        <f aca="false">SUM(R128:R139)</f>
        <v>0</v>
      </c>
      <c r="S127" s="175"/>
      <c r="T127" s="177" t="n">
        <f aca="false">SUM(T128:T139)</f>
        <v>0</v>
      </c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70" t="s">
        <v>90</v>
      </c>
      <c r="AS127" s="168"/>
      <c r="AT127" s="178" t="s">
        <v>81</v>
      </c>
      <c r="AU127" s="178" t="s">
        <v>82</v>
      </c>
      <c r="AV127" s="168"/>
      <c r="AW127" s="168"/>
      <c r="AX127" s="168"/>
      <c r="AY127" s="170" t="s">
        <v>186</v>
      </c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79" t="n">
        <f aca="false">SUM(BK128:BK139)</f>
        <v>0</v>
      </c>
      <c r="BL127" s="168"/>
      <c r="BM127" s="168"/>
      <c r="BN127" s="168"/>
    </row>
    <row r="128" s="32" customFormat="true" ht="22.35" hidden="false" customHeight="false" outlineLevel="0" collapsed="false">
      <c r="A128" s="26"/>
      <c r="B128" s="27"/>
      <c r="C128" s="183" t="s">
        <v>707</v>
      </c>
      <c r="D128" s="4" t="s">
        <v>0</v>
      </c>
      <c r="E128" s="184" t="s">
        <v>1053</v>
      </c>
      <c r="F128" s="185" t="s">
        <v>1054</v>
      </c>
      <c r="G128" s="186" t="s">
        <v>1055</v>
      </c>
      <c r="H128" s="187" t="n">
        <v>-1</v>
      </c>
      <c r="I128" s="188"/>
      <c r="J128" s="189" t="n">
        <f aca="false">ROUND(I128*H128,2)</f>
        <v>-0</v>
      </c>
      <c r="K128" s="185" t="s">
        <v>261</v>
      </c>
      <c r="L128" s="27"/>
      <c r="M128" s="190"/>
      <c r="N128" s="191" t="s">
        <v>47</v>
      </c>
      <c r="O128" s="68"/>
      <c r="P128" s="192" t="n">
        <f aca="false">O128*H128</f>
        <v>-0</v>
      </c>
      <c r="Q128" s="192" t="n">
        <v>0</v>
      </c>
      <c r="R128" s="192" t="n">
        <f aca="false">Q128*H128</f>
        <v>-0</v>
      </c>
      <c r="S128" s="192" t="n">
        <v>0</v>
      </c>
      <c r="T128" s="193" t="n">
        <f aca="false">S128*H128</f>
        <v>-0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194" t="s">
        <v>192</v>
      </c>
      <c r="AS128" s="31"/>
      <c r="AT128" s="194" t="s">
        <v>0</v>
      </c>
      <c r="AU128" s="194" t="s">
        <v>90</v>
      </c>
      <c r="AV128" s="31"/>
      <c r="AW128" s="31"/>
      <c r="AX128" s="31"/>
      <c r="AY128" s="7" t="s">
        <v>186</v>
      </c>
      <c r="AZ128" s="31"/>
      <c r="BA128" s="31"/>
      <c r="BB128" s="31"/>
      <c r="BC128" s="31"/>
      <c r="BD128" s="31"/>
      <c r="BE128" s="195" t="n">
        <f aca="false">IF(N128="základní",J128,0)</f>
        <v>-0</v>
      </c>
      <c r="BF128" s="195" t="n">
        <f aca="false">IF(N128="snížená",J128,0)</f>
        <v>0</v>
      </c>
      <c r="BG128" s="195" t="n">
        <f aca="false">IF(N128="zákl. přenesená",J128,0)</f>
        <v>0</v>
      </c>
      <c r="BH128" s="195" t="n">
        <f aca="false">IF(N128="sníž. přenesená",J128,0)</f>
        <v>0</v>
      </c>
      <c r="BI128" s="195" t="n">
        <f aca="false">IF(N128="nulová",J128,0)</f>
        <v>0</v>
      </c>
      <c r="BJ128" s="7" t="s">
        <v>90</v>
      </c>
      <c r="BK128" s="195" t="n">
        <f aca="false">ROUND(I128*H128,2)</f>
        <v>-0</v>
      </c>
      <c r="BL128" s="7" t="s">
        <v>192</v>
      </c>
      <c r="BM128" s="194" t="s">
        <v>1056</v>
      </c>
      <c r="BN128" s="31"/>
    </row>
    <row r="129" s="32" customFormat="true" ht="12.8" hidden="false" customHeight="false" outlineLevel="0" collapsed="false">
      <c r="A129" s="26"/>
      <c r="B129" s="27"/>
      <c r="C129" s="26"/>
      <c r="D129" s="196" t="s">
        <v>194</v>
      </c>
      <c r="E129" s="26"/>
      <c r="F129" s="197" t="s">
        <v>1054</v>
      </c>
      <c r="G129" s="26"/>
      <c r="H129" s="26"/>
      <c r="I129" s="163"/>
      <c r="J129" s="26"/>
      <c r="K129" s="26"/>
      <c r="L129" s="27"/>
      <c r="M129" s="198"/>
      <c r="N129" s="199"/>
      <c r="O129" s="68"/>
      <c r="P129" s="68"/>
      <c r="Q129" s="68"/>
      <c r="R129" s="68"/>
      <c r="S129" s="68"/>
      <c r="T129" s="69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7" t="s">
        <v>194</v>
      </c>
      <c r="AU129" s="7" t="s">
        <v>90</v>
      </c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</row>
    <row r="130" s="32" customFormat="true" ht="32.8" hidden="false" customHeight="false" outlineLevel="0" collapsed="false">
      <c r="A130" s="26"/>
      <c r="B130" s="27"/>
      <c r="C130" s="220" t="s">
        <v>1057</v>
      </c>
      <c r="D130" s="221" t="s">
        <v>229</v>
      </c>
      <c r="E130" s="222" t="s">
        <v>1058</v>
      </c>
      <c r="F130" s="223" t="s">
        <v>1059</v>
      </c>
      <c r="G130" s="224" t="s">
        <v>1055</v>
      </c>
      <c r="H130" s="225" t="n">
        <v>-1</v>
      </c>
      <c r="I130" s="226"/>
      <c r="J130" s="227" t="n">
        <f aca="false">ROUND(I130*H130,2)</f>
        <v>-0</v>
      </c>
      <c r="K130" s="223" t="s">
        <v>261</v>
      </c>
      <c r="L130" s="228"/>
      <c r="M130" s="229"/>
      <c r="N130" s="230" t="s">
        <v>47</v>
      </c>
      <c r="O130" s="68"/>
      <c r="P130" s="192" t="n">
        <f aca="false">O130*H130</f>
        <v>-0</v>
      </c>
      <c r="Q130" s="192" t="n">
        <v>0</v>
      </c>
      <c r="R130" s="192" t="n">
        <f aca="false">Q130*H130</f>
        <v>-0</v>
      </c>
      <c r="S130" s="192" t="n">
        <v>0</v>
      </c>
      <c r="T130" s="193" t="n">
        <f aca="false">S130*H130</f>
        <v>-0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194" t="s">
        <v>232</v>
      </c>
      <c r="AS130" s="31"/>
      <c r="AT130" s="194" t="s">
        <v>229</v>
      </c>
      <c r="AU130" s="194" t="s">
        <v>90</v>
      </c>
      <c r="AV130" s="31"/>
      <c r="AW130" s="31"/>
      <c r="AX130" s="31"/>
      <c r="AY130" s="7" t="s">
        <v>186</v>
      </c>
      <c r="AZ130" s="31"/>
      <c r="BA130" s="31"/>
      <c r="BB130" s="31"/>
      <c r="BC130" s="31"/>
      <c r="BD130" s="31"/>
      <c r="BE130" s="195" t="n">
        <f aca="false">IF(N130="základní",J130,0)</f>
        <v>-0</v>
      </c>
      <c r="BF130" s="195" t="n">
        <f aca="false">IF(N130="snížená",J130,0)</f>
        <v>0</v>
      </c>
      <c r="BG130" s="195" t="n">
        <f aca="false">IF(N130="zákl. přenesená",J130,0)</f>
        <v>0</v>
      </c>
      <c r="BH130" s="195" t="n">
        <f aca="false">IF(N130="sníž. přenesená",J130,0)</f>
        <v>0</v>
      </c>
      <c r="BI130" s="195" t="n">
        <f aca="false">IF(N130="nulová",J130,0)</f>
        <v>0</v>
      </c>
      <c r="BJ130" s="7" t="s">
        <v>90</v>
      </c>
      <c r="BK130" s="195" t="n">
        <f aca="false">ROUND(I130*H130,2)</f>
        <v>-0</v>
      </c>
      <c r="BL130" s="7" t="s">
        <v>192</v>
      </c>
      <c r="BM130" s="194" t="s">
        <v>1060</v>
      </c>
      <c r="BN130" s="31"/>
    </row>
    <row r="131" s="32" customFormat="true" ht="23.85" hidden="false" customHeight="false" outlineLevel="0" collapsed="false">
      <c r="A131" s="26"/>
      <c r="B131" s="27"/>
      <c r="C131" s="26"/>
      <c r="D131" s="196" t="s">
        <v>194</v>
      </c>
      <c r="E131" s="26"/>
      <c r="F131" s="197" t="s">
        <v>1059</v>
      </c>
      <c r="G131" s="26"/>
      <c r="H131" s="26"/>
      <c r="I131" s="163"/>
      <c r="J131" s="26"/>
      <c r="K131" s="26"/>
      <c r="L131" s="27"/>
      <c r="M131" s="198"/>
      <c r="N131" s="199"/>
      <c r="O131" s="68"/>
      <c r="P131" s="68"/>
      <c r="Q131" s="68"/>
      <c r="R131" s="68"/>
      <c r="S131" s="68"/>
      <c r="T131" s="69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7" t="s">
        <v>194</v>
      </c>
      <c r="AU131" s="7" t="s">
        <v>90</v>
      </c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</row>
    <row r="132" s="32" customFormat="true" ht="22.35" hidden="false" customHeight="false" outlineLevel="0" collapsed="false">
      <c r="A132" s="26"/>
      <c r="B132" s="27"/>
      <c r="C132" s="220" t="s">
        <v>583</v>
      </c>
      <c r="D132" s="221" t="s">
        <v>229</v>
      </c>
      <c r="E132" s="222" t="s">
        <v>1061</v>
      </c>
      <c r="F132" s="223" t="s">
        <v>1062</v>
      </c>
      <c r="G132" s="224" t="s">
        <v>1055</v>
      </c>
      <c r="H132" s="225" t="n">
        <v>-1</v>
      </c>
      <c r="I132" s="226"/>
      <c r="J132" s="227" t="n">
        <f aca="false">ROUND(I132*H132,2)</f>
        <v>-0</v>
      </c>
      <c r="K132" s="223" t="s">
        <v>261</v>
      </c>
      <c r="L132" s="228"/>
      <c r="M132" s="229"/>
      <c r="N132" s="230" t="s">
        <v>47</v>
      </c>
      <c r="O132" s="68"/>
      <c r="P132" s="192" t="n">
        <f aca="false">O132*H132</f>
        <v>-0</v>
      </c>
      <c r="Q132" s="192" t="n">
        <v>0</v>
      </c>
      <c r="R132" s="192" t="n">
        <f aca="false">Q132*H132</f>
        <v>-0</v>
      </c>
      <c r="S132" s="192" t="n">
        <v>0</v>
      </c>
      <c r="T132" s="193" t="n">
        <f aca="false">S132*H132</f>
        <v>-0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194" t="s">
        <v>232</v>
      </c>
      <c r="AS132" s="31"/>
      <c r="AT132" s="194" t="s">
        <v>229</v>
      </c>
      <c r="AU132" s="194" t="s">
        <v>90</v>
      </c>
      <c r="AV132" s="31"/>
      <c r="AW132" s="31"/>
      <c r="AX132" s="31"/>
      <c r="AY132" s="7" t="s">
        <v>186</v>
      </c>
      <c r="AZ132" s="31"/>
      <c r="BA132" s="31"/>
      <c r="BB132" s="31"/>
      <c r="BC132" s="31"/>
      <c r="BD132" s="31"/>
      <c r="BE132" s="195" t="n">
        <f aca="false">IF(N132="základní",J132,0)</f>
        <v>-0</v>
      </c>
      <c r="BF132" s="195" t="n">
        <f aca="false">IF(N132="snížená",J132,0)</f>
        <v>0</v>
      </c>
      <c r="BG132" s="195" t="n">
        <f aca="false">IF(N132="zákl. přenesená",J132,0)</f>
        <v>0</v>
      </c>
      <c r="BH132" s="195" t="n">
        <f aca="false">IF(N132="sníž. přenesená",J132,0)</f>
        <v>0</v>
      </c>
      <c r="BI132" s="195" t="n">
        <f aca="false">IF(N132="nulová",J132,0)</f>
        <v>0</v>
      </c>
      <c r="BJ132" s="7" t="s">
        <v>90</v>
      </c>
      <c r="BK132" s="195" t="n">
        <f aca="false">ROUND(I132*H132,2)</f>
        <v>-0</v>
      </c>
      <c r="BL132" s="7" t="s">
        <v>192</v>
      </c>
      <c r="BM132" s="194" t="s">
        <v>1063</v>
      </c>
      <c r="BN132" s="31"/>
    </row>
    <row r="133" s="32" customFormat="true" ht="16.4" hidden="false" customHeight="false" outlineLevel="0" collapsed="false">
      <c r="A133" s="26"/>
      <c r="B133" s="27"/>
      <c r="C133" s="26"/>
      <c r="D133" s="196" t="s">
        <v>194</v>
      </c>
      <c r="E133" s="26"/>
      <c r="F133" s="197" t="s">
        <v>1062</v>
      </c>
      <c r="G133" s="26"/>
      <c r="H133" s="26"/>
      <c r="I133" s="163"/>
      <c r="J133" s="26"/>
      <c r="K133" s="26"/>
      <c r="L133" s="27"/>
      <c r="M133" s="198"/>
      <c r="N133" s="199"/>
      <c r="O133" s="68"/>
      <c r="P133" s="68"/>
      <c r="Q133" s="68"/>
      <c r="R133" s="68"/>
      <c r="S133" s="68"/>
      <c r="T133" s="69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7" t="s">
        <v>194</v>
      </c>
      <c r="AU133" s="7" t="s">
        <v>90</v>
      </c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</row>
    <row r="134" s="32" customFormat="true" ht="32.8" hidden="false" customHeight="false" outlineLevel="0" collapsed="false">
      <c r="A134" s="26"/>
      <c r="B134" s="27"/>
      <c r="C134" s="220" t="s">
        <v>1064</v>
      </c>
      <c r="D134" s="221" t="s">
        <v>229</v>
      </c>
      <c r="E134" s="222" t="s">
        <v>1065</v>
      </c>
      <c r="F134" s="223" t="s">
        <v>1066</v>
      </c>
      <c r="G134" s="224" t="s">
        <v>1055</v>
      </c>
      <c r="H134" s="225" t="n">
        <v>-1</v>
      </c>
      <c r="I134" s="226"/>
      <c r="J134" s="227" t="n">
        <f aca="false">ROUND(I134*H134,2)</f>
        <v>-0</v>
      </c>
      <c r="K134" s="223" t="s">
        <v>261</v>
      </c>
      <c r="L134" s="228"/>
      <c r="M134" s="229"/>
      <c r="N134" s="230" t="s">
        <v>47</v>
      </c>
      <c r="O134" s="68"/>
      <c r="P134" s="192" t="n">
        <f aca="false">O134*H134</f>
        <v>-0</v>
      </c>
      <c r="Q134" s="192" t="n">
        <v>0</v>
      </c>
      <c r="R134" s="192" t="n">
        <f aca="false">Q134*H134</f>
        <v>-0</v>
      </c>
      <c r="S134" s="192" t="n">
        <v>0</v>
      </c>
      <c r="T134" s="193" t="n">
        <f aca="false">S134*H134</f>
        <v>-0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194" t="s">
        <v>232</v>
      </c>
      <c r="AS134" s="31"/>
      <c r="AT134" s="194" t="s">
        <v>229</v>
      </c>
      <c r="AU134" s="194" t="s">
        <v>90</v>
      </c>
      <c r="AV134" s="31"/>
      <c r="AW134" s="31"/>
      <c r="AX134" s="31"/>
      <c r="AY134" s="7" t="s">
        <v>186</v>
      </c>
      <c r="AZ134" s="31"/>
      <c r="BA134" s="31"/>
      <c r="BB134" s="31"/>
      <c r="BC134" s="31"/>
      <c r="BD134" s="31"/>
      <c r="BE134" s="195" t="n">
        <f aca="false">IF(N134="základní",J134,0)</f>
        <v>-0</v>
      </c>
      <c r="BF134" s="195" t="n">
        <f aca="false">IF(N134="snížená",J134,0)</f>
        <v>0</v>
      </c>
      <c r="BG134" s="195" t="n">
        <f aca="false">IF(N134="zákl. přenesená",J134,0)</f>
        <v>0</v>
      </c>
      <c r="BH134" s="195" t="n">
        <f aca="false">IF(N134="sníž. přenesená",J134,0)</f>
        <v>0</v>
      </c>
      <c r="BI134" s="195" t="n">
        <f aca="false">IF(N134="nulová",J134,0)</f>
        <v>0</v>
      </c>
      <c r="BJ134" s="7" t="s">
        <v>90</v>
      </c>
      <c r="BK134" s="195" t="n">
        <f aca="false">ROUND(I134*H134,2)</f>
        <v>-0</v>
      </c>
      <c r="BL134" s="7" t="s">
        <v>192</v>
      </c>
      <c r="BM134" s="194" t="s">
        <v>1067</v>
      </c>
      <c r="BN134" s="31"/>
    </row>
    <row r="135" s="32" customFormat="true" ht="16.4" hidden="false" customHeight="false" outlineLevel="0" collapsed="false">
      <c r="A135" s="26"/>
      <c r="B135" s="27"/>
      <c r="C135" s="26"/>
      <c r="D135" s="196" t="s">
        <v>194</v>
      </c>
      <c r="E135" s="26"/>
      <c r="F135" s="197" t="s">
        <v>1066</v>
      </c>
      <c r="G135" s="26"/>
      <c r="H135" s="26"/>
      <c r="I135" s="163"/>
      <c r="J135" s="26"/>
      <c r="K135" s="26"/>
      <c r="L135" s="27"/>
      <c r="M135" s="198"/>
      <c r="N135" s="199"/>
      <c r="O135" s="68"/>
      <c r="P135" s="68"/>
      <c r="Q135" s="68"/>
      <c r="R135" s="68"/>
      <c r="S135" s="68"/>
      <c r="T135" s="69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7" t="s">
        <v>194</v>
      </c>
      <c r="AU135" s="7" t="s">
        <v>90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</row>
    <row r="136" s="32" customFormat="true" ht="22.35" hidden="false" customHeight="false" outlineLevel="0" collapsed="false">
      <c r="A136" s="26"/>
      <c r="B136" s="27"/>
      <c r="C136" s="220" t="s">
        <v>586</v>
      </c>
      <c r="D136" s="221" t="s">
        <v>229</v>
      </c>
      <c r="E136" s="222" t="s">
        <v>1068</v>
      </c>
      <c r="F136" s="223" t="s">
        <v>1069</v>
      </c>
      <c r="G136" s="224" t="s">
        <v>1055</v>
      </c>
      <c r="H136" s="225" t="n">
        <v>-1</v>
      </c>
      <c r="I136" s="226"/>
      <c r="J136" s="227" t="n">
        <f aca="false">ROUND(I136*H136,2)</f>
        <v>-0</v>
      </c>
      <c r="K136" s="223" t="s">
        <v>261</v>
      </c>
      <c r="L136" s="228"/>
      <c r="M136" s="229"/>
      <c r="N136" s="230" t="s">
        <v>47</v>
      </c>
      <c r="O136" s="68"/>
      <c r="P136" s="192" t="n">
        <f aca="false">O136*H136</f>
        <v>-0</v>
      </c>
      <c r="Q136" s="192" t="n">
        <v>0</v>
      </c>
      <c r="R136" s="192" t="n">
        <f aca="false">Q136*H136</f>
        <v>-0</v>
      </c>
      <c r="S136" s="192" t="n">
        <v>0</v>
      </c>
      <c r="T136" s="193" t="n">
        <f aca="false">S136*H136</f>
        <v>-0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194" t="s">
        <v>232</v>
      </c>
      <c r="AS136" s="31"/>
      <c r="AT136" s="194" t="s">
        <v>229</v>
      </c>
      <c r="AU136" s="194" t="s">
        <v>90</v>
      </c>
      <c r="AV136" s="31"/>
      <c r="AW136" s="31"/>
      <c r="AX136" s="31"/>
      <c r="AY136" s="7" t="s">
        <v>186</v>
      </c>
      <c r="AZ136" s="31"/>
      <c r="BA136" s="31"/>
      <c r="BB136" s="31"/>
      <c r="BC136" s="31"/>
      <c r="BD136" s="31"/>
      <c r="BE136" s="195" t="n">
        <f aca="false">IF(N136="základní",J136,0)</f>
        <v>-0</v>
      </c>
      <c r="BF136" s="195" t="n">
        <f aca="false">IF(N136="snížená",J136,0)</f>
        <v>0</v>
      </c>
      <c r="BG136" s="195" t="n">
        <f aca="false">IF(N136="zákl. přenesená",J136,0)</f>
        <v>0</v>
      </c>
      <c r="BH136" s="195" t="n">
        <f aca="false">IF(N136="sníž. přenesená",J136,0)</f>
        <v>0</v>
      </c>
      <c r="BI136" s="195" t="n">
        <f aca="false">IF(N136="nulová",J136,0)</f>
        <v>0</v>
      </c>
      <c r="BJ136" s="7" t="s">
        <v>90</v>
      </c>
      <c r="BK136" s="195" t="n">
        <f aca="false">ROUND(I136*H136,2)</f>
        <v>-0</v>
      </c>
      <c r="BL136" s="7" t="s">
        <v>192</v>
      </c>
      <c r="BM136" s="194" t="s">
        <v>1070</v>
      </c>
      <c r="BN136" s="31"/>
    </row>
    <row r="137" s="32" customFormat="true" ht="16.4" hidden="false" customHeight="false" outlineLevel="0" collapsed="false">
      <c r="A137" s="26"/>
      <c r="B137" s="27"/>
      <c r="C137" s="26"/>
      <c r="D137" s="196" t="s">
        <v>194</v>
      </c>
      <c r="E137" s="26"/>
      <c r="F137" s="197" t="s">
        <v>1069</v>
      </c>
      <c r="G137" s="26"/>
      <c r="H137" s="26"/>
      <c r="I137" s="163"/>
      <c r="J137" s="26"/>
      <c r="K137" s="26"/>
      <c r="L137" s="27"/>
      <c r="M137" s="198"/>
      <c r="N137" s="199"/>
      <c r="O137" s="68"/>
      <c r="P137" s="68"/>
      <c r="Q137" s="68"/>
      <c r="R137" s="68"/>
      <c r="S137" s="68"/>
      <c r="T137" s="69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7" t="s">
        <v>194</v>
      </c>
      <c r="AU137" s="7" t="s">
        <v>90</v>
      </c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</row>
    <row r="138" s="32" customFormat="true" ht="12.8" hidden="false" customHeight="false" outlineLevel="0" collapsed="false">
      <c r="A138" s="26"/>
      <c r="B138" s="27"/>
      <c r="C138" s="183" t="s">
        <v>589</v>
      </c>
      <c r="D138" s="4" t="s">
        <v>0</v>
      </c>
      <c r="E138" s="184" t="s">
        <v>1071</v>
      </c>
      <c r="F138" s="185" t="s">
        <v>1072</v>
      </c>
      <c r="G138" s="186" t="s">
        <v>1055</v>
      </c>
      <c r="H138" s="187" t="n">
        <v>-1</v>
      </c>
      <c r="I138" s="188"/>
      <c r="J138" s="189" t="n">
        <f aca="false">ROUND(I138*H138,2)</f>
        <v>-0</v>
      </c>
      <c r="K138" s="185" t="s">
        <v>261</v>
      </c>
      <c r="L138" s="27"/>
      <c r="M138" s="190"/>
      <c r="N138" s="191" t="s">
        <v>47</v>
      </c>
      <c r="O138" s="68"/>
      <c r="P138" s="192" t="n">
        <f aca="false">O138*H138</f>
        <v>-0</v>
      </c>
      <c r="Q138" s="192" t="n">
        <v>0</v>
      </c>
      <c r="R138" s="192" t="n">
        <f aca="false">Q138*H138</f>
        <v>-0</v>
      </c>
      <c r="S138" s="192" t="n">
        <v>0</v>
      </c>
      <c r="T138" s="193" t="n">
        <f aca="false">S138*H138</f>
        <v>-0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194" t="s">
        <v>192</v>
      </c>
      <c r="AS138" s="31"/>
      <c r="AT138" s="194" t="s">
        <v>0</v>
      </c>
      <c r="AU138" s="194" t="s">
        <v>90</v>
      </c>
      <c r="AV138" s="31"/>
      <c r="AW138" s="31"/>
      <c r="AX138" s="31"/>
      <c r="AY138" s="7" t="s">
        <v>186</v>
      </c>
      <c r="AZ138" s="31"/>
      <c r="BA138" s="31"/>
      <c r="BB138" s="31"/>
      <c r="BC138" s="31"/>
      <c r="BD138" s="31"/>
      <c r="BE138" s="195" t="n">
        <f aca="false">IF(N138="základní",J138,0)</f>
        <v>-0</v>
      </c>
      <c r="BF138" s="195" t="n">
        <f aca="false">IF(N138="snížená",J138,0)</f>
        <v>0</v>
      </c>
      <c r="BG138" s="195" t="n">
        <f aca="false">IF(N138="zákl. přenesená",J138,0)</f>
        <v>0</v>
      </c>
      <c r="BH138" s="195" t="n">
        <f aca="false">IF(N138="sníž. přenesená",J138,0)</f>
        <v>0</v>
      </c>
      <c r="BI138" s="195" t="n">
        <f aca="false">IF(N138="nulová",J138,0)</f>
        <v>0</v>
      </c>
      <c r="BJ138" s="7" t="s">
        <v>90</v>
      </c>
      <c r="BK138" s="195" t="n">
        <f aca="false">ROUND(I138*H138,2)</f>
        <v>-0</v>
      </c>
      <c r="BL138" s="7" t="s">
        <v>192</v>
      </c>
      <c r="BM138" s="194" t="s">
        <v>1073</v>
      </c>
      <c r="BN138" s="31"/>
    </row>
    <row r="139" s="32" customFormat="true" ht="12.8" hidden="false" customHeight="false" outlineLevel="0" collapsed="false">
      <c r="A139" s="26"/>
      <c r="B139" s="27"/>
      <c r="C139" s="26"/>
      <c r="D139" s="196" t="s">
        <v>194</v>
      </c>
      <c r="E139" s="26"/>
      <c r="F139" s="197" t="s">
        <v>1072</v>
      </c>
      <c r="G139" s="26"/>
      <c r="H139" s="26"/>
      <c r="I139" s="163"/>
      <c r="J139" s="26"/>
      <c r="K139" s="26"/>
      <c r="L139" s="27"/>
      <c r="M139" s="198"/>
      <c r="N139" s="199"/>
      <c r="O139" s="68"/>
      <c r="P139" s="68"/>
      <c r="Q139" s="68"/>
      <c r="R139" s="68"/>
      <c r="S139" s="68"/>
      <c r="T139" s="69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7" t="s">
        <v>194</v>
      </c>
      <c r="AU139" s="7" t="s">
        <v>90</v>
      </c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</row>
    <row r="140" s="180" customFormat="true" ht="15" hidden="false" customHeight="false" outlineLevel="0" collapsed="false">
      <c r="A140" s="168"/>
      <c r="B140" s="169"/>
      <c r="C140" s="168"/>
      <c r="D140" s="170" t="s">
        <v>81</v>
      </c>
      <c r="E140" s="171" t="s">
        <v>1074</v>
      </c>
      <c r="F140" s="171" t="s">
        <v>1075</v>
      </c>
      <c r="G140" s="168"/>
      <c r="H140" s="168"/>
      <c r="I140" s="172"/>
      <c r="J140" s="173" t="n">
        <f aca="false">BK140</f>
        <v>0</v>
      </c>
      <c r="K140" s="168"/>
      <c r="L140" s="169"/>
      <c r="M140" s="174"/>
      <c r="N140" s="175"/>
      <c r="O140" s="175"/>
      <c r="P140" s="176" t="n">
        <v>0</v>
      </c>
      <c r="Q140" s="175"/>
      <c r="R140" s="176" t="n">
        <v>0</v>
      </c>
      <c r="S140" s="175"/>
      <c r="T140" s="177" t="n">
        <v>0</v>
      </c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70" t="s">
        <v>90</v>
      </c>
      <c r="AS140" s="168"/>
      <c r="AT140" s="178" t="s">
        <v>81</v>
      </c>
      <c r="AU140" s="178" t="s">
        <v>82</v>
      </c>
      <c r="AV140" s="168"/>
      <c r="AW140" s="168"/>
      <c r="AX140" s="168"/>
      <c r="AY140" s="170" t="s">
        <v>186</v>
      </c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79" t="n">
        <v>0</v>
      </c>
      <c r="BL140" s="168"/>
      <c r="BM140" s="168"/>
      <c r="BN140" s="168"/>
    </row>
    <row r="141" s="180" customFormat="true" ht="15" hidden="false" customHeight="false" outlineLevel="0" collapsed="false">
      <c r="A141" s="168"/>
      <c r="B141" s="169"/>
      <c r="C141" s="168"/>
      <c r="D141" s="170" t="s">
        <v>81</v>
      </c>
      <c r="E141" s="171" t="s">
        <v>1076</v>
      </c>
      <c r="F141" s="171" t="s">
        <v>1077</v>
      </c>
      <c r="G141" s="168"/>
      <c r="H141" s="168"/>
      <c r="I141" s="172"/>
      <c r="J141" s="173" t="n">
        <f aca="false">BK141</f>
        <v>0</v>
      </c>
      <c r="K141" s="168"/>
      <c r="L141" s="169"/>
      <c r="M141" s="174"/>
      <c r="N141" s="175"/>
      <c r="O141" s="175"/>
      <c r="P141" s="176" t="n">
        <f aca="false">SUM(P142:P151)</f>
        <v>0</v>
      </c>
      <c r="Q141" s="175"/>
      <c r="R141" s="176" t="n">
        <f aca="false">SUM(R142:R151)</f>
        <v>0</v>
      </c>
      <c r="S141" s="175"/>
      <c r="T141" s="177" t="n">
        <f aca="false">SUM(T142:T151)</f>
        <v>0</v>
      </c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70" t="s">
        <v>90</v>
      </c>
      <c r="AS141" s="168"/>
      <c r="AT141" s="178" t="s">
        <v>81</v>
      </c>
      <c r="AU141" s="178" t="s">
        <v>82</v>
      </c>
      <c r="AV141" s="168"/>
      <c r="AW141" s="168"/>
      <c r="AX141" s="168"/>
      <c r="AY141" s="170" t="s">
        <v>186</v>
      </c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79" t="n">
        <f aca="false">SUM(BK142:BK151)</f>
        <v>0</v>
      </c>
      <c r="BL141" s="168"/>
      <c r="BM141" s="168"/>
      <c r="BN141" s="168"/>
    </row>
    <row r="142" s="32" customFormat="true" ht="22.35" hidden="false" customHeight="false" outlineLevel="0" collapsed="false">
      <c r="A142" s="26"/>
      <c r="B142" s="27"/>
      <c r="C142" s="183" t="s">
        <v>850</v>
      </c>
      <c r="D142" s="4" t="s">
        <v>0</v>
      </c>
      <c r="E142" s="184" t="s">
        <v>1078</v>
      </c>
      <c r="F142" s="185" t="s">
        <v>1079</v>
      </c>
      <c r="G142" s="186" t="s">
        <v>1080</v>
      </c>
      <c r="H142" s="187" t="n">
        <v>7.202</v>
      </c>
      <c r="I142" s="188"/>
      <c r="J142" s="189" t="n">
        <f aca="false">ROUND(I142*H142,2)</f>
        <v>0</v>
      </c>
      <c r="K142" s="185" t="s">
        <v>261</v>
      </c>
      <c r="L142" s="27"/>
      <c r="M142" s="190"/>
      <c r="N142" s="191" t="s">
        <v>47</v>
      </c>
      <c r="O142" s="68"/>
      <c r="P142" s="192" t="n">
        <f aca="false">O142*H142</f>
        <v>0</v>
      </c>
      <c r="Q142" s="192" t="n">
        <v>0</v>
      </c>
      <c r="R142" s="192" t="n">
        <f aca="false">Q142*H142</f>
        <v>0</v>
      </c>
      <c r="S142" s="192" t="n">
        <v>0</v>
      </c>
      <c r="T142" s="193" t="n">
        <f aca="false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194" t="s">
        <v>192</v>
      </c>
      <c r="AS142" s="31"/>
      <c r="AT142" s="194" t="s">
        <v>0</v>
      </c>
      <c r="AU142" s="194" t="s">
        <v>90</v>
      </c>
      <c r="AV142" s="31"/>
      <c r="AW142" s="31"/>
      <c r="AX142" s="31"/>
      <c r="AY142" s="7" t="s">
        <v>186</v>
      </c>
      <c r="AZ142" s="31"/>
      <c r="BA142" s="31"/>
      <c r="BB142" s="31"/>
      <c r="BC142" s="31"/>
      <c r="BD142" s="31"/>
      <c r="BE142" s="195" t="n">
        <f aca="false">IF(N142="základní",J142,0)</f>
        <v>0</v>
      </c>
      <c r="BF142" s="195" t="n">
        <f aca="false">IF(N142="snížená",J142,0)</f>
        <v>0</v>
      </c>
      <c r="BG142" s="195" t="n">
        <f aca="false">IF(N142="zákl. přenesená",J142,0)</f>
        <v>0</v>
      </c>
      <c r="BH142" s="195" t="n">
        <f aca="false">IF(N142="sníž. přenesená",J142,0)</f>
        <v>0</v>
      </c>
      <c r="BI142" s="195" t="n">
        <f aca="false">IF(N142="nulová",J142,0)</f>
        <v>0</v>
      </c>
      <c r="BJ142" s="7" t="s">
        <v>90</v>
      </c>
      <c r="BK142" s="195" t="n">
        <f aca="false">ROUND(I142*H142,2)</f>
        <v>0</v>
      </c>
      <c r="BL142" s="7" t="s">
        <v>192</v>
      </c>
      <c r="BM142" s="194" t="s">
        <v>1081</v>
      </c>
      <c r="BN142" s="31"/>
    </row>
    <row r="143" s="32" customFormat="true" ht="12.8" hidden="false" customHeight="false" outlineLevel="0" collapsed="false">
      <c r="A143" s="26"/>
      <c r="B143" s="27"/>
      <c r="C143" s="26"/>
      <c r="D143" s="196" t="s">
        <v>194</v>
      </c>
      <c r="E143" s="26"/>
      <c r="F143" s="197" t="s">
        <v>1079</v>
      </c>
      <c r="G143" s="26"/>
      <c r="H143" s="26"/>
      <c r="I143" s="163"/>
      <c r="J143" s="26"/>
      <c r="K143" s="26"/>
      <c r="L143" s="27"/>
      <c r="M143" s="198"/>
      <c r="N143" s="199"/>
      <c r="O143" s="68"/>
      <c r="P143" s="68"/>
      <c r="Q143" s="68"/>
      <c r="R143" s="68"/>
      <c r="S143" s="68"/>
      <c r="T143" s="69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7" t="s">
        <v>194</v>
      </c>
      <c r="AU143" s="7" t="s">
        <v>90</v>
      </c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</row>
    <row r="144" s="240" customFormat="true" ht="12.8" hidden="false" customHeight="false" outlineLevel="0" collapsed="false">
      <c r="A144" s="232"/>
      <c r="B144" s="233"/>
      <c r="C144" s="232"/>
      <c r="D144" s="196" t="s">
        <v>196</v>
      </c>
      <c r="E144" s="234"/>
      <c r="F144" s="235" t="s">
        <v>1082</v>
      </c>
      <c r="G144" s="232"/>
      <c r="H144" s="234"/>
      <c r="I144" s="236"/>
      <c r="J144" s="232"/>
      <c r="K144" s="232"/>
      <c r="L144" s="233"/>
      <c r="M144" s="237"/>
      <c r="N144" s="238"/>
      <c r="O144" s="238"/>
      <c r="P144" s="238"/>
      <c r="Q144" s="238"/>
      <c r="R144" s="238"/>
      <c r="S144" s="238"/>
      <c r="T144" s="239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4" t="s">
        <v>196</v>
      </c>
      <c r="AU144" s="234" t="s">
        <v>90</v>
      </c>
      <c r="AV144" s="232" t="s">
        <v>90</v>
      </c>
      <c r="AW144" s="232" t="s">
        <v>36</v>
      </c>
      <c r="AX144" s="232" t="s">
        <v>82</v>
      </c>
      <c r="AY144" s="234" t="s">
        <v>186</v>
      </c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</row>
    <row r="145" s="240" customFormat="true" ht="12.8" hidden="false" customHeight="false" outlineLevel="0" collapsed="false">
      <c r="A145" s="232"/>
      <c r="B145" s="233"/>
      <c r="C145" s="232"/>
      <c r="D145" s="196" t="s">
        <v>196</v>
      </c>
      <c r="E145" s="234"/>
      <c r="F145" s="235" t="s">
        <v>1083</v>
      </c>
      <c r="G145" s="232"/>
      <c r="H145" s="234"/>
      <c r="I145" s="236"/>
      <c r="J145" s="232"/>
      <c r="K145" s="232"/>
      <c r="L145" s="233"/>
      <c r="M145" s="237"/>
      <c r="N145" s="238"/>
      <c r="O145" s="238"/>
      <c r="P145" s="238"/>
      <c r="Q145" s="238"/>
      <c r="R145" s="238"/>
      <c r="S145" s="238"/>
      <c r="T145" s="239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34" t="s">
        <v>196</v>
      </c>
      <c r="AU145" s="234" t="s">
        <v>90</v>
      </c>
      <c r="AV145" s="232" t="s">
        <v>90</v>
      </c>
      <c r="AW145" s="232" t="s">
        <v>36</v>
      </c>
      <c r="AX145" s="232" t="s">
        <v>82</v>
      </c>
      <c r="AY145" s="234" t="s">
        <v>186</v>
      </c>
      <c r="AZ145" s="232"/>
      <c r="BA145" s="232"/>
      <c r="BB145" s="232"/>
      <c r="BC145" s="232"/>
      <c r="BD145" s="232"/>
      <c r="BE145" s="232"/>
      <c r="BF145" s="232"/>
      <c r="BG145" s="232"/>
      <c r="BH145" s="232"/>
      <c r="BI145" s="232"/>
      <c r="BJ145" s="232"/>
      <c r="BK145" s="232"/>
      <c r="BL145" s="232"/>
      <c r="BM145" s="232"/>
      <c r="BN145" s="232"/>
    </row>
    <row r="146" s="209" customFormat="true" ht="12.8" hidden="false" customHeight="false" outlineLevel="0" collapsed="false">
      <c r="A146" s="200"/>
      <c r="B146" s="201"/>
      <c r="C146" s="200"/>
      <c r="D146" s="196" t="s">
        <v>196</v>
      </c>
      <c r="E146" s="202"/>
      <c r="F146" s="203" t="s">
        <v>1084</v>
      </c>
      <c r="G146" s="200"/>
      <c r="H146" s="204" t="n">
        <v>7.202</v>
      </c>
      <c r="I146" s="205"/>
      <c r="J146" s="200"/>
      <c r="K146" s="200"/>
      <c r="L146" s="201"/>
      <c r="M146" s="206"/>
      <c r="N146" s="207"/>
      <c r="O146" s="207"/>
      <c r="P146" s="207"/>
      <c r="Q146" s="207"/>
      <c r="R146" s="207"/>
      <c r="S146" s="207"/>
      <c r="T146" s="208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2" t="s">
        <v>196</v>
      </c>
      <c r="AU146" s="202" t="s">
        <v>90</v>
      </c>
      <c r="AV146" s="200" t="s">
        <v>92</v>
      </c>
      <c r="AW146" s="200" t="s">
        <v>36</v>
      </c>
      <c r="AX146" s="200" t="s">
        <v>90</v>
      </c>
      <c r="AY146" s="202" t="s">
        <v>186</v>
      </c>
      <c r="AZ146" s="200"/>
      <c r="BA146" s="200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200"/>
      <c r="BM146" s="200"/>
      <c r="BN146" s="200"/>
    </row>
    <row r="147" s="32" customFormat="true" ht="22.35" hidden="false" customHeight="false" outlineLevel="0" collapsed="false">
      <c r="A147" s="26"/>
      <c r="B147" s="27"/>
      <c r="C147" s="183" t="s">
        <v>850</v>
      </c>
      <c r="D147" s="1" t="s">
        <v>0</v>
      </c>
      <c r="E147" s="184" t="s">
        <v>1085</v>
      </c>
      <c r="F147" s="185" t="s">
        <v>1086</v>
      </c>
      <c r="G147" s="186" t="s">
        <v>1080</v>
      </c>
      <c r="H147" s="187" t="n">
        <v>7.202</v>
      </c>
      <c r="I147" s="188"/>
      <c r="J147" s="189" t="n">
        <f aca="false">ROUND(I147*H147,2)</f>
        <v>0</v>
      </c>
      <c r="K147" s="185"/>
      <c r="L147" s="27"/>
      <c r="M147" s="190"/>
      <c r="N147" s="191" t="s">
        <v>47</v>
      </c>
      <c r="O147" s="68"/>
      <c r="P147" s="192" t="n">
        <f aca="false">O147*H147</f>
        <v>0</v>
      </c>
      <c r="Q147" s="192" t="n">
        <v>0</v>
      </c>
      <c r="R147" s="192" t="n">
        <f aca="false">Q147*H147</f>
        <v>0</v>
      </c>
      <c r="S147" s="192" t="n">
        <v>0</v>
      </c>
      <c r="T147" s="193" t="n">
        <f aca="false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194" t="s">
        <v>192</v>
      </c>
      <c r="AS147" s="31"/>
      <c r="AT147" s="194" t="s">
        <v>0</v>
      </c>
      <c r="AU147" s="194" t="s">
        <v>90</v>
      </c>
      <c r="AV147" s="31"/>
      <c r="AW147" s="31"/>
      <c r="AX147" s="31"/>
      <c r="AY147" s="7" t="s">
        <v>186</v>
      </c>
      <c r="AZ147" s="31"/>
      <c r="BA147" s="31"/>
      <c r="BB147" s="31"/>
      <c r="BC147" s="31"/>
      <c r="BD147" s="31"/>
      <c r="BE147" s="195" t="n">
        <f aca="false">IF(N147="základní",J147,0)</f>
        <v>0</v>
      </c>
      <c r="BF147" s="195" t="n">
        <f aca="false">IF(N147="snížená",J147,0)</f>
        <v>0</v>
      </c>
      <c r="BG147" s="195" t="n">
        <f aca="false">IF(N147="zákl. přenesená",J147,0)</f>
        <v>0</v>
      </c>
      <c r="BH147" s="195" t="n">
        <f aca="false">IF(N147="sníž. přenesená",J147,0)</f>
        <v>0</v>
      </c>
      <c r="BI147" s="195" t="n">
        <f aca="false">IF(N147="nulová",J147,0)</f>
        <v>0</v>
      </c>
      <c r="BJ147" s="7" t="s">
        <v>90</v>
      </c>
      <c r="BK147" s="195" t="n">
        <f aca="false">ROUND(I147*H147,2)</f>
        <v>0</v>
      </c>
      <c r="BL147" s="7" t="s">
        <v>192</v>
      </c>
      <c r="BM147" s="194" t="s">
        <v>1087</v>
      </c>
      <c r="BN147" s="31"/>
    </row>
    <row r="148" s="32" customFormat="true" ht="12.8" hidden="false" customHeight="false" outlineLevel="0" collapsed="false">
      <c r="A148" s="26"/>
      <c r="B148" s="27"/>
      <c r="C148" s="26"/>
      <c r="D148" s="196" t="s">
        <v>194</v>
      </c>
      <c r="E148" s="26"/>
      <c r="F148" s="197" t="s">
        <v>1086</v>
      </c>
      <c r="G148" s="26"/>
      <c r="H148" s="26"/>
      <c r="I148" s="163"/>
      <c r="J148" s="26"/>
      <c r="K148" s="26"/>
      <c r="L148" s="27"/>
      <c r="M148" s="198"/>
      <c r="N148" s="199"/>
      <c r="O148" s="68"/>
      <c r="P148" s="68"/>
      <c r="Q148" s="68"/>
      <c r="R148" s="68"/>
      <c r="S148" s="68"/>
      <c r="T148" s="69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7" t="s">
        <v>194</v>
      </c>
      <c r="AU148" s="7" t="s">
        <v>90</v>
      </c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</row>
    <row r="149" s="240" customFormat="true" ht="12.8" hidden="false" customHeight="false" outlineLevel="0" collapsed="false">
      <c r="A149" s="232"/>
      <c r="B149" s="233"/>
      <c r="C149" s="232"/>
      <c r="D149" s="196" t="s">
        <v>196</v>
      </c>
      <c r="E149" s="234"/>
      <c r="F149" s="235" t="s">
        <v>1082</v>
      </c>
      <c r="G149" s="232"/>
      <c r="H149" s="234"/>
      <c r="I149" s="236"/>
      <c r="J149" s="232"/>
      <c r="K149" s="232"/>
      <c r="L149" s="233"/>
      <c r="M149" s="237"/>
      <c r="N149" s="238"/>
      <c r="O149" s="238"/>
      <c r="P149" s="238"/>
      <c r="Q149" s="238"/>
      <c r="R149" s="238"/>
      <c r="S149" s="238"/>
      <c r="T149" s="239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4" t="s">
        <v>196</v>
      </c>
      <c r="AU149" s="234" t="s">
        <v>90</v>
      </c>
      <c r="AV149" s="232" t="s">
        <v>90</v>
      </c>
      <c r="AW149" s="232" t="s">
        <v>36</v>
      </c>
      <c r="AX149" s="232" t="s">
        <v>82</v>
      </c>
      <c r="AY149" s="234" t="s">
        <v>186</v>
      </c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2"/>
      <c r="BN149" s="232"/>
    </row>
    <row r="150" s="240" customFormat="true" ht="12.8" hidden="false" customHeight="false" outlineLevel="0" collapsed="false">
      <c r="A150" s="232"/>
      <c r="B150" s="233"/>
      <c r="C150" s="232"/>
      <c r="D150" s="196" t="s">
        <v>196</v>
      </c>
      <c r="E150" s="234"/>
      <c r="F150" s="235" t="s">
        <v>1083</v>
      </c>
      <c r="G150" s="232"/>
      <c r="H150" s="234"/>
      <c r="I150" s="236"/>
      <c r="J150" s="232"/>
      <c r="K150" s="232"/>
      <c r="L150" s="233"/>
      <c r="M150" s="237"/>
      <c r="N150" s="238"/>
      <c r="O150" s="238"/>
      <c r="P150" s="238"/>
      <c r="Q150" s="238"/>
      <c r="R150" s="238"/>
      <c r="S150" s="238"/>
      <c r="T150" s="239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4" t="s">
        <v>196</v>
      </c>
      <c r="AU150" s="234" t="s">
        <v>90</v>
      </c>
      <c r="AV150" s="232" t="s">
        <v>90</v>
      </c>
      <c r="AW150" s="232" t="s">
        <v>36</v>
      </c>
      <c r="AX150" s="232" t="s">
        <v>82</v>
      </c>
      <c r="AY150" s="234" t="s">
        <v>186</v>
      </c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2"/>
      <c r="BN150" s="232"/>
    </row>
    <row r="151" s="209" customFormat="true" ht="12.8" hidden="false" customHeight="false" outlineLevel="0" collapsed="false">
      <c r="A151" s="200"/>
      <c r="B151" s="201"/>
      <c r="C151" s="200"/>
      <c r="D151" s="196" t="s">
        <v>196</v>
      </c>
      <c r="E151" s="202"/>
      <c r="F151" s="203" t="s">
        <v>1084</v>
      </c>
      <c r="G151" s="200"/>
      <c r="H151" s="204" t="n">
        <v>7.202</v>
      </c>
      <c r="I151" s="205"/>
      <c r="J151" s="200"/>
      <c r="K151" s="200"/>
      <c r="L151" s="201"/>
      <c r="M151" s="206"/>
      <c r="N151" s="207"/>
      <c r="O151" s="207"/>
      <c r="P151" s="207"/>
      <c r="Q151" s="207"/>
      <c r="R151" s="207"/>
      <c r="S151" s="207"/>
      <c r="T151" s="208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2" t="s">
        <v>196</v>
      </c>
      <c r="AU151" s="202" t="s">
        <v>90</v>
      </c>
      <c r="AV151" s="200" t="s">
        <v>92</v>
      </c>
      <c r="AW151" s="200" t="s">
        <v>36</v>
      </c>
      <c r="AX151" s="200" t="s">
        <v>90</v>
      </c>
      <c r="AY151" s="202" t="s">
        <v>186</v>
      </c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</row>
    <row r="152" s="180" customFormat="true" ht="15" hidden="false" customHeight="false" outlineLevel="0" collapsed="false">
      <c r="A152" s="168"/>
      <c r="B152" s="169"/>
      <c r="C152" s="168"/>
      <c r="D152" s="170" t="s">
        <v>81</v>
      </c>
      <c r="E152" s="171" t="s">
        <v>888</v>
      </c>
      <c r="F152" s="171" t="s">
        <v>372</v>
      </c>
      <c r="G152" s="168"/>
      <c r="H152" s="168"/>
      <c r="I152" s="172"/>
      <c r="J152" s="173" t="n">
        <f aca="false">BK152</f>
        <v>0</v>
      </c>
      <c r="K152" s="168"/>
      <c r="L152" s="169"/>
      <c r="M152" s="174"/>
      <c r="N152" s="175"/>
      <c r="O152" s="175"/>
      <c r="P152" s="176" t="n">
        <f aca="false">SUM(P153:P154)</f>
        <v>0</v>
      </c>
      <c r="Q152" s="175"/>
      <c r="R152" s="176" t="n">
        <f aca="false">SUM(R153:R154)</f>
        <v>0</v>
      </c>
      <c r="S152" s="175"/>
      <c r="T152" s="177" t="n">
        <f aca="false">SUM(T153:T154)</f>
        <v>0</v>
      </c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70" t="s">
        <v>90</v>
      </c>
      <c r="AS152" s="168"/>
      <c r="AT152" s="178" t="s">
        <v>81</v>
      </c>
      <c r="AU152" s="178" t="s">
        <v>82</v>
      </c>
      <c r="AV152" s="168"/>
      <c r="AW152" s="168"/>
      <c r="AX152" s="168"/>
      <c r="AY152" s="170" t="s">
        <v>186</v>
      </c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79" t="n">
        <f aca="false">SUM(BK153:BK154)</f>
        <v>0</v>
      </c>
      <c r="BL152" s="168"/>
      <c r="BM152" s="168"/>
      <c r="BN152" s="168"/>
    </row>
    <row r="153" s="32" customFormat="true" ht="12.8" hidden="false" customHeight="false" outlineLevel="0" collapsed="false">
      <c r="A153" s="26"/>
      <c r="B153" s="27"/>
      <c r="C153" s="183" t="s">
        <v>1088</v>
      </c>
      <c r="D153" s="4" t="s">
        <v>0</v>
      </c>
      <c r="E153" s="184" t="s">
        <v>436</v>
      </c>
      <c r="F153" s="185" t="s">
        <v>437</v>
      </c>
      <c r="G153" s="186" t="s">
        <v>438</v>
      </c>
      <c r="H153" s="246"/>
      <c r="I153" s="188"/>
      <c r="J153" s="189" t="n">
        <f aca="false">ROUND(I153*H153,2)</f>
        <v>0</v>
      </c>
      <c r="K153" s="185" t="s">
        <v>261</v>
      </c>
      <c r="L153" s="27"/>
      <c r="M153" s="190"/>
      <c r="N153" s="191" t="s">
        <v>47</v>
      </c>
      <c r="O153" s="68"/>
      <c r="P153" s="192" t="n">
        <f aca="false">O153*H153</f>
        <v>0</v>
      </c>
      <c r="Q153" s="192" t="n">
        <v>0</v>
      </c>
      <c r="R153" s="192" t="n">
        <f aca="false">Q153*H153</f>
        <v>0</v>
      </c>
      <c r="S153" s="192" t="n">
        <v>0</v>
      </c>
      <c r="T153" s="193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194" t="s">
        <v>192</v>
      </c>
      <c r="AS153" s="31"/>
      <c r="AT153" s="194" t="s">
        <v>0</v>
      </c>
      <c r="AU153" s="194" t="s">
        <v>90</v>
      </c>
      <c r="AV153" s="31"/>
      <c r="AW153" s="31"/>
      <c r="AX153" s="31"/>
      <c r="AY153" s="7" t="s">
        <v>186</v>
      </c>
      <c r="AZ153" s="31"/>
      <c r="BA153" s="31"/>
      <c r="BB153" s="31"/>
      <c r="BC153" s="31"/>
      <c r="BD153" s="31"/>
      <c r="BE153" s="195" t="n">
        <f aca="false">IF(N153="základní",J153,0)</f>
        <v>0</v>
      </c>
      <c r="BF153" s="195" t="n">
        <f aca="false">IF(N153="snížená",J153,0)</f>
        <v>0</v>
      </c>
      <c r="BG153" s="195" t="n">
        <f aca="false">IF(N153="zákl. přenesená",J153,0)</f>
        <v>0</v>
      </c>
      <c r="BH153" s="195" t="n">
        <f aca="false">IF(N153="sníž. přenesená",J153,0)</f>
        <v>0</v>
      </c>
      <c r="BI153" s="195" t="n">
        <f aca="false">IF(N153="nulová",J153,0)</f>
        <v>0</v>
      </c>
      <c r="BJ153" s="7" t="s">
        <v>90</v>
      </c>
      <c r="BK153" s="195" t="n">
        <f aca="false">ROUND(I153*H153,2)</f>
        <v>0</v>
      </c>
      <c r="BL153" s="7" t="s">
        <v>192</v>
      </c>
      <c r="BM153" s="194" t="s">
        <v>1089</v>
      </c>
      <c r="BN153" s="31"/>
    </row>
    <row r="154" s="32" customFormat="true" ht="16.4" hidden="false" customHeight="false" outlineLevel="0" collapsed="false">
      <c r="A154" s="26"/>
      <c r="B154" s="27"/>
      <c r="C154" s="26"/>
      <c r="D154" s="196" t="s">
        <v>194</v>
      </c>
      <c r="E154" s="26"/>
      <c r="F154" s="197" t="s">
        <v>440</v>
      </c>
      <c r="G154" s="26"/>
      <c r="H154" s="26"/>
      <c r="I154" s="163"/>
      <c r="J154" s="26"/>
      <c r="K154" s="26"/>
      <c r="L154" s="27"/>
      <c r="M154" s="241"/>
      <c r="N154" s="242"/>
      <c r="O154" s="243"/>
      <c r="P154" s="243"/>
      <c r="Q154" s="243"/>
      <c r="R154" s="243"/>
      <c r="S154" s="243"/>
      <c r="T154" s="244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7" t="s">
        <v>194</v>
      </c>
      <c r="AU154" s="7" t="s">
        <v>90</v>
      </c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</row>
    <row r="155" s="32" customFormat="true" ht="12.8" hidden="false" customHeight="false" outlineLevel="0" collapsed="false">
      <c r="A155" s="26"/>
      <c r="B155" s="50"/>
      <c r="C155" s="51"/>
      <c r="D155" s="51"/>
      <c r="E155" s="51"/>
      <c r="F155" s="51"/>
      <c r="G155" s="51"/>
      <c r="H155" s="51"/>
      <c r="I155" s="245"/>
      <c r="J155" s="51"/>
      <c r="K155" s="51"/>
      <c r="L155" s="27"/>
      <c r="M155" s="26"/>
      <c r="N155" s="31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</row>
    <row r="156" customFormat="false" ht="12.8" hidden="false" customHeight="fals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3"/>
    </row>
  </sheetData>
  <sheetProtection sheet="true" password="cc78" objects="true" scenarios="true"/>
  <autoFilter ref="C120:K154"/>
  <mergeCells count="9">
    <mergeCell ref="L2:V2"/>
    <mergeCell ref="E7:H7"/>
    <mergeCell ref="E9:H9"/>
    <mergeCell ref="E18:H18"/>
    <mergeCell ref="E27:H27"/>
    <mergeCell ref="E85:H85"/>
    <mergeCell ref="E87:H87"/>
    <mergeCell ref="E111:H111"/>
    <mergeCell ref="E113:H113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125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1090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ROUND(J117,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ROUND((SUM(BE117:BE126)),  2)</f>
        <v>0</v>
      </c>
      <c r="G33" s="26"/>
      <c r="H33" s="26"/>
      <c r="I33" s="130" t="n">
        <v>0.21</v>
      </c>
      <c r="J33" s="129" t="n">
        <f aca="false">ROUND(((SUM(BE117:BE126))*I33),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ROUND((SUM(BF117:BF126)),  2)</f>
        <v>0</v>
      </c>
      <c r="G34" s="26"/>
      <c r="H34" s="26"/>
      <c r="I34" s="130" t="n">
        <v>0.12</v>
      </c>
      <c r="J34" s="129" t="n">
        <f aca="false">ROUND(((SUM(BF117:BF126))*I34),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ROUND((SUM(BG117:BG126)),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ROUND((SUM(BH117:BH126)),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ROUND((SUM(BI117:BI126)),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SPZ12 - 003.02.06.03 Zámečnické výrobky SO 102 II. etapa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J117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1091</v>
      </c>
      <c r="E97" s="146"/>
      <c r="F97" s="146"/>
      <c r="G97" s="146"/>
      <c r="H97" s="146"/>
      <c r="I97" s="146"/>
      <c r="J97" s="147" t="n">
        <f aca="false">J118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32" customFormat="true" ht="21.85" hidden="false" customHeight="true" outlineLevel="0" collapsed="false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45"/>
      <c r="M98" s="31"/>
      <c r="N98" s="31"/>
      <c r="O98" s="31"/>
      <c r="P98" s="31"/>
      <c r="Q98" s="31"/>
      <c r="R98" s="3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</row>
    <row r="99" s="32" customFormat="true" ht="6.95" hidden="false" customHeight="true" outlineLevel="0" collapsed="false">
      <c r="A99" s="26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customFormat="false" ht="12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3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s="32" customFormat="true" ht="6.95" hidden="false" customHeight="true" outlineLevel="0" collapsed="false">
      <c r="A103" s="26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5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</row>
    <row r="104" s="32" customFormat="true" ht="24.95" hidden="false" customHeight="true" outlineLevel="0" collapsed="false">
      <c r="A104" s="26"/>
      <c r="B104" s="27"/>
      <c r="C104" s="11" t="s">
        <v>171</v>
      </c>
      <c r="D104" s="26"/>
      <c r="E104" s="26"/>
      <c r="F104" s="26"/>
      <c r="G104" s="26"/>
      <c r="H104" s="26"/>
      <c r="I104" s="26"/>
      <c r="J104" s="26"/>
      <c r="K104" s="26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6.95" hidden="false" customHeight="true" outlineLevel="0" collapsed="false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12" hidden="false" customHeight="true" outlineLevel="0" collapsed="false">
      <c r="A106" s="26"/>
      <c r="B106" s="27"/>
      <c r="C106" s="19" t="s">
        <v>17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6.5" hidden="false" customHeight="true" outlineLevel="0" collapsed="false">
      <c r="A107" s="26"/>
      <c r="B107" s="27"/>
      <c r="C107" s="26"/>
      <c r="D107" s="26"/>
      <c r="E107" s="115" t="str">
        <f aca="false">E7</f>
        <v>SUPŠ Karlovy Vary specifikace změn</v>
      </c>
      <c r="F107" s="115"/>
      <c r="G107" s="115"/>
      <c r="H107" s="115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157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6" t="str">
        <f aca="false">E9</f>
        <v>SPZ12 - 003.02.06.03 Zámečnické výrobky SO 102 II. etapa specifikace změn</v>
      </c>
      <c r="F109" s="116"/>
      <c r="G109" s="116"/>
      <c r="H109" s="11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6.95" hidden="false" customHeight="true" outlineLevel="0" collapsed="false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2" hidden="false" customHeight="true" outlineLevel="0" collapsed="false">
      <c r="A111" s="26"/>
      <c r="B111" s="27"/>
      <c r="C111" s="19" t="s">
        <v>21</v>
      </c>
      <c r="D111" s="26"/>
      <c r="E111" s="26"/>
      <c r="F111" s="20" t="str">
        <f aca="false">F12</f>
        <v>Nám. 17. listopadu 710/12, Karlovy Vary – Rybáře</v>
      </c>
      <c r="G111" s="26"/>
      <c r="H111" s="26"/>
      <c r="I111" s="19" t="s">
        <v>23</v>
      </c>
      <c r="J111" s="117" t="n">
        <f aca="false">IF(J12="","",J12)</f>
        <v>45742</v>
      </c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25.65" hidden="false" customHeight="true" outlineLevel="0" collapsed="false">
      <c r="A113" s="26"/>
      <c r="B113" s="27"/>
      <c r="C113" s="19" t="s">
        <v>24</v>
      </c>
      <c r="D113" s="26"/>
      <c r="E113" s="26"/>
      <c r="F113" s="20" t="str">
        <f aca="false">E15</f>
        <v>Karlovarský kraj</v>
      </c>
      <c r="G113" s="26"/>
      <c r="H113" s="26"/>
      <c r="I113" s="19" t="s">
        <v>32</v>
      </c>
      <c r="J113" s="139" t="str">
        <f aca="false">E21</f>
        <v>Energy Benefit Centre a.s.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5.15" hidden="false" customHeight="true" outlineLevel="0" collapsed="false">
      <c r="A114" s="26"/>
      <c r="B114" s="27"/>
      <c r="C114" s="19" t="s">
        <v>30</v>
      </c>
      <c r="D114" s="26"/>
      <c r="E114" s="26"/>
      <c r="F114" s="20" t="str">
        <f aca="false">IF(E18="","",E18)</f>
        <v>Vyplň údaj</v>
      </c>
      <c r="G114" s="26"/>
      <c r="H114" s="26"/>
      <c r="I114" s="19" t="s">
        <v>37</v>
      </c>
      <c r="J114" s="139" t="str">
        <f aca="false">E24</f>
        <v>rubim s.r.o.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0.3" hidden="false" customHeight="true" outlineLevel="0" collapsed="false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162" customFormat="true" ht="29.3" hidden="false" customHeight="true" outlineLevel="0" collapsed="false">
      <c r="A116" s="155"/>
      <c r="B116" s="156"/>
      <c r="C116" s="157" t="s">
        <v>172</v>
      </c>
      <c r="D116" s="158" t="s">
        <v>67</v>
      </c>
      <c r="E116" s="158" t="s">
        <v>63</v>
      </c>
      <c r="F116" s="158" t="s">
        <v>64</v>
      </c>
      <c r="G116" s="158" t="s">
        <v>173</v>
      </c>
      <c r="H116" s="158" t="s">
        <v>174</v>
      </c>
      <c r="I116" s="158" t="s">
        <v>175</v>
      </c>
      <c r="J116" s="158" t="s">
        <v>161</v>
      </c>
      <c r="K116" s="159" t="s">
        <v>176</v>
      </c>
      <c r="L116" s="160"/>
      <c r="M116" s="76"/>
      <c r="N116" s="77" t="s">
        <v>46</v>
      </c>
      <c r="O116" s="77" t="s">
        <v>177</v>
      </c>
      <c r="P116" s="77" t="s">
        <v>178</v>
      </c>
      <c r="Q116" s="77" t="s">
        <v>179</v>
      </c>
      <c r="R116" s="77" t="s">
        <v>180</v>
      </c>
      <c r="S116" s="77" t="s">
        <v>181</v>
      </c>
      <c r="T116" s="78" t="s">
        <v>182</v>
      </c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</row>
    <row r="117" s="32" customFormat="true" ht="15" hidden="false" customHeight="false" outlineLevel="0" collapsed="false">
      <c r="A117" s="26"/>
      <c r="B117" s="27"/>
      <c r="C117" s="84" t="s">
        <v>183</v>
      </c>
      <c r="D117" s="26"/>
      <c r="E117" s="26"/>
      <c r="F117" s="26"/>
      <c r="G117" s="26"/>
      <c r="H117" s="26"/>
      <c r="I117" s="163"/>
      <c r="J117" s="164" t="n">
        <f aca="false">BK117</f>
        <v>0</v>
      </c>
      <c r="K117" s="26"/>
      <c r="L117" s="27"/>
      <c r="M117" s="79"/>
      <c r="N117" s="66"/>
      <c r="O117" s="80"/>
      <c r="P117" s="165" t="n">
        <f aca="false">P118</f>
        <v>0</v>
      </c>
      <c r="Q117" s="80"/>
      <c r="R117" s="165" t="n">
        <f aca="false">R118</f>
        <v>0</v>
      </c>
      <c r="S117" s="80"/>
      <c r="T117" s="166" t="n">
        <f aca="false">T118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7" t="s">
        <v>81</v>
      </c>
      <c r="AU117" s="7" t="s">
        <v>163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167" t="n">
        <f aca="false">BK118</f>
        <v>0</v>
      </c>
      <c r="BL117" s="31"/>
      <c r="BM117" s="31"/>
      <c r="BN117" s="31"/>
    </row>
    <row r="118" s="180" customFormat="true" ht="15" hidden="false" customHeight="false" outlineLevel="0" collapsed="false">
      <c r="A118" s="168"/>
      <c r="B118" s="169"/>
      <c r="C118" s="168"/>
      <c r="D118" s="170" t="s">
        <v>81</v>
      </c>
      <c r="E118" s="171" t="s">
        <v>902</v>
      </c>
      <c r="F118" s="171" t="s">
        <v>1092</v>
      </c>
      <c r="G118" s="168"/>
      <c r="H118" s="168"/>
      <c r="I118" s="172"/>
      <c r="J118" s="173" t="n">
        <f aca="false">BK118</f>
        <v>0</v>
      </c>
      <c r="K118" s="168"/>
      <c r="L118" s="169"/>
      <c r="M118" s="174"/>
      <c r="N118" s="175"/>
      <c r="O118" s="175"/>
      <c r="P118" s="176" t="n">
        <f aca="false">SUM(P119:P126)</f>
        <v>0</v>
      </c>
      <c r="Q118" s="175"/>
      <c r="R118" s="176" t="n">
        <f aca="false">SUM(R119:R126)</f>
        <v>0</v>
      </c>
      <c r="S118" s="175"/>
      <c r="T118" s="177" t="n">
        <f aca="false">SUM(T119:T126)</f>
        <v>0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70" t="s">
        <v>90</v>
      </c>
      <c r="AS118" s="168"/>
      <c r="AT118" s="178" t="s">
        <v>81</v>
      </c>
      <c r="AU118" s="178" t="s">
        <v>82</v>
      </c>
      <c r="AV118" s="168"/>
      <c r="AW118" s="168"/>
      <c r="AX118" s="168"/>
      <c r="AY118" s="170" t="s">
        <v>186</v>
      </c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79" t="n">
        <f aca="false">SUM(BK119:BK126)</f>
        <v>0</v>
      </c>
      <c r="BL118" s="168"/>
      <c r="BM118" s="168"/>
      <c r="BN118" s="168"/>
    </row>
    <row r="119" s="32" customFormat="true" ht="12.8" hidden="false" customHeight="false" outlineLevel="0" collapsed="false">
      <c r="A119" s="26"/>
      <c r="B119" s="27"/>
      <c r="C119" s="183" t="s">
        <v>283</v>
      </c>
      <c r="D119" s="4" t="s">
        <v>0</v>
      </c>
      <c r="E119" s="184" t="s">
        <v>1093</v>
      </c>
      <c r="F119" s="185" t="s">
        <v>1094</v>
      </c>
      <c r="G119" s="186" t="s">
        <v>1080</v>
      </c>
      <c r="H119" s="187" t="n">
        <v>-23.757</v>
      </c>
      <c r="I119" s="188"/>
      <c r="J119" s="189" t="n">
        <f aca="false">ROUND(I119*H119,2)</f>
        <v>-0</v>
      </c>
      <c r="K119" s="185" t="s">
        <v>261</v>
      </c>
      <c r="L119" s="27"/>
      <c r="M119" s="190"/>
      <c r="N119" s="191" t="s">
        <v>47</v>
      </c>
      <c r="O119" s="68"/>
      <c r="P119" s="192" t="n">
        <f aca="false">O119*H119</f>
        <v>-0</v>
      </c>
      <c r="Q119" s="192" t="n">
        <v>0</v>
      </c>
      <c r="R119" s="192" t="n">
        <f aca="false">Q119*H119</f>
        <v>-0</v>
      </c>
      <c r="S119" s="192" t="n">
        <v>0</v>
      </c>
      <c r="T119" s="193" t="n">
        <f aca="false">S119*H119</f>
        <v>-0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194" t="s">
        <v>192</v>
      </c>
      <c r="AS119" s="31"/>
      <c r="AT119" s="194" t="s">
        <v>0</v>
      </c>
      <c r="AU119" s="194" t="s">
        <v>90</v>
      </c>
      <c r="AV119" s="31"/>
      <c r="AW119" s="31"/>
      <c r="AX119" s="31"/>
      <c r="AY119" s="7" t="s">
        <v>186</v>
      </c>
      <c r="AZ119" s="31"/>
      <c r="BA119" s="31"/>
      <c r="BB119" s="31"/>
      <c r="BC119" s="31"/>
      <c r="BD119" s="31"/>
      <c r="BE119" s="195" t="n">
        <f aca="false">IF(N119="základní",J119,0)</f>
        <v>-0</v>
      </c>
      <c r="BF119" s="195" t="n">
        <f aca="false">IF(N119="snížená",J119,0)</f>
        <v>0</v>
      </c>
      <c r="BG119" s="195" t="n">
        <f aca="false">IF(N119="zákl. přenesená",J119,0)</f>
        <v>0</v>
      </c>
      <c r="BH119" s="195" t="n">
        <f aca="false">IF(N119="sníž. přenesená",J119,0)</f>
        <v>0</v>
      </c>
      <c r="BI119" s="195" t="n">
        <f aca="false">IF(N119="nulová",J119,0)</f>
        <v>0</v>
      </c>
      <c r="BJ119" s="7" t="s">
        <v>90</v>
      </c>
      <c r="BK119" s="195" t="n">
        <f aca="false">ROUND(I119*H119,2)</f>
        <v>-0</v>
      </c>
      <c r="BL119" s="7" t="s">
        <v>192</v>
      </c>
      <c r="BM119" s="194" t="s">
        <v>1095</v>
      </c>
      <c r="BN119" s="31"/>
    </row>
    <row r="120" s="32" customFormat="true" ht="12.8" hidden="false" customHeight="false" outlineLevel="0" collapsed="false">
      <c r="A120" s="26"/>
      <c r="B120" s="27"/>
      <c r="C120" s="26"/>
      <c r="D120" s="196" t="s">
        <v>194</v>
      </c>
      <c r="E120" s="26"/>
      <c r="F120" s="197" t="s">
        <v>1094</v>
      </c>
      <c r="G120" s="26"/>
      <c r="H120" s="26"/>
      <c r="I120" s="163"/>
      <c r="J120" s="26"/>
      <c r="K120" s="26"/>
      <c r="L120" s="27"/>
      <c r="M120" s="198"/>
      <c r="N120" s="199"/>
      <c r="O120" s="68"/>
      <c r="P120" s="68"/>
      <c r="Q120" s="68"/>
      <c r="R120" s="68"/>
      <c r="S120" s="68"/>
      <c r="T120" s="69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7" t="s">
        <v>194</v>
      </c>
      <c r="AU120" s="7" t="s">
        <v>90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32" customFormat="true" ht="12.8" hidden="false" customHeight="false" outlineLevel="0" collapsed="false">
      <c r="A121" s="26"/>
      <c r="B121" s="27"/>
      <c r="C121" s="183" t="s">
        <v>290</v>
      </c>
      <c r="D121" s="4" t="s">
        <v>0</v>
      </c>
      <c r="E121" s="184" t="s">
        <v>890</v>
      </c>
      <c r="F121" s="185" t="s">
        <v>891</v>
      </c>
      <c r="G121" s="186" t="s">
        <v>438</v>
      </c>
      <c r="H121" s="246"/>
      <c r="I121" s="188"/>
      <c r="J121" s="189" t="n">
        <f aca="false">ROUND(I121*H121,2)</f>
        <v>0</v>
      </c>
      <c r="K121" s="185" t="s">
        <v>191</v>
      </c>
      <c r="L121" s="27"/>
      <c r="M121" s="190"/>
      <c r="N121" s="191" t="s">
        <v>47</v>
      </c>
      <c r="O121" s="68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192</v>
      </c>
      <c r="AS121" s="31"/>
      <c r="AT121" s="194" t="s">
        <v>0</v>
      </c>
      <c r="AU121" s="194" t="s">
        <v>90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0</v>
      </c>
      <c r="BL121" s="7" t="s">
        <v>192</v>
      </c>
      <c r="BM121" s="194" t="s">
        <v>1096</v>
      </c>
      <c r="BN121" s="31"/>
    </row>
    <row r="122" s="32" customFormat="true" ht="16.4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893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90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12.8" hidden="false" customHeight="false" outlineLevel="0" collapsed="false">
      <c r="A123" s="26"/>
      <c r="B123" s="27"/>
      <c r="C123" s="183" t="s">
        <v>301</v>
      </c>
      <c r="D123" s="1" t="s">
        <v>0</v>
      </c>
      <c r="E123" s="184" t="s">
        <v>1097</v>
      </c>
      <c r="F123" s="185" t="s">
        <v>1098</v>
      </c>
      <c r="G123" s="186" t="s">
        <v>260</v>
      </c>
      <c r="H123" s="187" t="n">
        <v>2</v>
      </c>
      <c r="I123" s="188"/>
      <c r="J123" s="189" t="n">
        <f aca="false">ROUND(I123*H123,2)</f>
        <v>0</v>
      </c>
      <c r="K123" s="185"/>
      <c r="L123" s="27"/>
      <c r="M123" s="190"/>
      <c r="N123" s="191" t="s">
        <v>47</v>
      </c>
      <c r="O123" s="68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192</v>
      </c>
      <c r="AS123" s="31"/>
      <c r="AT123" s="194" t="s">
        <v>0</v>
      </c>
      <c r="AU123" s="194" t="s">
        <v>90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0</v>
      </c>
      <c r="BL123" s="7" t="s">
        <v>192</v>
      </c>
      <c r="BM123" s="194" t="s">
        <v>1099</v>
      </c>
      <c r="BN123" s="31"/>
    </row>
    <row r="124" s="32" customFormat="true" ht="12.8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1098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90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12.8" hidden="false" customHeight="false" outlineLevel="0" collapsed="false">
      <c r="A125" s="26"/>
      <c r="B125" s="27"/>
      <c r="C125" s="183" t="s">
        <v>306</v>
      </c>
      <c r="D125" s="1" t="s">
        <v>0</v>
      </c>
      <c r="E125" s="184" t="s">
        <v>1100</v>
      </c>
      <c r="F125" s="185" t="s">
        <v>1101</v>
      </c>
      <c r="G125" s="186" t="s">
        <v>260</v>
      </c>
      <c r="H125" s="187" t="n">
        <v>3</v>
      </c>
      <c r="I125" s="188"/>
      <c r="J125" s="189" t="n">
        <f aca="false">ROUND(I125*H125,2)</f>
        <v>0</v>
      </c>
      <c r="K125" s="185"/>
      <c r="L125" s="27"/>
      <c r="M125" s="190"/>
      <c r="N125" s="191" t="s">
        <v>47</v>
      </c>
      <c r="O125" s="68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192</v>
      </c>
      <c r="AS125" s="31"/>
      <c r="AT125" s="194" t="s">
        <v>0</v>
      </c>
      <c r="AU125" s="194" t="s">
        <v>90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0</v>
      </c>
      <c r="BL125" s="7" t="s">
        <v>192</v>
      </c>
      <c r="BM125" s="194" t="s">
        <v>1102</v>
      </c>
      <c r="BN125" s="31"/>
    </row>
    <row r="126" s="32" customFormat="true" ht="12.8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1101</v>
      </c>
      <c r="G126" s="26"/>
      <c r="H126" s="26"/>
      <c r="I126" s="163"/>
      <c r="J126" s="26"/>
      <c r="K126" s="26"/>
      <c r="L126" s="27"/>
      <c r="M126" s="241"/>
      <c r="N126" s="242"/>
      <c r="O126" s="243"/>
      <c r="P126" s="243"/>
      <c r="Q126" s="243"/>
      <c r="R126" s="243"/>
      <c r="S126" s="243"/>
      <c r="T126" s="244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90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32" customFormat="true" ht="12.8" hidden="false" customHeight="false" outlineLevel="0" collapsed="false">
      <c r="A127" s="26"/>
      <c r="B127" s="50"/>
      <c r="C127" s="51"/>
      <c r="D127" s="51"/>
      <c r="E127" s="51"/>
      <c r="F127" s="51"/>
      <c r="G127" s="51"/>
      <c r="H127" s="51"/>
      <c r="I127" s="245"/>
      <c r="J127" s="51"/>
      <c r="K127" s="51"/>
      <c r="L127" s="27"/>
      <c r="M127" s="26"/>
      <c r="N127" s="31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</row>
    <row r="128" customFormat="false" ht="12.8" hidden="false" customHeight="fals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3"/>
    </row>
  </sheetData>
  <sheetProtection sheet="true" password="cc78" objects="true" scenarios="true"/>
  <autoFilter ref="C116:K126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128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1103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ROUND(J119,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ROUND((SUM(BE119:BE125)),  2)</f>
        <v>0</v>
      </c>
      <c r="G33" s="26"/>
      <c r="H33" s="26"/>
      <c r="I33" s="130" t="n">
        <v>0.21</v>
      </c>
      <c r="J33" s="129" t="n">
        <f aca="false">ROUND(((SUM(BE119:BE125))*I33),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ROUND((SUM(BF119:BF125)),  2)</f>
        <v>0</v>
      </c>
      <c r="G34" s="26"/>
      <c r="H34" s="26"/>
      <c r="I34" s="130" t="n">
        <v>0.12</v>
      </c>
      <c r="J34" s="129" t="n">
        <f aca="false">ROUND(((SUM(BF119:BF125))*I34),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ROUND((SUM(BG119:BG125)),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ROUND((SUM(BH119:BH125)),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ROUND((SUM(BI119:BI125)),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SPZ13 - 003.02.00 Speciální zakládání SO 102 etapa II.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J119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1104</v>
      </c>
      <c r="E97" s="146"/>
      <c r="F97" s="146"/>
      <c r="G97" s="146"/>
      <c r="H97" s="146"/>
      <c r="I97" s="146"/>
      <c r="J97" s="147" t="n">
        <f aca="false">J120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1105</v>
      </c>
      <c r="E98" s="152"/>
      <c r="F98" s="152"/>
      <c r="G98" s="152"/>
      <c r="H98" s="152"/>
      <c r="I98" s="152"/>
      <c r="J98" s="153" t="n">
        <f aca="false">J121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154" customFormat="true" ht="14.9" hidden="false" customHeight="true" outlineLevel="0" collapsed="false">
      <c r="A99" s="149"/>
      <c r="B99" s="150"/>
      <c r="C99" s="149"/>
      <c r="D99" s="151" t="s">
        <v>1106</v>
      </c>
      <c r="E99" s="152"/>
      <c r="F99" s="152"/>
      <c r="G99" s="152"/>
      <c r="H99" s="152"/>
      <c r="I99" s="152"/>
      <c r="J99" s="153" t="n">
        <f aca="false">J122</f>
        <v>0</v>
      </c>
      <c r="K99" s="149"/>
      <c r="L99" s="150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</row>
    <row r="100" s="32" customFormat="true" ht="21.85" hidden="false" customHeight="true" outlineLevel="0" collapsed="false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45"/>
      <c r="M100" s="31"/>
      <c r="N100" s="31"/>
      <c r="O100" s="31"/>
      <c r="P100" s="31"/>
      <c r="Q100" s="31"/>
      <c r="R100" s="31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</row>
    <row r="101" s="32" customFormat="true" ht="6.95" hidden="false" customHeight="true" outlineLevel="0" collapsed="false">
      <c r="A101" s="26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45"/>
      <c r="M101" s="31"/>
      <c r="N101" s="31"/>
      <c r="O101" s="31"/>
      <c r="P101" s="31"/>
      <c r="Q101" s="31"/>
      <c r="R101" s="31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</row>
    <row r="104" customFormat="false" ht="12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3"/>
    </row>
    <row r="105" s="32" customFormat="true" ht="6.95" hidden="false" customHeight="true" outlineLevel="0" collapsed="false">
      <c r="A105" s="26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24.95" hidden="false" customHeight="true" outlineLevel="0" collapsed="false">
      <c r="A106" s="26"/>
      <c r="B106" s="27"/>
      <c r="C106" s="11" t="s">
        <v>171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6.95" hidden="false" customHeight="true" outlineLevel="0" collapsed="false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5" t="str">
        <f aca="false">E7</f>
        <v>SUPŠ Karlovy Vary specifikace změn</v>
      </c>
      <c r="F109" s="115"/>
      <c r="G109" s="115"/>
      <c r="H109" s="115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2" hidden="false" customHeight="true" outlineLevel="0" collapsed="false">
      <c r="A110" s="26"/>
      <c r="B110" s="27"/>
      <c r="C110" s="19" t="s">
        <v>157</v>
      </c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6.5" hidden="false" customHeight="true" outlineLevel="0" collapsed="false">
      <c r="A111" s="26"/>
      <c r="B111" s="27"/>
      <c r="C111" s="26"/>
      <c r="D111" s="26"/>
      <c r="E111" s="116" t="str">
        <f aca="false">E9</f>
        <v>SPZ13 - 003.02.00 Speciální zakládání SO 102 etapa II. specifikace změn</v>
      </c>
      <c r="F111" s="116"/>
      <c r="G111" s="116"/>
      <c r="H111" s="11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12" hidden="false" customHeight="true" outlineLevel="0" collapsed="false">
      <c r="A113" s="26"/>
      <c r="B113" s="27"/>
      <c r="C113" s="19" t="s">
        <v>21</v>
      </c>
      <c r="D113" s="26"/>
      <c r="E113" s="26"/>
      <c r="F113" s="20" t="str">
        <f aca="false">F12</f>
        <v>Nám. 17. listopadu 710/12, Karlovy Vary – Rybáře</v>
      </c>
      <c r="G113" s="26"/>
      <c r="H113" s="26"/>
      <c r="I113" s="19" t="s">
        <v>23</v>
      </c>
      <c r="J113" s="117" t="n">
        <f aca="false">IF(J12="","",J12)</f>
        <v>45742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6.95" hidden="false" customHeight="true" outlineLevel="0" collapsed="false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25.65" hidden="false" customHeight="true" outlineLevel="0" collapsed="false">
      <c r="A115" s="26"/>
      <c r="B115" s="27"/>
      <c r="C115" s="19" t="s">
        <v>24</v>
      </c>
      <c r="D115" s="26"/>
      <c r="E115" s="26"/>
      <c r="F115" s="20" t="str">
        <f aca="false">E15</f>
        <v>Karlovarský kraj</v>
      </c>
      <c r="G115" s="26"/>
      <c r="H115" s="26"/>
      <c r="I115" s="19" t="s">
        <v>32</v>
      </c>
      <c r="J115" s="139" t="str">
        <f aca="false">E21</f>
        <v>Energy Benefit Centre a.s.</v>
      </c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15.15" hidden="false" customHeight="true" outlineLevel="0" collapsed="false">
      <c r="A116" s="26"/>
      <c r="B116" s="27"/>
      <c r="C116" s="19" t="s">
        <v>30</v>
      </c>
      <c r="D116" s="26"/>
      <c r="E116" s="26"/>
      <c r="F116" s="20" t="str">
        <f aca="false">IF(E18="","",E18)</f>
        <v>Vyplň údaj</v>
      </c>
      <c r="G116" s="26"/>
      <c r="H116" s="26"/>
      <c r="I116" s="19" t="s">
        <v>37</v>
      </c>
      <c r="J116" s="139" t="str">
        <f aca="false">E24</f>
        <v>rubim s.r.o.</v>
      </c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32" customFormat="true" ht="10.3" hidden="false" customHeight="true" outlineLevel="0" collapsed="false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45"/>
      <c r="M117" s="31"/>
      <c r="N117" s="31"/>
      <c r="O117" s="31"/>
      <c r="P117" s="31"/>
      <c r="Q117" s="31"/>
      <c r="R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</row>
    <row r="118" s="162" customFormat="true" ht="29.3" hidden="false" customHeight="true" outlineLevel="0" collapsed="false">
      <c r="A118" s="155"/>
      <c r="B118" s="156"/>
      <c r="C118" s="157" t="s">
        <v>172</v>
      </c>
      <c r="D118" s="158" t="s">
        <v>67</v>
      </c>
      <c r="E118" s="158" t="s">
        <v>63</v>
      </c>
      <c r="F118" s="158" t="s">
        <v>64</v>
      </c>
      <c r="G118" s="158" t="s">
        <v>173</v>
      </c>
      <c r="H118" s="158" t="s">
        <v>174</v>
      </c>
      <c r="I118" s="158" t="s">
        <v>175</v>
      </c>
      <c r="J118" s="158" t="s">
        <v>161</v>
      </c>
      <c r="K118" s="159" t="s">
        <v>176</v>
      </c>
      <c r="L118" s="160"/>
      <c r="M118" s="76"/>
      <c r="N118" s="77" t="s">
        <v>46</v>
      </c>
      <c r="O118" s="77" t="s">
        <v>177</v>
      </c>
      <c r="P118" s="77" t="s">
        <v>178</v>
      </c>
      <c r="Q118" s="77" t="s">
        <v>179</v>
      </c>
      <c r="R118" s="77" t="s">
        <v>180</v>
      </c>
      <c r="S118" s="77" t="s">
        <v>181</v>
      </c>
      <c r="T118" s="78" t="s">
        <v>182</v>
      </c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</row>
    <row r="119" s="32" customFormat="true" ht="15" hidden="false" customHeight="false" outlineLevel="0" collapsed="false">
      <c r="A119" s="26"/>
      <c r="B119" s="27"/>
      <c r="C119" s="84" t="s">
        <v>183</v>
      </c>
      <c r="D119" s="26"/>
      <c r="E119" s="26"/>
      <c r="F119" s="26"/>
      <c r="G119" s="26"/>
      <c r="H119" s="26"/>
      <c r="I119" s="163"/>
      <c r="J119" s="164" t="n">
        <f aca="false">BK119</f>
        <v>0</v>
      </c>
      <c r="K119" s="26"/>
      <c r="L119" s="27"/>
      <c r="M119" s="79"/>
      <c r="N119" s="66"/>
      <c r="O119" s="80"/>
      <c r="P119" s="165" t="n">
        <f aca="false">P120</f>
        <v>0</v>
      </c>
      <c r="Q119" s="80"/>
      <c r="R119" s="165" t="n">
        <f aca="false">R120</f>
        <v>0</v>
      </c>
      <c r="S119" s="80"/>
      <c r="T119" s="166" t="n">
        <f aca="false"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7" t="s">
        <v>81</v>
      </c>
      <c r="AU119" s="7" t="s">
        <v>163</v>
      </c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167" t="n">
        <f aca="false">BK120</f>
        <v>0</v>
      </c>
      <c r="BL119" s="31"/>
      <c r="BM119" s="31"/>
      <c r="BN119" s="31"/>
    </row>
    <row r="120" s="180" customFormat="true" ht="15" hidden="false" customHeight="false" outlineLevel="0" collapsed="false">
      <c r="A120" s="168"/>
      <c r="B120" s="169"/>
      <c r="C120" s="168"/>
      <c r="D120" s="170" t="s">
        <v>81</v>
      </c>
      <c r="E120" s="171" t="s">
        <v>1107</v>
      </c>
      <c r="F120" s="171" t="s">
        <v>1108</v>
      </c>
      <c r="G120" s="168"/>
      <c r="H120" s="168"/>
      <c r="I120" s="172"/>
      <c r="J120" s="173" t="n">
        <f aca="false">BK120</f>
        <v>0</v>
      </c>
      <c r="K120" s="168"/>
      <c r="L120" s="169"/>
      <c r="M120" s="174"/>
      <c r="N120" s="175"/>
      <c r="O120" s="175"/>
      <c r="P120" s="176" t="n">
        <f aca="false">P121</f>
        <v>0</v>
      </c>
      <c r="Q120" s="175"/>
      <c r="R120" s="176" t="n">
        <f aca="false">R121</f>
        <v>0</v>
      </c>
      <c r="S120" s="175"/>
      <c r="T120" s="177" t="n">
        <f aca="false">T121</f>
        <v>0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70" t="s">
        <v>90</v>
      </c>
      <c r="AS120" s="168"/>
      <c r="AT120" s="178" t="s">
        <v>81</v>
      </c>
      <c r="AU120" s="178" t="s">
        <v>82</v>
      </c>
      <c r="AV120" s="168"/>
      <c r="AW120" s="168"/>
      <c r="AX120" s="168"/>
      <c r="AY120" s="170" t="s">
        <v>186</v>
      </c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79" t="n">
        <f aca="false">BK121</f>
        <v>0</v>
      </c>
      <c r="BL120" s="168"/>
      <c r="BM120" s="168"/>
      <c r="BN120" s="168"/>
    </row>
    <row r="121" s="180" customFormat="true" ht="12.8" hidden="false" customHeight="false" outlineLevel="0" collapsed="false">
      <c r="A121" s="168"/>
      <c r="B121" s="169"/>
      <c r="C121" s="168"/>
      <c r="D121" s="170" t="s">
        <v>81</v>
      </c>
      <c r="E121" s="181" t="s">
        <v>184</v>
      </c>
      <c r="F121" s="181" t="s">
        <v>185</v>
      </c>
      <c r="G121" s="168"/>
      <c r="H121" s="168"/>
      <c r="I121" s="172"/>
      <c r="J121" s="182" t="n">
        <f aca="false">BK121</f>
        <v>0</v>
      </c>
      <c r="K121" s="168"/>
      <c r="L121" s="169"/>
      <c r="M121" s="174"/>
      <c r="N121" s="175"/>
      <c r="O121" s="175"/>
      <c r="P121" s="176" t="n">
        <f aca="false">P122</f>
        <v>0</v>
      </c>
      <c r="Q121" s="175"/>
      <c r="R121" s="176" t="n">
        <f aca="false">R122</f>
        <v>0</v>
      </c>
      <c r="S121" s="175"/>
      <c r="T121" s="177" t="n">
        <f aca="false">T122</f>
        <v>0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70" t="s">
        <v>90</v>
      </c>
      <c r="AS121" s="168"/>
      <c r="AT121" s="178" t="s">
        <v>81</v>
      </c>
      <c r="AU121" s="178" t="s">
        <v>90</v>
      </c>
      <c r="AV121" s="168"/>
      <c r="AW121" s="168"/>
      <c r="AX121" s="168"/>
      <c r="AY121" s="170" t="s">
        <v>186</v>
      </c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79" t="n">
        <f aca="false">BK122</f>
        <v>0</v>
      </c>
      <c r="BL121" s="168"/>
      <c r="BM121" s="168"/>
      <c r="BN121" s="168"/>
    </row>
    <row r="122" s="180" customFormat="true" ht="12.8" hidden="false" customHeight="false" outlineLevel="0" collapsed="false">
      <c r="A122" s="168"/>
      <c r="B122" s="169"/>
      <c r="C122" s="168"/>
      <c r="D122" s="170" t="s">
        <v>81</v>
      </c>
      <c r="E122" s="181" t="s">
        <v>92</v>
      </c>
      <c r="F122" s="181" t="s">
        <v>1109</v>
      </c>
      <c r="G122" s="168"/>
      <c r="H122" s="168"/>
      <c r="I122" s="172"/>
      <c r="J122" s="182" t="n">
        <f aca="false">BK122</f>
        <v>0</v>
      </c>
      <c r="K122" s="168"/>
      <c r="L122" s="169"/>
      <c r="M122" s="174"/>
      <c r="N122" s="175"/>
      <c r="O122" s="175"/>
      <c r="P122" s="176" t="n">
        <f aca="false">SUM(P123:P125)</f>
        <v>0</v>
      </c>
      <c r="Q122" s="175"/>
      <c r="R122" s="176" t="n">
        <f aca="false">SUM(R123:R125)</f>
        <v>0</v>
      </c>
      <c r="S122" s="175"/>
      <c r="T122" s="177" t="n">
        <f aca="false">SUM(T123:T125)</f>
        <v>0</v>
      </c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70" t="s">
        <v>90</v>
      </c>
      <c r="AS122" s="168"/>
      <c r="AT122" s="178" t="s">
        <v>81</v>
      </c>
      <c r="AU122" s="178" t="s">
        <v>92</v>
      </c>
      <c r="AV122" s="168"/>
      <c r="AW122" s="168"/>
      <c r="AX122" s="168"/>
      <c r="AY122" s="170" t="s">
        <v>186</v>
      </c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79" t="n">
        <f aca="false">SUM(BK123:BK125)</f>
        <v>0</v>
      </c>
      <c r="BL122" s="168"/>
      <c r="BM122" s="168"/>
      <c r="BN122" s="168"/>
    </row>
    <row r="123" s="32" customFormat="true" ht="12.8" hidden="false" customHeight="false" outlineLevel="0" collapsed="false">
      <c r="A123" s="26"/>
      <c r="B123" s="27"/>
      <c r="C123" s="183" t="s">
        <v>1110</v>
      </c>
      <c r="D123" s="1" t="s">
        <v>0</v>
      </c>
      <c r="E123" s="184" t="s">
        <v>213</v>
      </c>
      <c r="F123" s="185" t="s">
        <v>214</v>
      </c>
      <c r="G123" s="186" t="s">
        <v>215</v>
      </c>
      <c r="H123" s="187" t="n">
        <v>6.546</v>
      </c>
      <c r="I123" s="188"/>
      <c r="J123" s="189" t="n">
        <f aca="false">ROUND(I123*H123,2)</f>
        <v>0</v>
      </c>
      <c r="K123" s="185"/>
      <c r="L123" s="27"/>
      <c r="M123" s="190"/>
      <c r="N123" s="191" t="s">
        <v>47</v>
      </c>
      <c r="O123" s="68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192</v>
      </c>
      <c r="AS123" s="31"/>
      <c r="AT123" s="194" t="s">
        <v>0</v>
      </c>
      <c r="AU123" s="194" t="s">
        <v>207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0</v>
      </c>
      <c r="BL123" s="7" t="s">
        <v>192</v>
      </c>
      <c r="BM123" s="194" t="s">
        <v>1111</v>
      </c>
      <c r="BN123" s="31"/>
    </row>
    <row r="124" s="32" customFormat="true" ht="16.4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217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207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209" customFormat="true" ht="12.8" hidden="false" customHeight="false" outlineLevel="0" collapsed="false">
      <c r="A125" s="200"/>
      <c r="B125" s="201"/>
      <c r="C125" s="200"/>
      <c r="D125" s="196" t="s">
        <v>196</v>
      </c>
      <c r="E125" s="202"/>
      <c r="F125" s="203" t="s">
        <v>1112</v>
      </c>
      <c r="G125" s="200"/>
      <c r="H125" s="204" t="n">
        <v>6.546</v>
      </c>
      <c r="I125" s="205"/>
      <c r="J125" s="200"/>
      <c r="K125" s="200"/>
      <c r="L125" s="201"/>
      <c r="M125" s="250"/>
      <c r="N125" s="251"/>
      <c r="O125" s="251"/>
      <c r="P125" s="251"/>
      <c r="Q125" s="251"/>
      <c r="R125" s="251"/>
      <c r="S125" s="251"/>
      <c r="T125" s="252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2" t="s">
        <v>196</v>
      </c>
      <c r="AU125" s="202" t="s">
        <v>207</v>
      </c>
      <c r="AV125" s="200" t="s">
        <v>92</v>
      </c>
      <c r="AW125" s="200" t="s">
        <v>36</v>
      </c>
      <c r="AX125" s="200" t="s">
        <v>90</v>
      </c>
      <c r="AY125" s="202" t="s">
        <v>186</v>
      </c>
      <c r="AZ125" s="200"/>
      <c r="BA125" s="200"/>
      <c r="BB125" s="200"/>
      <c r="BC125" s="200"/>
      <c r="BD125" s="200"/>
      <c r="BE125" s="200"/>
      <c r="BF125" s="200"/>
      <c r="BG125" s="200"/>
      <c r="BH125" s="200"/>
      <c r="BI125" s="200"/>
      <c r="BJ125" s="200"/>
      <c r="BK125" s="200"/>
      <c r="BL125" s="200"/>
      <c r="BM125" s="200"/>
      <c r="BN125" s="200"/>
    </row>
    <row r="126" s="32" customFormat="true" ht="12.8" hidden="false" customHeight="false" outlineLevel="0" collapsed="false">
      <c r="A126" s="26"/>
      <c r="B126" s="50"/>
      <c r="C126" s="51"/>
      <c r="D126" s="51"/>
      <c r="E126" s="51"/>
      <c r="F126" s="51"/>
      <c r="G126" s="51"/>
      <c r="H126" s="51"/>
      <c r="I126" s="245"/>
      <c r="J126" s="51"/>
      <c r="K126" s="51"/>
      <c r="L126" s="27"/>
      <c r="M126" s="26"/>
      <c r="N126" s="31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customFormat="false" ht="12.8" hidden="false" customHeight="fals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3"/>
    </row>
  </sheetData>
  <sheetProtection sheet="true" password="cc78" objects="true" scenarios="true"/>
  <autoFilter ref="C118:K125"/>
  <mergeCells count="9">
    <mergeCell ref="L2:V2"/>
    <mergeCell ref="E7:H7"/>
    <mergeCell ref="E9:H9"/>
    <mergeCell ref="E18:H18"/>
    <mergeCell ref="E27:H27"/>
    <mergeCell ref="E85:H85"/>
    <mergeCell ref="E87:H87"/>
    <mergeCell ref="E109:H109"/>
    <mergeCell ref="E111:H111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2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131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1113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ROUND(J128,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ROUND((SUM(BE128:BE211)),  2)</f>
        <v>0</v>
      </c>
      <c r="G33" s="26"/>
      <c r="H33" s="26"/>
      <c r="I33" s="130" t="n">
        <v>0.21</v>
      </c>
      <c r="J33" s="129" t="n">
        <f aca="false">ROUND(((SUM(BE128:BE211))*I33),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ROUND((SUM(BF128:BF211)),  2)</f>
        <v>0</v>
      </c>
      <c r="G34" s="26"/>
      <c r="H34" s="26"/>
      <c r="I34" s="130" t="n">
        <v>0.12</v>
      </c>
      <c r="J34" s="129" t="n">
        <f aca="false">ROUND(((SUM(BF128:BF211))*I34),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ROUND((SUM(BG128:BG211)),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ROUND((SUM(BH128:BH211)),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ROUND((SUM(BI128:BI211)),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SPZ14 - 003.02.03 ARS bez výrobků SO 102 II. etapa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J128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1114</v>
      </c>
      <c r="E97" s="146"/>
      <c r="F97" s="146"/>
      <c r="G97" s="146"/>
      <c r="H97" s="146"/>
      <c r="I97" s="146"/>
      <c r="J97" s="147" t="n">
        <f aca="false">J129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1115</v>
      </c>
      <c r="E98" s="152"/>
      <c r="F98" s="152"/>
      <c r="G98" s="152"/>
      <c r="H98" s="152"/>
      <c r="I98" s="152"/>
      <c r="J98" s="153" t="n">
        <f aca="false">J130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154" customFormat="true" ht="14.9" hidden="false" customHeight="true" outlineLevel="0" collapsed="false">
      <c r="A99" s="149"/>
      <c r="B99" s="150"/>
      <c r="C99" s="149"/>
      <c r="D99" s="151" t="s">
        <v>1116</v>
      </c>
      <c r="E99" s="152"/>
      <c r="F99" s="152"/>
      <c r="G99" s="152"/>
      <c r="H99" s="152"/>
      <c r="I99" s="152"/>
      <c r="J99" s="153" t="n">
        <f aca="false">J131</f>
        <v>0</v>
      </c>
      <c r="K99" s="149"/>
      <c r="L99" s="150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</row>
    <row r="100" s="154" customFormat="true" ht="19.95" hidden="false" customHeight="true" outlineLevel="0" collapsed="false">
      <c r="A100" s="149"/>
      <c r="B100" s="150"/>
      <c r="C100" s="149"/>
      <c r="D100" s="151" t="s">
        <v>1117</v>
      </c>
      <c r="E100" s="152"/>
      <c r="F100" s="152"/>
      <c r="G100" s="152"/>
      <c r="H100" s="152"/>
      <c r="I100" s="152"/>
      <c r="J100" s="153" t="n">
        <f aca="false">J142</f>
        <v>0</v>
      </c>
      <c r="K100" s="149"/>
      <c r="L100" s="150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</row>
    <row r="101" s="154" customFormat="true" ht="14.9" hidden="false" customHeight="true" outlineLevel="0" collapsed="false">
      <c r="A101" s="149"/>
      <c r="B101" s="150"/>
      <c r="C101" s="149"/>
      <c r="D101" s="151" t="s">
        <v>1118</v>
      </c>
      <c r="E101" s="152"/>
      <c r="F101" s="152"/>
      <c r="G101" s="152"/>
      <c r="H101" s="152"/>
      <c r="I101" s="152"/>
      <c r="J101" s="153" t="n">
        <f aca="false">J143</f>
        <v>0</v>
      </c>
      <c r="K101" s="149"/>
      <c r="L101" s="150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</row>
    <row r="102" s="154" customFormat="true" ht="14.9" hidden="false" customHeight="true" outlineLevel="0" collapsed="false">
      <c r="A102" s="149"/>
      <c r="B102" s="150"/>
      <c r="C102" s="149"/>
      <c r="D102" s="151" t="s">
        <v>1119</v>
      </c>
      <c r="E102" s="152"/>
      <c r="F102" s="152"/>
      <c r="G102" s="152"/>
      <c r="H102" s="152"/>
      <c r="I102" s="152"/>
      <c r="J102" s="153" t="n">
        <f aca="false">J169</f>
        <v>0</v>
      </c>
      <c r="K102" s="149"/>
      <c r="L102" s="150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</row>
    <row r="103" s="154" customFormat="true" ht="19.95" hidden="false" customHeight="true" outlineLevel="0" collapsed="false">
      <c r="A103" s="149"/>
      <c r="B103" s="150"/>
      <c r="C103" s="149"/>
      <c r="D103" s="151" t="s">
        <v>1120</v>
      </c>
      <c r="E103" s="152"/>
      <c r="F103" s="152"/>
      <c r="G103" s="152"/>
      <c r="H103" s="152"/>
      <c r="I103" s="152"/>
      <c r="J103" s="153" t="n">
        <f aca="false">J175</f>
        <v>0</v>
      </c>
      <c r="K103" s="149"/>
      <c r="L103" s="150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</row>
    <row r="104" s="154" customFormat="true" ht="14.9" hidden="false" customHeight="true" outlineLevel="0" collapsed="false">
      <c r="A104" s="149"/>
      <c r="B104" s="150"/>
      <c r="C104" s="149"/>
      <c r="D104" s="151" t="s">
        <v>1121</v>
      </c>
      <c r="E104" s="152"/>
      <c r="F104" s="152"/>
      <c r="G104" s="152"/>
      <c r="H104" s="152"/>
      <c r="I104" s="152"/>
      <c r="J104" s="153" t="n">
        <f aca="false">J176</f>
        <v>0</v>
      </c>
      <c r="K104" s="149"/>
      <c r="L104" s="150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</row>
    <row r="105" s="154" customFormat="true" ht="19.95" hidden="false" customHeight="true" outlineLevel="0" collapsed="false">
      <c r="A105" s="149"/>
      <c r="B105" s="150"/>
      <c r="C105" s="149"/>
      <c r="D105" s="151" t="s">
        <v>1122</v>
      </c>
      <c r="E105" s="152"/>
      <c r="F105" s="152"/>
      <c r="G105" s="152"/>
      <c r="H105" s="152"/>
      <c r="I105" s="152"/>
      <c r="J105" s="153" t="n">
        <f aca="false">J181</f>
        <v>0</v>
      </c>
      <c r="K105" s="149"/>
      <c r="L105" s="150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</row>
    <row r="106" s="154" customFormat="true" ht="14.9" hidden="false" customHeight="true" outlineLevel="0" collapsed="false">
      <c r="A106" s="149"/>
      <c r="B106" s="150"/>
      <c r="C106" s="149"/>
      <c r="D106" s="151" t="s">
        <v>1123</v>
      </c>
      <c r="E106" s="152"/>
      <c r="F106" s="152"/>
      <c r="G106" s="152"/>
      <c r="H106" s="152"/>
      <c r="I106" s="152"/>
      <c r="J106" s="153" t="n">
        <f aca="false">J182</f>
        <v>0</v>
      </c>
      <c r="K106" s="149"/>
      <c r="L106" s="150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</row>
    <row r="107" s="154" customFormat="true" ht="19.95" hidden="false" customHeight="true" outlineLevel="0" collapsed="false">
      <c r="A107" s="149"/>
      <c r="B107" s="150"/>
      <c r="C107" s="149"/>
      <c r="D107" s="151" t="s">
        <v>1124</v>
      </c>
      <c r="E107" s="152"/>
      <c r="F107" s="152"/>
      <c r="G107" s="152"/>
      <c r="H107" s="152"/>
      <c r="I107" s="152"/>
      <c r="J107" s="153" t="n">
        <f aca="false">J188</f>
        <v>0</v>
      </c>
      <c r="K107" s="149"/>
      <c r="L107" s="150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</row>
    <row r="108" s="154" customFormat="true" ht="14.9" hidden="false" customHeight="true" outlineLevel="0" collapsed="false">
      <c r="A108" s="149"/>
      <c r="B108" s="150"/>
      <c r="C108" s="149"/>
      <c r="D108" s="151" t="s">
        <v>1125</v>
      </c>
      <c r="E108" s="152"/>
      <c r="F108" s="152"/>
      <c r="G108" s="152"/>
      <c r="H108" s="152"/>
      <c r="I108" s="152"/>
      <c r="J108" s="153" t="n">
        <f aca="false">J189</f>
        <v>0</v>
      </c>
      <c r="K108" s="149"/>
      <c r="L108" s="150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</row>
    <row r="109" s="32" customFormat="true" ht="21.85" hidden="false" customHeight="true" outlineLevel="0" collapsed="false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6.95" hidden="false" customHeight="true" outlineLevel="0" collapsed="false">
      <c r="A110" s="26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customFormat="false" ht="12.8" hidden="false" customHeight="fals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3"/>
    </row>
    <row r="112" customFormat="false" ht="12.8" hidden="false" customHeight="fals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3"/>
    </row>
    <row r="113" customFormat="false" ht="12.8" hidden="false" customHeight="fals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3"/>
    </row>
    <row r="114" s="32" customFormat="true" ht="6.95" hidden="false" customHeight="true" outlineLevel="0" collapsed="false">
      <c r="A114" s="26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24.95" hidden="false" customHeight="true" outlineLevel="0" collapsed="false">
      <c r="A115" s="26"/>
      <c r="B115" s="27"/>
      <c r="C115" s="11" t="s">
        <v>171</v>
      </c>
      <c r="D115" s="26"/>
      <c r="E115" s="26"/>
      <c r="F115" s="26"/>
      <c r="G115" s="26"/>
      <c r="H115" s="2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6.95" hidden="false" customHeight="true" outlineLevel="0" collapsed="false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32" customFormat="true" ht="12" hidden="false" customHeight="true" outlineLevel="0" collapsed="false">
      <c r="A117" s="26"/>
      <c r="B117" s="27"/>
      <c r="C117" s="19" t="s">
        <v>17</v>
      </c>
      <c r="D117" s="26"/>
      <c r="E117" s="26"/>
      <c r="F117" s="26"/>
      <c r="G117" s="26"/>
      <c r="H117" s="26"/>
      <c r="I117" s="26"/>
      <c r="J117" s="26"/>
      <c r="K117" s="26"/>
      <c r="L117" s="45"/>
      <c r="M117" s="31"/>
      <c r="N117" s="31"/>
      <c r="O117" s="31"/>
      <c r="P117" s="31"/>
      <c r="Q117" s="31"/>
      <c r="R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</row>
    <row r="118" s="32" customFormat="true" ht="16.5" hidden="false" customHeight="true" outlineLevel="0" collapsed="false">
      <c r="A118" s="26"/>
      <c r="B118" s="27"/>
      <c r="C118" s="26"/>
      <c r="D118" s="26"/>
      <c r="E118" s="115" t="str">
        <f aca="false">E7</f>
        <v>SUPŠ Karlovy Vary specifikace změn</v>
      </c>
      <c r="F118" s="115"/>
      <c r="G118" s="115"/>
      <c r="H118" s="115"/>
      <c r="I118" s="26"/>
      <c r="J118" s="26"/>
      <c r="K118" s="26"/>
      <c r="L118" s="45"/>
      <c r="M118" s="31"/>
      <c r="N118" s="31"/>
      <c r="O118" s="31"/>
      <c r="P118" s="31"/>
      <c r="Q118" s="31"/>
      <c r="R118" s="31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</row>
    <row r="119" s="32" customFormat="true" ht="12" hidden="false" customHeight="true" outlineLevel="0" collapsed="false">
      <c r="A119" s="26"/>
      <c r="B119" s="27"/>
      <c r="C119" s="19" t="s">
        <v>157</v>
      </c>
      <c r="D119" s="26"/>
      <c r="E119" s="26"/>
      <c r="F119" s="26"/>
      <c r="G119" s="26"/>
      <c r="H119" s="26"/>
      <c r="I119" s="26"/>
      <c r="J119" s="26"/>
      <c r="K119" s="26"/>
      <c r="L119" s="45"/>
      <c r="M119" s="31"/>
      <c r="N119" s="31"/>
      <c r="O119" s="31"/>
      <c r="P119" s="31"/>
      <c r="Q119" s="31"/>
      <c r="R119" s="31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</row>
    <row r="120" s="32" customFormat="true" ht="16.5" hidden="false" customHeight="true" outlineLevel="0" collapsed="false">
      <c r="A120" s="26"/>
      <c r="B120" s="27"/>
      <c r="C120" s="26"/>
      <c r="D120" s="26"/>
      <c r="E120" s="116" t="str">
        <f aca="false">E9</f>
        <v>SPZ14 - 003.02.03 ARS bez výrobků SO 102 II. etapa specifikace změn</v>
      </c>
      <c r="F120" s="116"/>
      <c r="G120" s="116"/>
      <c r="H120" s="116"/>
      <c r="I120" s="26"/>
      <c r="J120" s="26"/>
      <c r="K120" s="26"/>
      <c r="L120" s="45"/>
      <c r="M120" s="31"/>
      <c r="N120" s="31"/>
      <c r="O120" s="31"/>
      <c r="P120" s="31"/>
      <c r="Q120" s="31"/>
      <c r="R120" s="31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32" customFormat="true" ht="6.95" hidden="false" customHeight="true" outlineLevel="0" collapsed="false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45"/>
      <c r="M121" s="31"/>
      <c r="N121" s="31"/>
      <c r="O121" s="31"/>
      <c r="P121" s="31"/>
      <c r="Q121" s="31"/>
      <c r="R121" s="3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</row>
    <row r="122" s="32" customFormat="true" ht="12" hidden="false" customHeight="true" outlineLevel="0" collapsed="false">
      <c r="A122" s="26"/>
      <c r="B122" s="27"/>
      <c r="C122" s="19" t="s">
        <v>21</v>
      </c>
      <c r="D122" s="26"/>
      <c r="E122" s="26"/>
      <c r="F122" s="20" t="str">
        <f aca="false">F12</f>
        <v>Nám. 17. listopadu 710/12, Karlovy Vary – Rybáře</v>
      </c>
      <c r="G122" s="26"/>
      <c r="H122" s="26"/>
      <c r="I122" s="19" t="s">
        <v>23</v>
      </c>
      <c r="J122" s="117" t="n">
        <f aca="false">IF(J12="","",J12)</f>
        <v>45742</v>
      </c>
      <c r="K122" s="26"/>
      <c r="L122" s="45"/>
      <c r="M122" s="31"/>
      <c r="N122" s="31"/>
      <c r="O122" s="31"/>
      <c r="P122" s="31"/>
      <c r="Q122" s="31"/>
      <c r="R122" s="3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6.95" hidden="false" customHeight="true" outlineLevel="0" collapsed="false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45"/>
      <c r="M123" s="31"/>
      <c r="N123" s="31"/>
      <c r="O123" s="31"/>
      <c r="P123" s="31"/>
      <c r="Q123" s="31"/>
      <c r="R123" s="3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</row>
    <row r="124" s="32" customFormat="true" ht="25.65" hidden="false" customHeight="true" outlineLevel="0" collapsed="false">
      <c r="A124" s="26"/>
      <c r="B124" s="27"/>
      <c r="C124" s="19" t="s">
        <v>24</v>
      </c>
      <c r="D124" s="26"/>
      <c r="E124" s="26"/>
      <c r="F124" s="20" t="str">
        <f aca="false">E15</f>
        <v>Karlovarský kraj</v>
      </c>
      <c r="G124" s="26"/>
      <c r="H124" s="26"/>
      <c r="I124" s="19" t="s">
        <v>32</v>
      </c>
      <c r="J124" s="139" t="str">
        <f aca="false">E21</f>
        <v>Energy Benefit Centre a.s.</v>
      </c>
      <c r="K124" s="26"/>
      <c r="L124" s="45"/>
      <c r="M124" s="31"/>
      <c r="N124" s="31"/>
      <c r="O124" s="31"/>
      <c r="P124" s="31"/>
      <c r="Q124" s="31"/>
      <c r="R124" s="3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15.15" hidden="false" customHeight="true" outlineLevel="0" collapsed="false">
      <c r="A125" s="26"/>
      <c r="B125" s="27"/>
      <c r="C125" s="19" t="s">
        <v>30</v>
      </c>
      <c r="D125" s="26"/>
      <c r="E125" s="26"/>
      <c r="F125" s="20" t="str">
        <f aca="false">IF(E18="","",E18)</f>
        <v>Vyplň údaj</v>
      </c>
      <c r="G125" s="26"/>
      <c r="H125" s="26"/>
      <c r="I125" s="19" t="s">
        <v>37</v>
      </c>
      <c r="J125" s="139" t="str">
        <f aca="false">E24</f>
        <v>rubim s.r.o.</v>
      </c>
      <c r="K125" s="26"/>
      <c r="L125" s="45"/>
      <c r="M125" s="31"/>
      <c r="N125" s="31"/>
      <c r="O125" s="31"/>
      <c r="P125" s="31"/>
      <c r="Q125" s="31"/>
      <c r="R125" s="31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</row>
    <row r="126" s="32" customFormat="true" ht="10.3" hidden="false" customHeight="true" outlineLevel="0" collapsed="false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45"/>
      <c r="M126" s="31"/>
      <c r="N126" s="31"/>
      <c r="O126" s="31"/>
      <c r="P126" s="31"/>
      <c r="Q126" s="31"/>
      <c r="R126" s="31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162" customFormat="true" ht="29.3" hidden="false" customHeight="true" outlineLevel="0" collapsed="false">
      <c r="A127" s="155"/>
      <c r="B127" s="156"/>
      <c r="C127" s="157" t="s">
        <v>172</v>
      </c>
      <c r="D127" s="158" t="s">
        <v>67</v>
      </c>
      <c r="E127" s="158" t="s">
        <v>63</v>
      </c>
      <c r="F127" s="158" t="s">
        <v>64</v>
      </c>
      <c r="G127" s="158" t="s">
        <v>173</v>
      </c>
      <c r="H127" s="158" t="s">
        <v>174</v>
      </c>
      <c r="I127" s="158" t="s">
        <v>175</v>
      </c>
      <c r="J127" s="158" t="s">
        <v>161</v>
      </c>
      <c r="K127" s="159" t="s">
        <v>176</v>
      </c>
      <c r="L127" s="160"/>
      <c r="M127" s="76"/>
      <c r="N127" s="77" t="s">
        <v>46</v>
      </c>
      <c r="O127" s="77" t="s">
        <v>177</v>
      </c>
      <c r="P127" s="77" t="s">
        <v>178</v>
      </c>
      <c r="Q127" s="77" t="s">
        <v>179</v>
      </c>
      <c r="R127" s="77" t="s">
        <v>180</v>
      </c>
      <c r="S127" s="77" t="s">
        <v>181</v>
      </c>
      <c r="T127" s="78" t="s">
        <v>182</v>
      </c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</row>
    <row r="128" s="32" customFormat="true" ht="15" hidden="false" customHeight="false" outlineLevel="0" collapsed="false">
      <c r="A128" s="26"/>
      <c r="B128" s="27"/>
      <c r="C128" s="84" t="s">
        <v>183</v>
      </c>
      <c r="D128" s="26"/>
      <c r="E128" s="26"/>
      <c r="F128" s="26"/>
      <c r="G128" s="26"/>
      <c r="H128" s="26"/>
      <c r="I128" s="163"/>
      <c r="J128" s="164" t="n">
        <f aca="false">BK128</f>
        <v>0</v>
      </c>
      <c r="K128" s="26"/>
      <c r="L128" s="27"/>
      <c r="M128" s="79"/>
      <c r="N128" s="66"/>
      <c r="O128" s="80"/>
      <c r="P128" s="165" t="n">
        <f aca="false">P129</f>
        <v>0</v>
      </c>
      <c r="Q128" s="80"/>
      <c r="R128" s="165" t="n">
        <f aca="false">R129</f>
        <v>0</v>
      </c>
      <c r="S128" s="80"/>
      <c r="T128" s="166" t="n">
        <f aca="false">T129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7" t="s">
        <v>81</v>
      </c>
      <c r="AU128" s="7" t="s">
        <v>163</v>
      </c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167" t="n">
        <f aca="false">BK129</f>
        <v>0</v>
      </c>
      <c r="BL128" s="31"/>
      <c r="BM128" s="31"/>
      <c r="BN128" s="31"/>
    </row>
    <row r="129" s="180" customFormat="true" ht="15" hidden="false" customHeight="false" outlineLevel="0" collapsed="false">
      <c r="A129" s="168"/>
      <c r="B129" s="169"/>
      <c r="C129" s="168"/>
      <c r="D129" s="170" t="s">
        <v>81</v>
      </c>
      <c r="E129" s="171" t="s">
        <v>1126</v>
      </c>
      <c r="F129" s="171" t="s">
        <v>1127</v>
      </c>
      <c r="G129" s="168"/>
      <c r="H129" s="168"/>
      <c r="I129" s="172"/>
      <c r="J129" s="173" t="n">
        <f aca="false">BK129</f>
        <v>0</v>
      </c>
      <c r="K129" s="168"/>
      <c r="L129" s="169"/>
      <c r="M129" s="174"/>
      <c r="N129" s="175"/>
      <c r="O129" s="175"/>
      <c r="P129" s="176" t="n">
        <f aca="false">P130+P142+P175+P181+P188</f>
        <v>0</v>
      </c>
      <c r="Q129" s="175"/>
      <c r="R129" s="176" t="n">
        <f aca="false">R130+R142+R175+R181+R188</f>
        <v>0</v>
      </c>
      <c r="S129" s="175"/>
      <c r="T129" s="177" t="n">
        <f aca="false">T130+T142+T175+T181+T188</f>
        <v>0</v>
      </c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70" t="s">
        <v>90</v>
      </c>
      <c r="AS129" s="168"/>
      <c r="AT129" s="178" t="s">
        <v>81</v>
      </c>
      <c r="AU129" s="178" t="s">
        <v>82</v>
      </c>
      <c r="AV129" s="168"/>
      <c r="AW129" s="168"/>
      <c r="AX129" s="168"/>
      <c r="AY129" s="170" t="s">
        <v>186</v>
      </c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79" t="n">
        <f aca="false">BK130+BK142+BK175+BK181+BK188</f>
        <v>0</v>
      </c>
      <c r="BL129" s="168"/>
      <c r="BM129" s="168"/>
      <c r="BN129" s="168"/>
    </row>
    <row r="130" s="180" customFormat="true" ht="12.8" hidden="false" customHeight="false" outlineLevel="0" collapsed="false">
      <c r="A130" s="168"/>
      <c r="B130" s="169"/>
      <c r="C130" s="168"/>
      <c r="D130" s="170" t="s">
        <v>81</v>
      </c>
      <c r="E130" s="181" t="s">
        <v>1128</v>
      </c>
      <c r="F130" s="181" t="s">
        <v>1129</v>
      </c>
      <c r="G130" s="168"/>
      <c r="H130" s="168"/>
      <c r="I130" s="172"/>
      <c r="J130" s="182" t="n">
        <f aca="false">BK130</f>
        <v>0</v>
      </c>
      <c r="K130" s="168"/>
      <c r="L130" s="169"/>
      <c r="M130" s="174"/>
      <c r="N130" s="175"/>
      <c r="O130" s="175"/>
      <c r="P130" s="176" t="n">
        <f aca="false">P131</f>
        <v>0</v>
      </c>
      <c r="Q130" s="175"/>
      <c r="R130" s="176" t="n">
        <f aca="false">R131</f>
        <v>4.92542126</v>
      </c>
      <c r="S130" s="175"/>
      <c r="T130" s="177" t="n">
        <f aca="false">T131</f>
        <v>0</v>
      </c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70" t="s">
        <v>90</v>
      </c>
      <c r="AS130" s="168"/>
      <c r="AT130" s="178" t="s">
        <v>81</v>
      </c>
      <c r="AU130" s="178" t="s">
        <v>90</v>
      </c>
      <c r="AV130" s="168"/>
      <c r="AW130" s="168"/>
      <c r="AX130" s="168"/>
      <c r="AY130" s="170" t="s">
        <v>186</v>
      </c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79" t="n">
        <f aca="false">BK131</f>
        <v>0</v>
      </c>
      <c r="BL130" s="168"/>
      <c r="BM130" s="168"/>
      <c r="BN130" s="168"/>
    </row>
    <row r="131" s="180" customFormat="true" ht="12.8" hidden="false" customHeight="false" outlineLevel="0" collapsed="false">
      <c r="A131" s="168"/>
      <c r="B131" s="169"/>
      <c r="C131" s="168"/>
      <c r="D131" s="170" t="s">
        <v>81</v>
      </c>
      <c r="E131" s="181" t="s">
        <v>1130</v>
      </c>
      <c r="F131" s="181" t="s">
        <v>1131</v>
      </c>
      <c r="G131" s="168"/>
      <c r="H131" s="168"/>
      <c r="I131" s="172"/>
      <c r="J131" s="182" t="n">
        <f aca="false">BK131</f>
        <v>0</v>
      </c>
      <c r="K131" s="168"/>
      <c r="L131" s="169"/>
      <c r="M131" s="174"/>
      <c r="N131" s="175"/>
      <c r="O131" s="175"/>
      <c r="P131" s="176" t="n">
        <f aca="false">SUM(P132:P141)</f>
        <v>0</v>
      </c>
      <c r="Q131" s="175"/>
      <c r="R131" s="176" t="n">
        <f aca="false">SUM(R132:R141)</f>
        <v>4.92542126</v>
      </c>
      <c r="S131" s="175"/>
      <c r="T131" s="177" t="n">
        <f aca="false">SUM(T132:T141)</f>
        <v>0</v>
      </c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70" t="s">
        <v>90</v>
      </c>
      <c r="AS131" s="168"/>
      <c r="AT131" s="178" t="s">
        <v>81</v>
      </c>
      <c r="AU131" s="178" t="s">
        <v>92</v>
      </c>
      <c r="AV131" s="168"/>
      <c r="AW131" s="168"/>
      <c r="AX131" s="168"/>
      <c r="AY131" s="170" t="s">
        <v>186</v>
      </c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79" t="n">
        <f aca="false">SUM(BK132:BK141)</f>
        <v>0</v>
      </c>
      <c r="BL131" s="168"/>
      <c r="BM131" s="168"/>
      <c r="BN131" s="168"/>
    </row>
    <row r="132" s="32" customFormat="true" ht="22.35" hidden="false" customHeight="false" outlineLevel="0" collapsed="false">
      <c r="A132" s="26"/>
      <c r="B132" s="27"/>
      <c r="C132" s="183" t="s">
        <v>1132</v>
      </c>
      <c r="D132" s="1" t="s">
        <v>0</v>
      </c>
      <c r="E132" s="184" t="s">
        <v>1133</v>
      </c>
      <c r="F132" s="185" t="s">
        <v>1134</v>
      </c>
      <c r="G132" s="186" t="s">
        <v>1080</v>
      </c>
      <c r="H132" s="187" t="n">
        <v>411.137</v>
      </c>
      <c r="I132" s="188"/>
      <c r="J132" s="189" t="n">
        <f aca="false">ROUND(I132*H132,2)</f>
        <v>0</v>
      </c>
      <c r="K132" s="185" t="s">
        <v>210</v>
      </c>
      <c r="L132" s="27"/>
      <c r="M132" s="190"/>
      <c r="N132" s="191" t="s">
        <v>47</v>
      </c>
      <c r="O132" s="68"/>
      <c r="P132" s="192" t="n">
        <f aca="false">O132*H132</f>
        <v>0</v>
      </c>
      <c r="Q132" s="192" t="n">
        <v>0.00016</v>
      </c>
      <c r="R132" s="192" t="n">
        <f aca="false">Q132*H132</f>
        <v>0.06578192</v>
      </c>
      <c r="S132" s="192" t="n">
        <v>0</v>
      </c>
      <c r="T132" s="193" t="n">
        <f aca="false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194" t="s">
        <v>192</v>
      </c>
      <c r="AS132" s="31"/>
      <c r="AT132" s="194" t="s">
        <v>0</v>
      </c>
      <c r="AU132" s="194" t="s">
        <v>207</v>
      </c>
      <c r="AV132" s="31"/>
      <c r="AW132" s="31"/>
      <c r="AX132" s="31"/>
      <c r="AY132" s="7" t="s">
        <v>186</v>
      </c>
      <c r="AZ132" s="31"/>
      <c r="BA132" s="31"/>
      <c r="BB132" s="31"/>
      <c r="BC132" s="31"/>
      <c r="BD132" s="31"/>
      <c r="BE132" s="195" t="n">
        <f aca="false">IF(N132="základní",J132,0)</f>
        <v>0</v>
      </c>
      <c r="BF132" s="195" t="n">
        <f aca="false">IF(N132="snížená",J132,0)</f>
        <v>0</v>
      </c>
      <c r="BG132" s="195" t="n">
        <f aca="false">IF(N132="zákl. přenesená",J132,0)</f>
        <v>0</v>
      </c>
      <c r="BH132" s="195" t="n">
        <f aca="false">IF(N132="sníž. přenesená",J132,0)</f>
        <v>0</v>
      </c>
      <c r="BI132" s="195" t="n">
        <f aca="false">IF(N132="nulová",J132,0)</f>
        <v>0</v>
      </c>
      <c r="BJ132" s="7" t="s">
        <v>90</v>
      </c>
      <c r="BK132" s="195" t="n">
        <f aca="false">ROUND(I132*H132,2)</f>
        <v>0</v>
      </c>
      <c r="BL132" s="7" t="s">
        <v>192</v>
      </c>
      <c r="BM132" s="194" t="s">
        <v>1135</v>
      </c>
      <c r="BN132" s="31"/>
    </row>
    <row r="133" s="32" customFormat="true" ht="16.4" hidden="false" customHeight="false" outlineLevel="0" collapsed="false">
      <c r="A133" s="26"/>
      <c r="B133" s="27"/>
      <c r="C133" s="26"/>
      <c r="D133" s="196" t="s">
        <v>194</v>
      </c>
      <c r="E133" s="26"/>
      <c r="F133" s="197" t="s">
        <v>1134</v>
      </c>
      <c r="G133" s="26"/>
      <c r="H133" s="26"/>
      <c r="I133" s="163"/>
      <c r="J133" s="26"/>
      <c r="K133" s="26"/>
      <c r="L133" s="27"/>
      <c r="M133" s="198"/>
      <c r="N133" s="199"/>
      <c r="O133" s="68"/>
      <c r="P133" s="68"/>
      <c r="Q133" s="68"/>
      <c r="R133" s="68"/>
      <c r="S133" s="68"/>
      <c r="T133" s="69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7" t="s">
        <v>194</v>
      </c>
      <c r="AU133" s="7" t="s">
        <v>207</v>
      </c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</row>
    <row r="134" s="240" customFormat="true" ht="12.8" hidden="false" customHeight="false" outlineLevel="0" collapsed="false">
      <c r="A134" s="232"/>
      <c r="B134" s="233"/>
      <c r="C134" s="232"/>
      <c r="D134" s="196" t="s">
        <v>196</v>
      </c>
      <c r="E134" s="234"/>
      <c r="F134" s="235" t="s">
        <v>1082</v>
      </c>
      <c r="G134" s="232"/>
      <c r="H134" s="234"/>
      <c r="I134" s="236"/>
      <c r="J134" s="232"/>
      <c r="K134" s="232"/>
      <c r="L134" s="233"/>
      <c r="M134" s="237"/>
      <c r="N134" s="238"/>
      <c r="O134" s="238"/>
      <c r="P134" s="238"/>
      <c r="Q134" s="238"/>
      <c r="R134" s="238"/>
      <c r="S134" s="238"/>
      <c r="T134" s="239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4" t="s">
        <v>196</v>
      </c>
      <c r="AU134" s="234" t="s">
        <v>207</v>
      </c>
      <c r="AV134" s="232" t="s">
        <v>90</v>
      </c>
      <c r="AW134" s="232" t="s">
        <v>36</v>
      </c>
      <c r="AX134" s="232" t="s">
        <v>82</v>
      </c>
      <c r="AY134" s="234" t="s">
        <v>186</v>
      </c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2"/>
      <c r="BN134" s="232"/>
    </row>
    <row r="135" s="240" customFormat="true" ht="12.8" hidden="false" customHeight="false" outlineLevel="0" collapsed="false">
      <c r="A135" s="232"/>
      <c r="B135" s="233"/>
      <c r="C135" s="232"/>
      <c r="D135" s="196" t="s">
        <v>196</v>
      </c>
      <c r="E135" s="234"/>
      <c r="F135" s="235" t="s">
        <v>1136</v>
      </c>
      <c r="G135" s="232"/>
      <c r="H135" s="234"/>
      <c r="I135" s="236"/>
      <c r="J135" s="232"/>
      <c r="K135" s="232"/>
      <c r="L135" s="233"/>
      <c r="M135" s="237"/>
      <c r="N135" s="238"/>
      <c r="O135" s="238"/>
      <c r="P135" s="238"/>
      <c r="Q135" s="238"/>
      <c r="R135" s="238"/>
      <c r="S135" s="238"/>
      <c r="T135" s="239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4" t="s">
        <v>196</v>
      </c>
      <c r="AU135" s="234" t="s">
        <v>207</v>
      </c>
      <c r="AV135" s="232" t="s">
        <v>90</v>
      </c>
      <c r="AW135" s="232" t="s">
        <v>36</v>
      </c>
      <c r="AX135" s="232" t="s">
        <v>82</v>
      </c>
      <c r="AY135" s="234" t="s">
        <v>186</v>
      </c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2"/>
      <c r="BN135" s="232"/>
    </row>
    <row r="136" s="209" customFormat="true" ht="12.8" hidden="false" customHeight="false" outlineLevel="0" collapsed="false">
      <c r="A136" s="200"/>
      <c r="B136" s="201"/>
      <c r="C136" s="200"/>
      <c r="D136" s="196" t="s">
        <v>196</v>
      </c>
      <c r="E136" s="202"/>
      <c r="F136" s="203" t="s">
        <v>1137</v>
      </c>
      <c r="G136" s="200"/>
      <c r="H136" s="204" t="n">
        <v>411.137</v>
      </c>
      <c r="I136" s="205"/>
      <c r="J136" s="200"/>
      <c r="K136" s="200"/>
      <c r="L136" s="201"/>
      <c r="M136" s="206"/>
      <c r="N136" s="207"/>
      <c r="O136" s="207"/>
      <c r="P136" s="207"/>
      <c r="Q136" s="207"/>
      <c r="R136" s="207"/>
      <c r="S136" s="207"/>
      <c r="T136" s="208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2" t="s">
        <v>196</v>
      </c>
      <c r="AU136" s="202" t="s">
        <v>207</v>
      </c>
      <c r="AV136" s="200" t="s">
        <v>92</v>
      </c>
      <c r="AW136" s="200" t="s">
        <v>36</v>
      </c>
      <c r="AX136" s="200" t="s">
        <v>90</v>
      </c>
      <c r="AY136" s="202" t="s">
        <v>186</v>
      </c>
      <c r="AZ136" s="200"/>
      <c r="BA136" s="200"/>
      <c r="BB136" s="200"/>
      <c r="BC136" s="200"/>
      <c r="BD136" s="200"/>
      <c r="BE136" s="200"/>
      <c r="BF136" s="200"/>
      <c r="BG136" s="200"/>
      <c r="BH136" s="200"/>
      <c r="BI136" s="200"/>
      <c r="BJ136" s="200"/>
      <c r="BK136" s="200"/>
      <c r="BL136" s="200"/>
      <c r="BM136" s="200"/>
      <c r="BN136" s="200"/>
    </row>
    <row r="137" s="32" customFormat="true" ht="32.8" hidden="false" customHeight="false" outlineLevel="0" collapsed="false">
      <c r="A137" s="26"/>
      <c r="B137" s="27"/>
      <c r="C137" s="183" t="s">
        <v>1138</v>
      </c>
      <c r="D137" s="1" t="s">
        <v>0</v>
      </c>
      <c r="E137" s="184" t="s">
        <v>1139</v>
      </c>
      <c r="F137" s="185" t="s">
        <v>1140</v>
      </c>
      <c r="G137" s="186" t="s">
        <v>1080</v>
      </c>
      <c r="H137" s="187" t="n">
        <v>411.137</v>
      </c>
      <c r="I137" s="188"/>
      <c r="J137" s="189" t="n">
        <f aca="false">ROUND(I137*H137,2)</f>
        <v>0</v>
      </c>
      <c r="K137" s="185" t="s">
        <v>210</v>
      </c>
      <c r="L137" s="27"/>
      <c r="M137" s="190"/>
      <c r="N137" s="191" t="s">
        <v>47</v>
      </c>
      <c r="O137" s="68"/>
      <c r="P137" s="192" t="n">
        <f aca="false">O137*H137</f>
        <v>0</v>
      </c>
      <c r="Q137" s="192" t="n">
        <v>0.01182</v>
      </c>
      <c r="R137" s="192" t="n">
        <f aca="false">Q137*H137</f>
        <v>4.85963934</v>
      </c>
      <c r="S137" s="192" t="n">
        <v>0</v>
      </c>
      <c r="T137" s="193" t="n">
        <f aca="false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194" t="s">
        <v>192</v>
      </c>
      <c r="AS137" s="31"/>
      <c r="AT137" s="194" t="s">
        <v>0</v>
      </c>
      <c r="AU137" s="194" t="s">
        <v>207</v>
      </c>
      <c r="AV137" s="31"/>
      <c r="AW137" s="31"/>
      <c r="AX137" s="31"/>
      <c r="AY137" s="7" t="s">
        <v>186</v>
      </c>
      <c r="AZ137" s="31"/>
      <c r="BA137" s="31"/>
      <c r="BB137" s="31"/>
      <c r="BC137" s="31"/>
      <c r="BD137" s="31"/>
      <c r="BE137" s="195" t="n">
        <f aca="false">IF(N137="základní",J137,0)</f>
        <v>0</v>
      </c>
      <c r="BF137" s="195" t="n">
        <f aca="false">IF(N137="snížená",J137,0)</f>
        <v>0</v>
      </c>
      <c r="BG137" s="195" t="n">
        <f aca="false">IF(N137="zákl. přenesená",J137,0)</f>
        <v>0</v>
      </c>
      <c r="BH137" s="195" t="n">
        <f aca="false">IF(N137="sníž. přenesená",J137,0)</f>
        <v>0</v>
      </c>
      <c r="BI137" s="195" t="n">
        <f aca="false">IF(N137="nulová",J137,0)</f>
        <v>0</v>
      </c>
      <c r="BJ137" s="7" t="s">
        <v>90</v>
      </c>
      <c r="BK137" s="195" t="n">
        <f aca="false">ROUND(I137*H137,2)</f>
        <v>0</v>
      </c>
      <c r="BL137" s="7" t="s">
        <v>192</v>
      </c>
      <c r="BM137" s="194" t="s">
        <v>1141</v>
      </c>
      <c r="BN137" s="31"/>
    </row>
    <row r="138" s="32" customFormat="true" ht="16.4" hidden="false" customHeight="false" outlineLevel="0" collapsed="false">
      <c r="A138" s="26"/>
      <c r="B138" s="27"/>
      <c r="C138" s="26"/>
      <c r="D138" s="196" t="s">
        <v>194</v>
      </c>
      <c r="E138" s="26"/>
      <c r="F138" s="197" t="s">
        <v>1140</v>
      </c>
      <c r="G138" s="26"/>
      <c r="H138" s="26"/>
      <c r="I138" s="163"/>
      <c r="J138" s="26"/>
      <c r="K138" s="26"/>
      <c r="L138" s="27"/>
      <c r="M138" s="198"/>
      <c r="N138" s="199"/>
      <c r="O138" s="68"/>
      <c r="P138" s="68"/>
      <c r="Q138" s="68"/>
      <c r="R138" s="68"/>
      <c r="S138" s="68"/>
      <c r="T138" s="69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7" t="s">
        <v>194</v>
      </c>
      <c r="AU138" s="7" t="s">
        <v>207</v>
      </c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</row>
    <row r="139" s="240" customFormat="true" ht="12.8" hidden="false" customHeight="false" outlineLevel="0" collapsed="false">
      <c r="A139" s="232"/>
      <c r="B139" s="233"/>
      <c r="C139" s="232"/>
      <c r="D139" s="196" t="s">
        <v>196</v>
      </c>
      <c r="E139" s="234"/>
      <c r="F139" s="235" t="s">
        <v>1082</v>
      </c>
      <c r="G139" s="232"/>
      <c r="H139" s="234"/>
      <c r="I139" s="236"/>
      <c r="J139" s="232"/>
      <c r="K139" s="232"/>
      <c r="L139" s="233"/>
      <c r="M139" s="237"/>
      <c r="N139" s="238"/>
      <c r="O139" s="238"/>
      <c r="P139" s="238"/>
      <c r="Q139" s="238"/>
      <c r="R139" s="238"/>
      <c r="S139" s="238"/>
      <c r="T139" s="239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4" t="s">
        <v>196</v>
      </c>
      <c r="AU139" s="234" t="s">
        <v>207</v>
      </c>
      <c r="AV139" s="232" t="s">
        <v>90</v>
      </c>
      <c r="AW139" s="232" t="s">
        <v>36</v>
      </c>
      <c r="AX139" s="232" t="s">
        <v>82</v>
      </c>
      <c r="AY139" s="234" t="s">
        <v>186</v>
      </c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2"/>
      <c r="BN139" s="232"/>
    </row>
    <row r="140" s="240" customFormat="true" ht="12.8" hidden="false" customHeight="false" outlineLevel="0" collapsed="false">
      <c r="A140" s="232"/>
      <c r="B140" s="233"/>
      <c r="C140" s="232"/>
      <c r="D140" s="196" t="s">
        <v>196</v>
      </c>
      <c r="E140" s="234"/>
      <c r="F140" s="235" t="s">
        <v>1136</v>
      </c>
      <c r="G140" s="232"/>
      <c r="H140" s="234"/>
      <c r="I140" s="236"/>
      <c r="J140" s="232"/>
      <c r="K140" s="232"/>
      <c r="L140" s="233"/>
      <c r="M140" s="237"/>
      <c r="N140" s="238"/>
      <c r="O140" s="238"/>
      <c r="P140" s="238"/>
      <c r="Q140" s="238"/>
      <c r="R140" s="238"/>
      <c r="S140" s="238"/>
      <c r="T140" s="239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4" t="s">
        <v>196</v>
      </c>
      <c r="AU140" s="234" t="s">
        <v>207</v>
      </c>
      <c r="AV140" s="232" t="s">
        <v>90</v>
      </c>
      <c r="AW140" s="232" t="s">
        <v>36</v>
      </c>
      <c r="AX140" s="232" t="s">
        <v>82</v>
      </c>
      <c r="AY140" s="234" t="s">
        <v>186</v>
      </c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232"/>
      <c r="BN140" s="232"/>
    </row>
    <row r="141" s="209" customFormat="true" ht="12.8" hidden="false" customHeight="false" outlineLevel="0" collapsed="false">
      <c r="A141" s="200"/>
      <c r="B141" s="201"/>
      <c r="C141" s="200"/>
      <c r="D141" s="196" t="s">
        <v>196</v>
      </c>
      <c r="E141" s="202"/>
      <c r="F141" s="203" t="s">
        <v>1137</v>
      </c>
      <c r="G141" s="200"/>
      <c r="H141" s="204" t="n">
        <v>411.137</v>
      </c>
      <c r="I141" s="205"/>
      <c r="J141" s="200"/>
      <c r="K141" s="200"/>
      <c r="L141" s="201"/>
      <c r="M141" s="206"/>
      <c r="N141" s="207"/>
      <c r="O141" s="207"/>
      <c r="P141" s="207"/>
      <c r="Q141" s="207"/>
      <c r="R141" s="207"/>
      <c r="S141" s="207"/>
      <c r="T141" s="208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2" t="s">
        <v>196</v>
      </c>
      <c r="AU141" s="202" t="s">
        <v>207</v>
      </c>
      <c r="AV141" s="200" t="s">
        <v>92</v>
      </c>
      <c r="AW141" s="200" t="s">
        <v>36</v>
      </c>
      <c r="AX141" s="200" t="s">
        <v>90</v>
      </c>
      <c r="AY141" s="202" t="s">
        <v>186</v>
      </c>
      <c r="AZ141" s="200"/>
      <c r="BA141" s="200"/>
      <c r="BB141" s="200"/>
      <c r="BC141" s="200"/>
      <c r="BD141" s="200"/>
      <c r="BE141" s="200"/>
      <c r="BF141" s="200"/>
      <c r="BG141" s="200"/>
      <c r="BH141" s="200"/>
      <c r="BI141" s="200"/>
      <c r="BJ141" s="200"/>
      <c r="BK141" s="200"/>
      <c r="BL141" s="200"/>
      <c r="BM141" s="200"/>
      <c r="BN141" s="200"/>
    </row>
    <row r="142" s="180" customFormat="true" ht="12.8" hidden="false" customHeight="false" outlineLevel="0" collapsed="false">
      <c r="A142" s="168"/>
      <c r="B142" s="169"/>
      <c r="C142" s="168"/>
      <c r="D142" s="170" t="s">
        <v>81</v>
      </c>
      <c r="E142" s="181" t="s">
        <v>1142</v>
      </c>
      <c r="F142" s="181" t="s">
        <v>1143</v>
      </c>
      <c r="G142" s="168"/>
      <c r="H142" s="168"/>
      <c r="I142" s="172"/>
      <c r="J142" s="182" t="n">
        <f aca="false">BK142</f>
        <v>0</v>
      </c>
      <c r="K142" s="168"/>
      <c r="L142" s="169"/>
      <c r="M142" s="174"/>
      <c r="N142" s="175"/>
      <c r="O142" s="175"/>
      <c r="P142" s="176" t="n">
        <f aca="false">P143+P169</f>
        <v>0</v>
      </c>
      <c r="Q142" s="175"/>
      <c r="R142" s="176" t="n">
        <f aca="false">R143+R169</f>
        <v>7.99618121</v>
      </c>
      <c r="S142" s="175"/>
      <c r="T142" s="177" t="n">
        <f aca="false">T143+T169</f>
        <v>0</v>
      </c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70" t="s">
        <v>90</v>
      </c>
      <c r="AS142" s="168"/>
      <c r="AT142" s="178" t="s">
        <v>81</v>
      </c>
      <c r="AU142" s="178" t="s">
        <v>90</v>
      </c>
      <c r="AV142" s="168"/>
      <c r="AW142" s="168"/>
      <c r="AX142" s="168"/>
      <c r="AY142" s="170" t="s">
        <v>186</v>
      </c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79" t="n">
        <f aca="false">BK143+BK169</f>
        <v>0</v>
      </c>
      <c r="BL142" s="168"/>
      <c r="BM142" s="168"/>
      <c r="BN142" s="168"/>
    </row>
    <row r="143" s="180" customFormat="true" ht="12.8" hidden="false" customHeight="false" outlineLevel="0" collapsed="false">
      <c r="A143" s="168"/>
      <c r="B143" s="169"/>
      <c r="C143" s="168"/>
      <c r="D143" s="170" t="s">
        <v>81</v>
      </c>
      <c r="E143" s="181" t="s">
        <v>1144</v>
      </c>
      <c r="F143" s="181" t="s">
        <v>1145</v>
      </c>
      <c r="G143" s="168"/>
      <c r="H143" s="168"/>
      <c r="I143" s="172"/>
      <c r="J143" s="182" t="n">
        <f aca="false">BK143</f>
        <v>0</v>
      </c>
      <c r="K143" s="168"/>
      <c r="L143" s="169"/>
      <c r="M143" s="174"/>
      <c r="N143" s="175"/>
      <c r="O143" s="175"/>
      <c r="P143" s="176" t="n">
        <f aca="false">SUM(P144:P168)</f>
        <v>0</v>
      </c>
      <c r="Q143" s="175"/>
      <c r="R143" s="176" t="n">
        <f aca="false">SUM(R144:R168)</f>
        <v>3.16583232</v>
      </c>
      <c r="S143" s="175"/>
      <c r="T143" s="177" t="n">
        <f aca="false">SUM(T144:T168)</f>
        <v>0</v>
      </c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70" t="s">
        <v>90</v>
      </c>
      <c r="AS143" s="168"/>
      <c r="AT143" s="178" t="s">
        <v>81</v>
      </c>
      <c r="AU143" s="178" t="s">
        <v>92</v>
      </c>
      <c r="AV143" s="168"/>
      <c r="AW143" s="168"/>
      <c r="AX143" s="168"/>
      <c r="AY143" s="170" t="s">
        <v>186</v>
      </c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79" t="n">
        <f aca="false">SUM(BK144:BK168)</f>
        <v>0</v>
      </c>
      <c r="BL143" s="168"/>
      <c r="BM143" s="168"/>
      <c r="BN143" s="168"/>
    </row>
    <row r="144" s="32" customFormat="true" ht="22.35" hidden="false" customHeight="false" outlineLevel="0" collapsed="false">
      <c r="A144" s="26"/>
      <c r="B144" s="27"/>
      <c r="C144" s="183" t="s">
        <v>1146</v>
      </c>
      <c r="D144" s="1" t="s">
        <v>0</v>
      </c>
      <c r="E144" s="184" t="s">
        <v>1147</v>
      </c>
      <c r="F144" s="185" t="s">
        <v>1148</v>
      </c>
      <c r="G144" s="186" t="s">
        <v>1080</v>
      </c>
      <c r="H144" s="187" t="n">
        <v>235.553</v>
      </c>
      <c r="I144" s="188"/>
      <c r="J144" s="189" t="n">
        <f aca="false">ROUND(I144*H144,2)</f>
        <v>0</v>
      </c>
      <c r="K144" s="185" t="s">
        <v>210</v>
      </c>
      <c r="L144" s="27"/>
      <c r="M144" s="190"/>
      <c r="N144" s="191" t="s">
        <v>47</v>
      </c>
      <c r="O144" s="68"/>
      <c r="P144" s="192" t="n">
        <f aca="false">O144*H144</f>
        <v>0</v>
      </c>
      <c r="Q144" s="192" t="n">
        <v>0.00094</v>
      </c>
      <c r="R144" s="192" t="n">
        <f aca="false">Q144*H144</f>
        <v>0.22141982</v>
      </c>
      <c r="S144" s="192" t="n">
        <v>0</v>
      </c>
      <c r="T144" s="193" t="n">
        <f aca="false"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194" t="s">
        <v>192</v>
      </c>
      <c r="AS144" s="31"/>
      <c r="AT144" s="194" t="s">
        <v>0</v>
      </c>
      <c r="AU144" s="194" t="s">
        <v>207</v>
      </c>
      <c r="AV144" s="31"/>
      <c r="AW144" s="31"/>
      <c r="AX144" s="31"/>
      <c r="AY144" s="7" t="s">
        <v>186</v>
      </c>
      <c r="AZ144" s="31"/>
      <c r="BA144" s="31"/>
      <c r="BB144" s="31"/>
      <c r="BC144" s="31"/>
      <c r="BD144" s="31"/>
      <c r="BE144" s="195" t="n">
        <f aca="false">IF(N144="základní",J144,0)</f>
        <v>0</v>
      </c>
      <c r="BF144" s="195" t="n">
        <f aca="false">IF(N144="snížená",J144,0)</f>
        <v>0</v>
      </c>
      <c r="BG144" s="195" t="n">
        <f aca="false">IF(N144="zákl. přenesená",J144,0)</f>
        <v>0</v>
      </c>
      <c r="BH144" s="195" t="n">
        <f aca="false">IF(N144="sníž. přenesená",J144,0)</f>
        <v>0</v>
      </c>
      <c r="BI144" s="195" t="n">
        <f aca="false">IF(N144="nulová",J144,0)</f>
        <v>0</v>
      </c>
      <c r="BJ144" s="7" t="s">
        <v>90</v>
      </c>
      <c r="BK144" s="195" t="n">
        <f aca="false">ROUND(I144*H144,2)</f>
        <v>0</v>
      </c>
      <c r="BL144" s="7" t="s">
        <v>192</v>
      </c>
      <c r="BM144" s="194" t="s">
        <v>1149</v>
      </c>
      <c r="BN144" s="31"/>
    </row>
    <row r="145" s="32" customFormat="true" ht="16.4" hidden="false" customHeight="false" outlineLevel="0" collapsed="false">
      <c r="A145" s="26"/>
      <c r="B145" s="27"/>
      <c r="C145" s="26"/>
      <c r="D145" s="196" t="s">
        <v>194</v>
      </c>
      <c r="E145" s="26"/>
      <c r="F145" s="197" t="s">
        <v>1150</v>
      </c>
      <c r="G145" s="26"/>
      <c r="H145" s="26"/>
      <c r="I145" s="163"/>
      <c r="J145" s="26"/>
      <c r="K145" s="26"/>
      <c r="L145" s="27"/>
      <c r="M145" s="198"/>
      <c r="N145" s="199"/>
      <c r="O145" s="68"/>
      <c r="P145" s="68"/>
      <c r="Q145" s="68"/>
      <c r="R145" s="68"/>
      <c r="S145" s="68"/>
      <c r="T145" s="69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7" t="s">
        <v>194</v>
      </c>
      <c r="AU145" s="7" t="s">
        <v>207</v>
      </c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</row>
    <row r="146" s="240" customFormat="true" ht="12.8" hidden="false" customHeight="false" outlineLevel="0" collapsed="false">
      <c r="A146" s="232"/>
      <c r="B146" s="233"/>
      <c r="C146" s="232"/>
      <c r="D146" s="196" t="s">
        <v>196</v>
      </c>
      <c r="E146" s="234"/>
      <c r="F146" s="235" t="s">
        <v>1082</v>
      </c>
      <c r="G146" s="232"/>
      <c r="H146" s="234"/>
      <c r="I146" s="236"/>
      <c r="J146" s="232"/>
      <c r="K146" s="232"/>
      <c r="L146" s="233"/>
      <c r="M146" s="237"/>
      <c r="N146" s="238"/>
      <c r="O146" s="238"/>
      <c r="P146" s="238"/>
      <c r="Q146" s="238"/>
      <c r="R146" s="238"/>
      <c r="S146" s="238"/>
      <c r="T146" s="239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4" t="s">
        <v>196</v>
      </c>
      <c r="AU146" s="234" t="s">
        <v>207</v>
      </c>
      <c r="AV146" s="232" t="s">
        <v>90</v>
      </c>
      <c r="AW146" s="232" t="s">
        <v>36</v>
      </c>
      <c r="AX146" s="232" t="s">
        <v>82</v>
      </c>
      <c r="AY146" s="234" t="s">
        <v>186</v>
      </c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2"/>
      <c r="BN146" s="232"/>
    </row>
    <row r="147" s="240" customFormat="true" ht="12.8" hidden="false" customHeight="false" outlineLevel="0" collapsed="false">
      <c r="A147" s="232"/>
      <c r="B147" s="233"/>
      <c r="C147" s="232"/>
      <c r="D147" s="196" t="s">
        <v>196</v>
      </c>
      <c r="E147" s="234"/>
      <c r="F147" s="235" t="s">
        <v>1151</v>
      </c>
      <c r="G147" s="232"/>
      <c r="H147" s="234"/>
      <c r="I147" s="236"/>
      <c r="J147" s="232"/>
      <c r="K147" s="232"/>
      <c r="L147" s="233"/>
      <c r="M147" s="237"/>
      <c r="N147" s="238"/>
      <c r="O147" s="238"/>
      <c r="P147" s="238"/>
      <c r="Q147" s="238"/>
      <c r="R147" s="238"/>
      <c r="S147" s="238"/>
      <c r="T147" s="239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4" t="s">
        <v>196</v>
      </c>
      <c r="AU147" s="234" t="s">
        <v>207</v>
      </c>
      <c r="AV147" s="232" t="s">
        <v>90</v>
      </c>
      <c r="AW147" s="232" t="s">
        <v>36</v>
      </c>
      <c r="AX147" s="232" t="s">
        <v>82</v>
      </c>
      <c r="AY147" s="234" t="s">
        <v>186</v>
      </c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2"/>
      <c r="BN147" s="232"/>
    </row>
    <row r="148" s="209" customFormat="true" ht="12.8" hidden="false" customHeight="false" outlineLevel="0" collapsed="false">
      <c r="A148" s="200"/>
      <c r="B148" s="201"/>
      <c r="C148" s="200"/>
      <c r="D148" s="196" t="s">
        <v>196</v>
      </c>
      <c r="E148" s="202"/>
      <c r="F148" s="203" t="s">
        <v>1152</v>
      </c>
      <c r="G148" s="200"/>
      <c r="H148" s="204" t="n">
        <v>235.553</v>
      </c>
      <c r="I148" s="205"/>
      <c r="J148" s="200"/>
      <c r="K148" s="200"/>
      <c r="L148" s="201"/>
      <c r="M148" s="206"/>
      <c r="N148" s="207"/>
      <c r="O148" s="207"/>
      <c r="P148" s="207"/>
      <c r="Q148" s="207"/>
      <c r="R148" s="207"/>
      <c r="S148" s="207"/>
      <c r="T148" s="208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2" t="s">
        <v>196</v>
      </c>
      <c r="AU148" s="202" t="s">
        <v>207</v>
      </c>
      <c r="AV148" s="200" t="s">
        <v>92</v>
      </c>
      <c r="AW148" s="200" t="s">
        <v>36</v>
      </c>
      <c r="AX148" s="200" t="s">
        <v>90</v>
      </c>
      <c r="AY148" s="202" t="s">
        <v>186</v>
      </c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="32" customFormat="true" ht="22.35" hidden="false" customHeight="false" outlineLevel="0" collapsed="false">
      <c r="A149" s="26"/>
      <c r="B149" s="27"/>
      <c r="C149" s="183" t="s">
        <v>1153</v>
      </c>
      <c r="D149" s="1" t="s">
        <v>0</v>
      </c>
      <c r="E149" s="184" t="s">
        <v>1154</v>
      </c>
      <c r="F149" s="185" t="s">
        <v>1155</v>
      </c>
      <c r="G149" s="186" t="s">
        <v>1080</v>
      </c>
      <c r="H149" s="187" t="n">
        <v>235.553</v>
      </c>
      <c r="I149" s="188"/>
      <c r="J149" s="189" t="n">
        <f aca="false">ROUND(I149*H149,2)</f>
        <v>0</v>
      </c>
      <c r="K149" s="185" t="s">
        <v>210</v>
      </c>
      <c r="L149" s="27"/>
      <c r="M149" s="190"/>
      <c r="N149" s="191" t="s">
        <v>47</v>
      </c>
      <c r="O149" s="68"/>
      <c r="P149" s="192" t="n">
        <f aca="false">O149*H149</f>
        <v>0</v>
      </c>
      <c r="Q149" s="192" t="n">
        <v>0.006</v>
      </c>
      <c r="R149" s="192" t="n">
        <f aca="false">Q149*H149</f>
        <v>1.413318</v>
      </c>
      <c r="S149" s="192" t="n">
        <v>0</v>
      </c>
      <c r="T149" s="193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194" t="s">
        <v>192</v>
      </c>
      <c r="AS149" s="31"/>
      <c r="AT149" s="194" t="s">
        <v>0</v>
      </c>
      <c r="AU149" s="194" t="s">
        <v>207</v>
      </c>
      <c r="AV149" s="31"/>
      <c r="AW149" s="31"/>
      <c r="AX149" s="31"/>
      <c r="AY149" s="7" t="s">
        <v>186</v>
      </c>
      <c r="AZ149" s="31"/>
      <c r="BA149" s="31"/>
      <c r="BB149" s="31"/>
      <c r="BC149" s="31"/>
      <c r="BD149" s="31"/>
      <c r="BE149" s="195" t="n">
        <f aca="false">IF(N149="základní",J149,0)</f>
        <v>0</v>
      </c>
      <c r="BF149" s="195" t="n">
        <f aca="false">IF(N149="snížená",J149,0)</f>
        <v>0</v>
      </c>
      <c r="BG149" s="195" t="n">
        <f aca="false">IF(N149="zákl. přenesená",J149,0)</f>
        <v>0</v>
      </c>
      <c r="BH149" s="195" t="n">
        <f aca="false">IF(N149="sníž. přenesená",J149,0)</f>
        <v>0</v>
      </c>
      <c r="BI149" s="195" t="n">
        <f aca="false">IF(N149="nulová",J149,0)</f>
        <v>0</v>
      </c>
      <c r="BJ149" s="7" t="s">
        <v>90</v>
      </c>
      <c r="BK149" s="195" t="n">
        <f aca="false">ROUND(I149*H149,2)</f>
        <v>0</v>
      </c>
      <c r="BL149" s="7" t="s">
        <v>192</v>
      </c>
      <c r="BM149" s="194" t="s">
        <v>1156</v>
      </c>
      <c r="BN149" s="31"/>
    </row>
    <row r="150" s="32" customFormat="true" ht="16.4" hidden="false" customHeight="false" outlineLevel="0" collapsed="false">
      <c r="A150" s="26"/>
      <c r="B150" s="27"/>
      <c r="C150" s="26"/>
      <c r="D150" s="196" t="s">
        <v>194</v>
      </c>
      <c r="E150" s="26"/>
      <c r="F150" s="197" t="s">
        <v>1155</v>
      </c>
      <c r="G150" s="26"/>
      <c r="H150" s="26"/>
      <c r="I150" s="163"/>
      <c r="J150" s="26"/>
      <c r="K150" s="26"/>
      <c r="L150" s="27"/>
      <c r="M150" s="198"/>
      <c r="N150" s="199"/>
      <c r="O150" s="68"/>
      <c r="P150" s="68"/>
      <c r="Q150" s="68"/>
      <c r="R150" s="68"/>
      <c r="S150" s="68"/>
      <c r="T150" s="69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7" t="s">
        <v>194</v>
      </c>
      <c r="AU150" s="7" t="s">
        <v>207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</row>
    <row r="151" s="240" customFormat="true" ht="12.8" hidden="false" customHeight="false" outlineLevel="0" collapsed="false">
      <c r="A151" s="232"/>
      <c r="B151" s="233"/>
      <c r="C151" s="232"/>
      <c r="D151" s="196" t="s">
        <v>196</v>
      </c>
      <c r="E151" s="234"/>
      <c r="F151" s="235" t="s">
        <v>1082</v>
      </c>
      <c r="G151" s="232"/>
      <c r="H151" s="234"/>
      <c r="I151" s="236"/>
      <c r="J151" s="232"/>
      <c r="K151" s="232"/>
      <c r="L151" s="233"/>
      <c r="M151" s="237"/>
      <c r="N151" s="238"/>
      <c r="O151" s="238"/>
      <c r="P151" s="238"/>
      <c r="Q151" s="238"/>
      <c r="R151" s="238"/>
      <c r="S151" s="238"/>
      <c r="T151" s="239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4" t="s">
        <v>196</v>
      </c>
      <c r="AU151" s="234" t="s">
        <v>207</v>
      </c>
      <c r="AV151" s="232" t="s">
        <v>90</v>
      </c>
      <c r="AW151" s="232" t="s">
        <v>36</v>
      </c>
      <c r="AX151" s="232" t="s">
        <v>82</v>
      </c>
      <c r="AY151" s="234" t="s">
        <v>186</v>
      </c>
      <c r="AZ151" s="232"/>
      <c r="BA151" s="232"/>
      <c r="BB151" s="232"/>
      <c r="BC151" s="232"/>
      <c r="BD151" s="232"/>
      <c r="BE151" s="232"/>
      <c r="BF151" s="232"/>
      <c r="BG151" s="232"/>
      <c r="BH151" s="232"/>
      <c r="BI151" s="232"/>
      <c r="BJ151" s="232"/>
      <c r="BK151" s="232"/>
      <c r="BL151" s="232"/>
      <c r="BM151" s="232"/>
      <c r="BN151" s="232"/>
    </row>
    <row r="152" s="240" customFormat="true" ht="12.8" hidden="false" customHeight="false" outlineLevel="0" collapsed="false">
      <c r="A152" s="232"/>
      <c r="B152" s="233"/>
      <c r="C152" s="232"/>
      <c r="D152" s="196" t="s">
        <v>196</v>
      </c>
      <c r="E152" s="234"/>
      <c r="F152" s="235" t="s">
        <v>1151</v>
      </c>
      <c r="G152" s="232"/>
      <c r="H152" s="234"/>
      <c r="I152" s="236"/>
      <c r="J152" s="232"/>
      <c r="K152" s="232"/>
      <c r="L152" s="233"/>
      <c r="M152" s="237"/>
      <c r="N152" s="238"/>
      <c r="O152" s="238"/>
      <c r="P152" s="238"/>
      <c r="Q152" s="238"/>
      <c r="R152" s="238"/>
      <c r="S152" s="238"/>
      <c r="T152" s="239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4" t="s">
        <v>196</v>
      </c>
      <c r="AU152" s="234" t="s">
        <v>207</v>
      </c>
      <c r="AV152" s="232" t="s">
        <v>90</v>
      </c>
      <c r="AW152" s="232" t="s">
        <v>36</v>
      </c>
      <c r="AX152" s="232" t="s">
        <v>82</v>
      </c>
      <c r="AY152" s="234" t="s">
        <v>186</v>
      </c>
      <c r="AZ152" s="232"/>
      <c r="BA152" s="232"/>
      <c r="BB152" s="232"/>
      <c r="BC152" s="232"/>
      <c r="BD152" s="232"/>
      <c r="BE152" s="232"/>
      <c r="BF152" s="232"/>
      <c r="BG152" s="232"/>
      <c r="BH152" s="232"/>
      <c r="BI152" s="232"/>
      <c r="BJ152" s="232"/>
      <c r="BK152" s="232"/>
      <c r="BL152" s="232"/>
      <c r="BM152" s="232"/>
      <c r="BN152" s="232"/>
    </row>
    <row r="153" s="209" customFormat="true" ht="12.8" hidden="false" customHeight="false" outlineLevel="0" collapsed="false">
      <c r="A153" s="200"/>
      <c r="B153" s="201"/>
      <c r="C153" s="200"/>
      <c r="D153" s="196" t="s">
        <v>196</v>
      </c>
      <c r="E153" s="202"/>
      <c r="F153" s="203" t="s">
        <v>1152</v>
      </c>
      <c r="G153" s="200"/>
      <c r="H153" s="204" t="n">
        <v>235.553</v>
      </c>
      <c r="I153" s="205"/>
      <c r="J153" s="200"/>
      <c r="K153" s="200"/>
      <c r="L153" s="201"/>
      <c r="M153" s="206"/>
      <c r="N153" s="207"/>
      <c r="O153" s="207"/>
      <c r="P153" s="207"/>
      <c r="Q153" s="207"/>
      <c r="R153" s="207"/>
      <c r="S153" s="207"/>
      <c r="T153" s="208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2" t="s">
        <v>196</v>
      </c>
      <c r="AU153" s="202" t="s">
        <v>207</v>
      </c>
      <c r="AV153" s="200" t="s">
        <v>92</v>
      </c>
      <c r="AW153" s="200" t="s">
        <v>36</v>
      </c>
      <c r="AX153" s="200" t="s">
        <v>90</v>
      </c>
      <c r="AY153" s="202" t="s">
        <v>186</v>
      </c>
      <c r="AZ153" s="200"/>
      <c r="BA153" s="200"/>
      <c r="BB153" s="200"/>
      <c r="BC153" s="200"/>
      <c r="BD153" s="200"/>
      <c r="BE153" s="200"/>
      <c r="BF153" s="200"/>
      <c r="BG153" s="200"/>
      <c r="BH153" s="200"/>
      <c r="BI153" s="200"/>
      <c r="BJ153" s="200"/>
      <c r="BK153" s="200"/>
      <c r="BL153" s="200"/>
      <c r="BM153" s="200"/>
      <c r="BN153" s="200"/>
    </row>
    <row r="154" s="32" customFormat="true" ht="22.35" hidden="false" customHeight="false" outlineLevel="0" collapsed="false">
      <c r="A154" s="26"/>
      <c r="B154" s="27"/>
      <c r="C154" s="183" t="s">
        <v>1157</v>
      </c>
      <c r="D154" s="1" t="s">
        <v>0</v>
      </c>
      <c r="E154" s="184" t="s">
        <v>1154</v>
      </c>
      <c r="F154" s="185" t="s">
        <v>1155</v>
      </c>
      <c r="G154" s="186" t="s">
        <v>1080</v>
      </c>
      <c r="H154" s="187" t="n">
        <v>235.553</v>
      </c>
      <c r="I154" s="188"/>
      <c r="J154" s="189" t="n">
        <f aca="false">ROUND(I154*H154,2)</f>
        <v>0</v>
      </c>
      <c r="K154" s="185" t="s">
        <v>210</v>
      </c>
      <c r="L154" s="27"/>
      <c r="M154" s="190"/>
      <c r="N154" s="191" t="s">
        <v>47</v>
      </c>
      <c r="O154" s="68"/>
      <c r="P154" s="192" t="n">
        <f aca="false">O154*H154</f>
        <v>0</v>
      </c>
      <c r="Q154" s="192" t="n">
        <v>0.006</v>
      </c>
      <c r="R154" s="192" t="n">
        <f aca="false">Q154*H154</f>
        <v>1.413318</v>
      </c>
      <c r="S154" s="192" t="n">
        <v>0</v>
      </c>
      <c r="T154" s="193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194" t="s">
        <v>192</v>
      </c>
      <c r="AS154" s="31"/>
      <c r="AT154" s="194" t="s">
        <v>0</v>
      </c>
      <c r="AU154" s="194" t="s">
        <v>207</v>
      </c>
      <c r="AV154" s="31"/>
      <c r="AW154" s="31"/>
      <c r="AX154" s="31"/>
      <c r="AY154" s="7" t="s">
        <v>186</v>
      </c>
      <c r="AZ154" s="31"/>
      <c r="BA154" s="31"/>
      <c r="BB154" s="31"/>
      <c r="BC154" s="31"/>
      <c r="BD154" s="31"/>
      <c r="BE154" s="195" t="n">
        <f aca="false">IF(N154="základní",J154,0)</f>
        <v>0</v>
      </c>
      <c r="BF154" s="195" t="n">
        <f aca="false">IF(N154="snížená",J154,0)</f>
        <v>0</v>
      </c>
      <c r="BG154" s="195" t="n">
        <f aca="false">IF(N154="zákl. přenesená",J154,0)</f>
        <v>0</v>
      </c>
      <c r="BH154" s="195" t="n">
        <f aca="false">IF(N154="sníž. přenesená",J154,0)</f>
        <v>0</v>
      </c>
      <c r="BI154" s="195" t="n">
        <f aca="false">IF(N154="nulová",J154,0)</f>
        <v>0</v>
      </c>
      <c r="BJ154" s="7" t="s">
        <v>90</v>
      </c>
      <c r="BK154" s="195" t="n">
        <f aca="false">ROUND(I154*H154,2)</f>
        <v>0</v>
      </c>
      <c r="BL154" s="7" t="s">
        <v>192</v>
      </c>
      <c r="BM154" s="194" t="s">
        <v>1158</v>
      </c>
      <c r="BN154" s="31"/>
    </row>
    <row r="155" s="32" customFormat="true" ht="16.4" hidden="false" customHeight="false" outlineLevel="0" collapsed="false">
      <c r="A155" s="26"/>
      <c r="B155" s="27"/>
      <c r="C155" s="26"/>
      <c r="D155" s="196" t="s">
        <v>194</v>
      </c>
      <c r="E155" s="26"/>
      <c r="F155" s="197" t="s">
        <v>1155</v>
      </c>
      <c r="G155" s="26"/>
      <c r="H155" s="26"/>
      <c r="I155" s="163"/>
      <c r="J155" s="26"/>
      <c r="K155" s="26"/>
      <c r="L155" s="27"/>
      <c r="M155" s="198"/>
      <c r="N155" s="199"/>
      <c r="O155" s="68"/>
      <c r="P155" s="68"/>
      <c r="Q155" s="68"/>
      <c r="R155" s="68"/>
      <c r="S155" s="68"/>
      <c r="T155" s="69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7" t="s">
        <v>194</v>
      </c>
      <c r="AU155" s="7" t="s">
        <v>207</v>
      </c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</row>
    <row r="156" s="240" customFormat="true" ht="12.8" hidden="false" customHeight="false" outlineLevel="0" collapsed="false">
      <c r="A156" s="232"/>
      <c r="B156" s="233"/>
      <c r="C156" s="232"/>
      <c r="D156" s="196" t="s">
        <v>196</v>
      </c>
      <c r="E156" s="234"/>
      <c r="F156" s="235" t="s">
        <v>1082</v>
      </c>
      <c r="G156" s="232"/>
      <c r="H156" s="234"/>
      <c r="I156" s="236"/>
      <c r="J156" s="232"/>
      <c r="K156" s="232"/>
      <c r="L156" s="233"/>
      <c r="M156" s="237"/>
      <c r="N156" s="238"/>
      <c r="O156" s="238"/>
      <c r="P156" s="238"/>
      <c r="Q156" s="238"/>
      <c r="R156" s="238"/>
      <c r="S156" s="238"/>
      <c r="T156" s="239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4" t="s">
        <v>196</v>
      </c>
      <c r="AU156" s="234" t="s">
        <v>207</v>
      </c>
      <c r="AV156" s="232" t="s">
        <v>90</v>
      </c>
      <c r="AW156" s="232" t="s">
        <v>36</v>
      </c>
      <c r="AX156" s="232" t="s">
        <v>82</v>
      </c>
      <c r="AY156" s="234" t="s">
        <v>186</v>
      </c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2"/>
      <c r="BN156" s="232"/>
    </row>
    <row r="157" s="240" customFormat="true" ht="12.8" hidden="false" customHeight="false" outlineLevel="0" collapsed="false">
      <c r="A157" s="232"/>
      <c r="B157" s="233"/>
      <c r="C157" s="232"/>
      <c r="D157" s="196" t="s">
        <v>196</v>
      </c>
      <c r="E157" s="234"/>
      <c r="F157" s="235" t="s">
        <v>1151</v>
      </c>
      <c r="G157" s="232"/>
      <c r="H157" s="234"/>
      <c r="I157" s="236"/>
      <c r="J157" s="232"/>
      <c r="K157" s="232"/>
      <c r="L157" s="233"/>
      <c r="M157" s="237"/>
      <c r="N157" s="238"/>
      <c r="O157" s="238"/>
      <c r="P157" s="238"/>
      <c r="Q157" s="238"/>
      <c r="R157" s="238"/>
      <c r="S157" s="238"/>
      <c r="T157" s="239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4" t="s">
        <v>196</v>
      </c>
      <c r="AU157" s="234" t="s">
        <v>207</v>
      </c>
      <c r="AV157" s="232" t="s">
        <v>90</v>
      </c>
      <c r="AW157" s="232" t="s">
        <v>36</v>
      </c>
      <c r="AX157" s="232" t="s">
        <v>82</v>
      </c>
      <c r="AY157" s="234" t="s">
        <v>186</v>
      </c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2"/>
      <c r="BN157" s="232"/>
    </row>
    <row r="158" s="209" customFormat="true" ht="12.8" hidden="false" customHeight="false" outlineLevel="0" collapsed="false">
      <c r="A158" s="200"/>
      <c r="B158" s="201"/>
      <c r="C158" s="200"/>
      <c r="D158" s="196" t="s">
        <v>196</v>
      </c>
      <c r="E158" s="202"/>
      <c r="F158" s="203" t="s">
        <v>1152</v>
      </c>
      <c r="G158" s="200"/>
      <c r="H158" s="204" t="n">
        <v>235.553</v>
      </c>
      <c r="I158" s="205"/>
      <c r="J158" s="200"/>
      <c r="K158" s="200"/>
      <c r="L158" s="201"/>
      <c r="M158" s="206"/>
      <c r="N158" s="207"/>
      <c r="O158" s="207"/>
      <c r="P158" s="207"/>
      <c r="Q158" s="207"/>
      <c r="R158" s="207"/>
      <c r="S158" s="207"/>
      <c r="T158" s="208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2" t="s">
        <v>196</v>
      </c>
      <c r="AU158" s="202" t="s">
        <v>207</v>
      </c>
      <c r="AV158" s="200" t="s">
        <v>92</v>
      </c>
      <c r="AW158" s="200" t="s">
        <v>36</v>
      </c>
      <c r="AX158" s="200" t="s">
        <v>90</v>
      </c>
      <c r="AY158" s="202" t="s">
        <v>186</v>
      </c>
      <c r="AZ158" s="200"/>
      <c r="BA158" s="200"/>
      <c r="BB158" s="200"/>
      <c r="BC158" s="200"/>
      <c r="BD158" s="200"/>
      <c r="BE158" s="200"/>
      <c r="BF158" s="200"/>
      <c r="BG158" s="200"/>
      <c r="BH158" s="200"/>
      <c r="BI158" s="200"/>
      <c r="BJ158" s="200"/>
      <c r="BK158" s="200"/>
      <c r="BL158" s="200"/>
      <c r="BM158" s="200"/>
      <c r="BN158" s="200"/>
    </row>
    <row r="159" s="32" customFormat="true" ht="22.35" hidden="false" customHeight="false" outlineLevel="0" collapsed="false">
      <c r="A159" s="26"/>
      <c r="B159" s="27"/>
      <c r="C159" s="183" t="s">
        <v>1159</v>
      </c>
      <c r="D159" s="1" t="s">
        <v>0</v>
      </c>
      <c r="E159" s="184" t="s">
        <v>1160</v>
      </c>
      <c r="F159" s="185" t="s">
        <v>1161</v>
      </c>
      <c r="G159" s="186" t="s">
        <v>1080</v>
      </c>
      <c r="H159" s="187" t="n">
        <v>235.553</v>
      </c>
      <c r="I159" s="188"/>
      <c r="J159" s="189" t="n">
        <f aca="false">ROUND(I159*H159,2)</f>
        <v>0</v>
      </c>
      <c r="K159" s="185" t="s">
        <v>210</v>
      </c>
      <c r="L159" s="27"/>
      <c r="M159" s="190"/>
      <c r="N159" s="191" t="s">
        <v>47</v>
      </c>
      <c r="O159" s="68"/>
      <c r="P159" s="192" t="n">
        <f aca="false">O159*H159</f>
        <v>0</v>
      </c>
      <c r="Q159" s="192" t="n">
        <v>0</v>
      </c>
      <c r="R159" s="192" t="n">
        <f aca="false">Q159*H159</f>
        <v>0</v>
      </c>
      <c r="S159" s="192" t="n">
        <v>0</v>
      </c>
      <c r="T159" s="193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194" t="s">
        <v>192</v>
      </c>
      <c r="AS159" s="31"/>
      <c r="AT159" s="194" t="s">
        <v>0</v>
      </c>
      <c r="AU159" s="194" t="s">
        <v>207</v>
      </c>
      <c r="AV159" s="31"/>
      <c r="AW159" s="31"/>
      <c r="AX159" s="31"/>
      <c r="AY159" s="7" t="s">
        <v>186</v>
      </c>
      <c r="AZ159" s="31"/>
      <c r="BA159" s="31"/>
      <c r="BB159" s="31"/>
      <c r="BC159" s="31"/>
      <c r="BD159" s="31"/>
      <c r="BE159" s="195" t="n">
        <f aca="false">IF(N159="základní",J159,0)</f>
        <v>0</v>
      </c>
      <c r="BF159" s="195" t="n">
        <f aca="false">IF(N159="snížená",J159,0)</f>
        <v>0</v>
      </c>
      <c r="BG159" s="195" t="n">
        <f aca="false">IF(N159="zákl. přenesená",J159,0)</f>
        <v>0</v>
      </c>
      <c r="BH159" s="195" t="n">
        <f aca="false">IF(N159="sníž. přenesená",J159,0)</f>
        <v>0</v>
      </c>
      <c r="BI159" s="195" t="n">
        <f aca="false">IF(N159="nulová",J159,0)</f>
        <v>0</v>
      </c>
      <c r="BJ159" s="7" t="s">
        <v>90</v>
      </c>
      <c r="BK159" s="195" t="n">
        <f aca="false">ROUND(I159*H159,2)</f>
        <v>0</v>
      </c>
      <c r="BL159" s="7" t="s">
        <v>192</v>
      </c>
      <c r="BM159" s="194" t="s">
        <v>1162</v>
      </c>
      <c r="BN159" s="31"/>
    </row>
    <row r="160" s="32" customFormat="true" ht="12.8" hidden="false" customHeight="false" outlineLevel="0" collapsed="false">
      <c r="A160" s="26"/>
      <c r="B160" s="27"/>
      <c r="C160" s="26"/>
      <c r="D160" s="196" t="s">
        <v>194</v>
      </c>
      <c r="E160" s="26"/>
      <c r="F160" s="197" t="s">
        <v>1161</v>
      </c>
      <c r="G160" s="26"/>
      <c r="H160" s="26"/>
      <c r="I160" s="163"/>
      <c r="J160" s="26"/>
      <c r="K160" s="26"/>
      <c r="L160" s="27"/>
      <c r="M160" s="198"/>
      <c r="N160" s="199"/>
      <c r="O160" s="68"/>
      <c r="P160" s="68"/>
      <c r="Q160" s="68"/>
      <c r="R160" s="68"/>
      <c r="S160" s="68"/>
      <c r="T160" s="69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7" t="s">
        <v>194</v>
      </c>
      <c r="AU160" s="7" t="s">
        <v>207</v>
      </c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</row>
    <row r="161" s="240" customFormat="true" ht="12.8" hidden="false" customHeight="false" outlineLevel="0" collapsed="false">
      <c r="A161" s="232"/>
      <c r="B161" s="233"/>
      <c r="C161" s="232"/>
      <c r="D161" s="196" t="s">
        <v>196</v>
      </c>
      <c r="E161" s="234"/>
      <c r="F161" s="235" t="s">
        <v>1082</v>
      </c>
      <c r="G161" s="232"/>
      <c r="H161" s="234"/>
      <c r="I161" s="236"/>
      <c r="J161" s="232"/>
      <c r="K161" s="232"/>
      <c r="L161" s="233"/>
      <c r="M161" s="237"/>
      <c r="N161" s="238"/>
      <c r="O161" s="238"/>
      <c r="P161" s="238"/>
      <c r="Q161" s="238"/>
      <c r="R161" s="238"/>
      <c r="S161" s="238"/>
      <c r="T161" s="239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4" t="s">
        <v>196</v>
      </c>
      <c r="AU161" s="234" t="s">
        <v>207</v>
      </c>
      <c r="AV161" s="232" t="s">
        <v>90</v>
      </c>
      <c r="AW161" s="232" t="s">
        <v>36</v>
      </c>
      <c r="AX161" s="232" t="s">
        <v>82</v>
      </c>
      <c r="AY161" s="234" t="s">
        <v>186</v>
      </c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232"/>
      <c r="BN161" s="232"/>
    </row>
    <row r="162" s="240" customFormat="true" ht="12.8" hidden="false" customHeight="false" outlineLevel="0" collapsed="false">
      <c r="A162" s="232"/>
      <c r="B162" s="233"/>
      <c r="C162" s="232"/>
      <c r="D162" s="196" t="s">
        <v>196</v>
      </c>
      <c r="E162" s="234"/>
      <c r="F162" s="235" t="s">
        <v>1151</v>
      </c>
      <c r="G162" s="232"/>
      <c r="H162" s="234"/>
      <c r="I162" s="236"/>
      <c r="J162" s="232"/>
      <c r="K162" s="232"/>
      <c r="L162" s="233"/>
      <c r="M162" s="237"/>
      <c r="N162" s="238"/>
      <c r="O162" s="238"/>
      <c r="P162" s="238"/>
      <c r="Q162" s="238"/>
      <c r="R162" s="238"/>
      <c r="S162" s="238"/>
      <c r="T162" s="239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4" t="s">
        <v>196</v>
      </c>
      <c r="AU162" s="234" t="s">
        <v>207</v>
      </c>
      <c r="AV162" s="232" t="s">
        <v>90</v>
      </c>
      <c r="AW162" s="232" t="s">
        <v>36</v>
      </c>
      <c r="AX162" s="232" t="s">
        <v>82</v>
      </c>
      <c r="AY162" s="234" t="s">
        <v>186</v>
      </c>
      <c r="AZ162" s="232"/>
      <c r="BA162" s="232"/>
      <c r="BB162" s="232"/>
      <c r="BC162" s="232"/>
      <c r="BD162" s="232"/>
      <c r="BE162" s="232"/>
      <c r="BF162" s="232"/>
      <c r="BG162" s="232"/>
      <c r="BH162" s="232"/>
      <c r="BI162" s="232"/>
      <c r="BJ162" s="232"/>
      <c r="BK162" s="232"/>
      <c r="BL162" s="232"/>
      <c r="BM162" s="232"/>
      <c r="BN162" s="232"/>
    </row>
    <row r="163" s="209" customFormat="true" ht="12.8" hidden="false" customHeight="false" outlineLevel="0" collapsed="false">
      <c r="A163" s="200"/>
      <c r="B163" s="201"/>
      <c r="C163" s="200"/>
      <c r="D163" s="196" t="s">
        <v>196</v>
      </c>
      <c r="E163" s="202"/>
      <c r="F163" s="203" t="s">
        <v>1152</v>
      </c>
      <c r="G163" s="200"/>
      <c r="H163" s="204" t="n">
        <v>235.553</v>
      </c>
      <c r="I163" s="205"/>
      <c r="J163" s="200"/>
      <c r="K163" s="200"/>
      <c r="L163" s="201"/>
      <c r="M163" s="206"/>
      <c r="N163" s="207"/>
      <c r="O163" s="207"/>
      <c r="P163" s="207"/>
      <c r="Q163" s="207"/>
      <c r="R163" s="207"/>
      <c r="S163" s="207"/>
      <c r="T163" s="208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2" t="s">
        <v>196</v>
      </c>
      <c r="AU163" s="202" t="s">
        <v>207</v>
      </c>
      <c r="AV163" s="200" t="s">
        <v>92</v>
      </c>
      <c r="AW163" s="200" t="s">
        <v>36</v>
      </c>
      <c r="AX163" s="200" t="s">
        <v>90</v>
      </c>
      <c r="AY163" s="202" t="s">
        <v>186</v>
      </c>
      <c r="AZ163" s="200"/>
      <c r="BA163" s="200"/>
      <c r="BB163" s="200"/>
      <c r="BC163" s="200"/>
      <c r="BD163" s="200"/>
      <c r="BE163" s="200"/>
      <c r="BF163" s="200"/>
      <c r="BG163" s="200"/>
      <c r="BH163" s="200"/>
      <c r="BI163" s="200"/>
      <c r="BJ163" s="200"/>
      <c r="BK163" s="200"/>
      <c r="BL163" s="200"/>
      <c r="BM163" s="200"/>
      <c r="BN163" s="200"/>
    </row>
    <row r="164" s="32" customFormat="true" ht="22.35" hidden="false" customHeight="false" outlineLevel="0" collapsed="false">
      <c r="A164" s="26"/>
      <c r="B164" s="27"/>
      <c r="C164" s="183" t="s">
        <v>1163</v>
      </c>
      <c r="D164" s="1" t="s">
        <v>0</v>
      </c>
      <c r="E164" s="184" t="s">
        <v>1164</v>
      </c>
      <c r="F164" s="185" t="s">
        <v>1165</v>
      </c>
      <c r="G164" s="186" t="s">
        <v>1080</v>
      </c>
      <c r="H164" s="187" t="n">
        <v>235.553</v>
      </c>
      <c r="I164" s="188"/>
      <c r="J164" s="189" t="n">
        <f aca="false">ROUND(I164*H164,2)</f>
        <v>0</v>
      </c>
      <c r="K164" s="185" t="s">
        <v>210</v>
      </c>
      <c r="L164" s="27"/>
      <c r="M164" s="190"/>
      <c r="N164" s="191" t="s">
        <v>47</v>
      </c>
      <c r="O164" s="68"/>
      <c r="P164" s="192" t="n">
        <f aca="false">O164*H164</f>
        <v>0</v>
      </c>
      <c r="Q164" s="192" t="n">
        <v>0.0005</v>
      </c>
      <c r="R164" s="192" t="n">
        <f aca="false">Q164*H164</f>
        <v>0.1177765</v>
      </c>
      <c r="S164" s="192" t="n">
        <v>0</v>
      </c>
      <c r="T164" s="193" t="n">
        <f aca="false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194" t="s">
        <v>192</v>
      </c>
      <c r="AS164" s="31"/>
      <c r="AT164" s="194" t="s">
        <v>0</v>
      </c>
      <c r="AU164" s="194" t="s">
        <v>207</v>
      </c>
      <c r="AV164" s="31"/>
      <c r="AW164" s="31"/>
      <c r="AX164" s="31"/>
      <c r="AY164" s="7" t="s">
        <v>186</v>
      </c>
      <c r="AZ164" s="31"/>
      <c r="BA164" s="31"/>
      <c r="BB164" s="31"/>
      <c r="BC164" s="31"/>
      <c r="BD164" s="31"/>
      <c r="BE164" s="195" t="n">
        <f aca="false">IF(N164="základní",J164,0)</f>
        <v>0</v>
      </c>
      <c r="BF164" s="195" t="n">
        <f aca="false">IF(N164="snížená",J164,0)</f>
        <v>0</v>
      </c>
      <c r="BG164" s="195" t="n">
        <f aca="false">IF(N164="zákl. přenesená",J164,0)</f>
        <v>0</v>
      </c>
      <c r="BH164" s="195" t="n">
        <f aca="false">IF(N164="sníž. přenesená",J164,0)</f>
        <v>0</v>
      </c>
      <c r="BI164" s="195" t="n">
        <f aca="false">IF(N164="nulová",J164,0)</f>
        <v>0</v>
      </c>
      <c r="BJ164" s="7" t="s">
        <v>90</v>
      </c>
      <c r="BK164" s="195" t="n">
        <f aca="false">ROUND(I164*H164,2)</f>
        <v>0</v>
      </c>
      <c r="BL164" s="7" t="s">
        <v>192</v>
      </c>
      <c r="BM164" s="194" t="s">
        <v>1166</v>
      </c>
      <c r="BN164" s="31"/>
    </row>
    <row r="165" s="32" customFormat="true" ht="16.4" hidden="false" customHeight="false" outlineLevel="0" collapsed="false">
      <c r="A165" s="26"/>
      <c r="B165" s="27"/>
      <c r="C165" s="26"/>
      <c r="D165" s="196" t="s">
        <v>194</v>
      </c>
      <c r="E165" s="26"/>
      <c r="F165" s="197" t="s">
        <v>1165</v>
      </c>
      <c r="G165" s="26"/>
      <c r="H165" s="26"/>
      <c r="I165" s="163"/>
      <c r="J165" s="26"/>
      <c r="K165" s="26"/>
      <c r="L165" s="27"/>
      <c r="M165" s="198"/>
      <c r="N165" s="199"/>
      <c r="O165" s="68"/>
      <c r="P165" s="68"/>
      <c r="Q165" s="68"/>
      <c r="R165" s="68"/>
      <c r="S165" s="68"/>
      <c r="T165" s="69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7" t="s">
        <v>194</v>
      </c>
      <c r="AU165" s="7" t="s">
        <v>207</v>
      </c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</row>
    <row r="166" s="240" customFormat="true" ht="12.8" hidden="false" customHeight="false" outlineLevel="0" collapsed="false">
      <c r="A166" s="232"/>
      <c r="B166" s="233"/>
      <c r="C166" s="232"/>
      <c r="D166" s="196" t="s">
        <v>196</v>
      </c>
      <c r="E166" s="234"/>
      <c r="F166" s="235" t="s">
        <v>1082</v>
      </c>
      <c r="G166" s="232"/>
      <c r="H166" s="234"/>
      <c r="I166" s="236"/>
      <c r="J166" s="232"/>
      <c r="K166" s="232"/>
      <c r="L166" s="233"/>
      <c r="M166" s="237"/>
      <c r="N166" s="238"/>
      <c r="O166" s="238"/>
      <c r="P166" s="238"/>
      <c r="Q166" s="238"/>
      <c r="R166" s="238"/>
      <c r="S166" s="238"/>
      <c r="T166" s="239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4" t="s">
        <v>196</v>
      </c>
      <c r="AU166" s="234" t="s">
        <v>207</v>
      </c>
      <c r="AV166" s="232" t="s">
        <v>90</v>
      </c>
      <c r="AW166" s="232" t="s">
        <v>36</v>
      </c>
      <c r="AX166" s="232" t="s">
        <v>82</v>
      </c>
      <c r="AY166" s="234" t="s">
        <v>186</v>
      </c>
      <c r="AZ166" s="232"/>
      <c r="BA166" s="232"/>
      <c r="BB166" s="232"/>
      <c r="BC166" s="232"/>
      <c r="BD166" s="232"/>
      <c r="BE166" s="232"/>
      <c r="BF166" s="232"/>
      <c r="BG166" s="232"/>
      <c r="BH166" s="232"/>
      <c r="BI166" s="232"/>
      <c r="BJ166" s="232"/>
      <c r="BK166" s="232"/>
      <c r="BL166" s="232"/>
      <c r="BM166" s="232"/>
      <c r="BN166" s="232"/>
    </row>
    <row r="167" s="240" customFormat="true" ht="12.8" hidden="false" customHeight="false" outlineLevel="0" collapsed="false">
      <c r="A167" s="232"/>
      <c r="B167" s="233"/>
      <c r="C167" s="232"/>
      <c r="D167" s="196" t="s">
        <v>196</v>
      </c>
      <c r="E167" s="234"/>
      <c r="F167" s="235" t="s">
        <v>1151</v>
      </c>
      <c r="G167" s="232"/>
      <c r="H167" s="234"/>
      <c r="I167" s="236"/>
      <c r="J167" s="232"/>
      <c r="K167" s="232"/>
      <c r="L167" s="233"/>
      <c r="M167" s="237"/>
      <c r="N167" s="238"/>
      <c r="O167" s="238"/>
      <c r="P167" s="238"/>
      <c r="Q167" s="238"/>
      <c r="R167" s="238"/>
      <c r="S167" s="238"/>
      <c r="T167" s="239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4" t="s">
        <v>196</v>
      </c>
      <c r="AU167" s="234" t="s">
        <v>207</v>
      </c>
      <c r="AV167" s="232" t="s">
        <v>90</v>
      </c>
      <c r="AW167" s="232" t="s">
        <v>36</v>
      </c>
      <c r="AX167" s="232" t="s">
        <v>82</v>
      </c>
      <c r="AY167" s="234" t="s">
        <v>186</v>
      </c>
      <c r="AZ167" s="232"/>
      <c r="BA167" s="232"/>
      <c r="BB167" s="232"/>
      <c r="BC167" s="232"/>
      <c r="BD167" s="232"/>
      <c r="BE167" s="232"/>
      <c r="BF167" s="232"/>
      <c r="BG167" s="232"/>
      <c r="BH167" s="232"/>
      <c r="BI167" s="232"/>
      <c r="BJ167" s="232"/>
      <c r="BK167" s="232"/>
      <c r="BL167" s="232"/>
      <c r="BM167" s="232"/>
      <c r="BN167" s="232"/>
    </row>
    <row r="168" s="209" customFormat="true" ht="12.8" hidden="false" customHeight="false" outlineLevel="0" collapsed="false">
      <c r="A168" s="200"/>
      <c r="B168" s="201"/>
      <c r="C168" s="200"/>
      <c r="D168" s="196" t="s">
        <v>196</v>
      </c>
      <c r="E168" s="202"/>
      <c r="F168" s="203" t="s">
        <v>1152</v>
      </c>
      <c r="G168" s="200"/>
      <c r="H168" s="204" t="n">
        <v>235.553</v>
      </c>
      <c r="I168" s="205"/>
      <c r="J168" s="200"/>
      <c r="K168" s="200"/>
      <c r="L168" s="201"/>
      <c r="M168" s="206"/>
      <c r="N168" s="207"/>
      <c r="O168" s="207"/>
      <c r="P168" s="207"/>
      <c r="Q168" s="207"/>
      <c r="R168" s="207"/>
      <c r="S168" s="207"/>
      <c r="T168" s="208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2" t="s">
        <v>196</v>
      </c>
      <c r="AU168" s="202" t="s">
        <v>207</v>
      </c>
      <c r="AV168" s="200" t="s">
        <v>92</v>
      </c>
      <c r="AW168" s="200" t="s">
        <v>36</v>
      </c>
      <c r="AX168" s="200" t="s">
        <v>90</v>
      </c>
      <c r="AY168" s="202" t="s">
        <v>186</v>
      </c>
      <c r="AZ168" s="200"/>
      <c r="BA168" s="200"/>
      <c r="BB168" s="200"/>
      <c r="BC168" s="200"/>
      <c r="BD168" s="200"/>
      <c r="BE168" s="200"/>
      <c r="BF168" s="200"/>
      <c r="BG168" s="200"/>
      <c r="BH168" s="200"/>
      <c r="BI168" s="200"/>
      <c r="BJ168" s="200"/>
      <c r="BK168" s="200"/>
      <c r="BL168" s="200"/>
      <c r="BM168" s="200"/>
      <c r="BN168" s="200"/>
    </row>
    <row r="169" s="180" customFormat="true" ht="12.8" hidden="false" customHeight="false" outlineLevel="0" collapsed="false">
      <c r="A169" s="168"/>
      <c r="B169" s="169"/>
      <c r="C169" s="168"/>
      <c r="D169" s="170" t="s">
        <v>81</v>
      </c>
      <c r="E169" s="181" t="s">
        <v>1167</v>
      </c>
      <c r="F169" s="181" t="s">
        <v>1168</v>
      </c>
      <c r="G169" s="168"/>
      <c r="H169" s="168"/>
      <c r="I169" s="172"/>
      <c r="J169" s="182" t="n">
        <f aca="false">BK169</f>
        <v>0</v>
      </c>
      <c r="K169" s="168"/>
      <c r="L169" s="169"/>
      <c r="M169" s="174"/>
      <c r="N169" s="175"/>
      <c r="O169" s="175"/>
      <c r="P169" s="176" t="n">
        <f aca="false">SUM(P170:P174)</f>
        <v>0</v>
      </c>
      <c r="Q169" s="175"/>
      <c r="R169" s="176" t="n">
        <f aca="false">SUM(R170:R174)</f>
        <v>4.83034889</v>
      </c>
      <c r="S169" s="175"/>
      <c r="T169" s="177" t="n">
        <f aca="false">SUM(T170:T174)</f>
        <v>0</v>
      </c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70" t="s">
        <v>90</v>
      </c>
      <c r="AS169" s="168"/>
      <c r="AT169" s="178" t="s">
        <v>81</v>
      </c>
      <c r="AU169" s="178" t="s">
        <v>92</v>
      </c>
      <c r="AV169" s="168"/>
      <c r="AW169" s="168"/>
      <c r="AX169" s="168"/>
      <c r="AY169" s="170" t="s">
        <v>186</v>
      </c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79" t="n">
        <f aca="false">SUM(BK170:BK174)</f>
        <v>0</v>
      </c>
      <c r="BL169" s="168"/>
      <c r="BM169" s="168"/>
      <c r="BN169" s="168"/>
    </row>
    <row r="170" s="32" customFormat="true" ht="12.8" hidden="false" customHeight="false" outlineLevel="0" collapsed="false">
      <c r="A170" s="26"/>
      <c r="B170" s="27"/>
      <c r="C170" s="183" t="s">
        <v>1169</v>
      </c>
      <c r="D170" s="1" t="s">
        <v>0</v>
      </c>
      <c r="E170" s="184" t="s">
        <v>1170</v>
      </c>
      <c r="F170" s="185" t="s">
        <v>1171</v>
      </c>
      <c r="G170" s="186" t="s">
        <v>1080</v>
      </c>
      <c r="H170" s="187" t="n">
        <v>142.783</v>
      </c>
      <c r="I170" s="188"/>
      <c r="J170" s="189" t="n">
        <f aca="false">ROUND(I170*H170,2)</f>
        <v>0</v>
      </c>
      <c r="K170" s="185" t="s">
        <v>210</v>
      </c>
      <c r="L170" s="27"/>
      <c r="M170" s="190"/>
      <c r="N170" s="191" t="s">
        <v>47</v>
      </c>
      <c r="O170" s="68"/>
      <c r="P170" s="192" t="n">
        <f aca="false">O170*H170</f>
        <v>0</v>
      </c>
      <c r="Q170" s="192" t="n">
        <v>0.03383</v>
      </c>
      <c r="R170" s="192" t="n">
        <f aca="false">Q170*H170</f>
        <v>4.83034889</v>
      </c>
      <c r="S170" s="192" t="n">
        <v>0</v>
      </c>
      <c r="T170" s="193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194" t="s">
        <v>192</v>
      </c>
      <c r="AS170" s="31"/>
      <c r="AT170" s="194" t="s">
        <v>0</v>
      </c>
      <c r="AU170" s="194" t="s">
        <v>207</v>
      </c>
      <c r="AV170" s="31"/>
      <c r="AW170" s="31"/>
      <c r="AX170" s="31"/>
      <c r="AY170" s="7" t="s">
        <v>186</v>
      </c>
      <c r="AZ170" s="31"/>
      <c r="BA170" s="31"/>
      <c r="BB170" s="31"/>
      <c r="BC170" s="31"/>
      <c r="BD170" s="31"/>
      <c r="BE170" s="195" t="n">
        <f aca="false">IF(N170="základní",J170,0)</f>
        <v>0</v>
      </c>
      <c r="BF170" s="195" t="n">
        <f aca="false">IF(N170="snížená",J170,0)</f>
        <v>0</v>
      </c>
      <c r="BG170" s="195" t="n">
        <f aca="false">IF(N170="zákl. přenesená",J170,0)</f>
        <v>0</v>
      </c>
      <c r="BH170" s="195" t="n">
        <f aca="false">IF(N170="sníž. přenesená",J170,0)</f>
        <v>0</v>
      </c>
      <c r="BI170" s="195" t="n">
        <f aca="false">IF(N170="nulová",J170,0)</f>
        <v>0</v>
      </c>
      <c r="BJ170" s="7" t="s">
        <v>90</v>
      </c>
      <c r="BK170" s="195" t="n">
        <f aca="false">ROUND(I170*H170,2)</f>
        <v>0</v>
      </c>
      <c r="BL170" s="7" t="s">
        <v>192</v>
      </c>
      <c r="BM170" s="194" t="s">
        <v>1172</v>
      </c>
      <c r="BN170" s="31"/>
    </row>
    <row r="171" s="32" customFormat="true" ht="16.4" hidden="false" customHeight="false" outlineLevel="0" collapsed="false">
      <c r="A171" s="26"/>
      <c r="B171" s="27"/>
      <c r="C171" s="26"/>
      <c r="D171" s="196" t="s">
        <v>194</v>
      </c>
      <c r="E171" s="26"/>
      <c r="F171" s="197" t="s">
        <v>1173</v>
      </c>
      <c r="G171" s="26"/>
      <c r="H171" s="26"/>
      <c r="I171" s="163"/>
      <c r="J171" s="26"/>
      <c r="K171" s="26"/>
      <c r="L171" s="27"/>
      <c r="M171" s="198"/>
      <c r="N171" s="199"/>
      <c r="O171" s="68"/>
      <c r="P171" s="68"/>
      <c r="Q171" s="68"/>
      <c r="R171" s="68"/>
      <c r="S171" s="68"/>
      <c r="T171" s="69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7" t="s">
        <v>194</v>
      </c>
      <c r="AU171" s="7" t="s">
        <v>207</v>
      </c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</row>
    <row r="172" s="240" customFormat="true" ht="12.8" hidden="false" customHeight="false" outlineLevel="0" collapsed="false">
      <c r="A172" s="232"/>
      <c r="B172" s="233"/>
      <c r="C172" s="232"/>
      <c r="D172" s="196" t="s">
        <v>196</v>
      </c>
      <c r="E172" s="234"/>
      <c r="F172" s="235" t="s">
        <v>1082</v>
      </c>
      <c r="G172" s="232"/>
      <c r="H172" s="234"/>
      <c r="I172" s="236"/>
      <c r="J172" s="232"/>
      <c r="K172" s="232"/>
      <c r="L172" s="233"/>
      <c r="M172" s="237"/>
      <c r="N172" s="238"/>
      <c r="O172" s="238"/>
      <c r="P172" s="238"/>
      <c r="Q172" s="238"/>
      <c r="R172" s="238"/>
      <c r="S172" s="238"/>
      <c r="T172" s="239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4" t="s">
        <v>196</v>
      </c>
      <c r="AU172" s="234" t="s">
        <v>207</v>
      </c>
      <c r="AV172" s="232" t="s">
        <v>90</v>
      </c>
      <c r="AW172" s="232" t="s">
        <v>36</v>
      </c>
      <c r="AX172" s="232" t="s">
        <v>82</v>
      </c>
      <c r="AY172" s="234" t="s">
        <v>186</v>
      </c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2"/>
      <c r="BN172" s="232"/>
    </row>
    <row r="173" s="240" customFormat="true" ht="12.8" hidden="false" customHeight="false" outlineLevel="0" collapsed="false">
      <c r="A173" s="232"/>
      <c r="B173" s="233"/>
      <c r="C173" s="232"/>
      <c r="D173" s="196" t="s">
        <v>196</v>
      </c>
      <c r="E173" s="234"/>
      <c r="F173" s="235" t="s">
        <v>1174</v>
      </c>
      <c r="G173" s="232"/>
      <c r="H173" s="234"/>
      <c r="I173" s="236"/>
      <c r="J173" s="232"/>
      <c r="K173" s="232"/>
      <c r="L173" s="233"/>
      <c r="M173" s="237"/>
      <c r="N173" s="238"/>
      <c r="O173" s="238"/>
      <c r="P173" s="238"/>
      <c r="Q173" s="238"/>
      <c r="R173" s="238"/>
      <c r="S173" s="238"/>
      <c r="T173" s="239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4" t="s">
        <v>196</v>
      </c>
      <c r="AU173" s="234" t="s">
        <v>207</v>
      </c>
      <c r="AV173" s="232" t="s">
        <v>90</v>
      </c>
      <c r="AW173" s="232" t="s">
        <v>36</v>
      </c>
      <c r="AX173" s="232" t="s">
        <v>82</v>
      </c>
      <c r="AY173" s="234" t="s">
        <v>186</v>
      </c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2"/>
      <c r="BN173" s="232"/>
    </row>
    <row r="174" s="209" customFormat="true" ht="12.8" hidden="false" customHeight="false" outlineLevel="0" collapsed="false">
      <c r="A174" s="200"/>
      <c r="B174" s="201"/>
      <c r="C174" s="200"/>
      <c r="D174" s="196" t="s">
        <v>196</v>
      </c>
      <c r="E174" s="202"/>
      <c r="F174" s="203" t="s">
        <v>1175</v>
      </c>
      <c r="G174" s="200"/>
      <c r="H174" s="204" t="n">
        <v>142.783</v>
      </c>
      <c r="I174" s="205"/>
      <c r="J174" s="200"/>
      <c r="K174" s="200"/>
      <c r="L174" s="201"/>
      <c r="M174" s="206"/>
      <c r="N174" s="207"/>
      <c r="O174" s="207"/>
      <c r="P174" s="207"/>
      <c r="Q174" s="207"/>
      <c r="R174" s="207"/>
      <c r="S174" s="207"/>
      <c r="T174" s="208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2" t="s">
        <v>196</v>
      </c>
      <c r="AU174" s="202" t="s">
        <v>207</v>
      </c>
      <c r="AV174" s="200" t="s">
        <v>92</v>
      </c>
      <c r="AW174" s="200" t="s">
        <v>36</v>
      </c>
      <c r="AX174" s="200" t="s">
        <v>90</v>
      </c>
      <c r="AY174" s="202" t="s">
        <v>186</v>
      </c>
      <c r="AZ174" s="200"/>
      <c r="BA174" s="200"/>
      <c r="BB174" s="200"/>
      <c r="BC174" s="200"/>
      <c r="BD174" s="200"/>
      <c r="BE174" s="200"/>
      <c r="BF174" s="200"/>
      <c r="BG174" s="200"/>
      <c r="BH174" s="200"/>
      <c r="BI174" s="200"/>
      <c r="BJ174" s="200"/>
      <c r="BK174" s="200"/>
      <c r="BL174" s="200"/>
      <c r="BM174" s="200"/>
      <c r="BN174" s="200"/>
    </row>
    <row r="175" s="180" customFormat="true" ht="12.8" hidden="false" customHeight="false" outlineLevel="0" collapsed="false">
      <c r="A175" s="168"/>
      <c r="B175" s="169"/>
      <c r="C175" s="168"/>
      <c r="D175" s="170" t="s">
        <v>81</v>
      </c>
      <c r="E175" s="181" t="s">
        <v>1176</v>
      </c>
      <c r="F175" s="181" t="s">
        <v>1177</v>
      </c>
      <c r="G175" s="168"/>
      <c r="H175" s="168"/>
      <c r="I175" s="172"/>
      <c r="J175" s="182" t="n">
        <f aca="false">BK175</f>
        <v>0</v>
      </c>
      <c r="K175" s="168"/>
      <c r="L175" s="169"/>
      <c r="M175" s="174"/>
      <c r="N175" s="175"/>
      <c r="O175" s="175"/>
      <c r="P175" s="176" t="n">
        <f aca="false">P176</f>
        <v>0</v>
      </c>
      <c r="Q175" s="175"/>
      <c r="R175" s="176" t="n">
        <f aca="false">R176</f>
        <v>2.62279605</v>
      </c>
      <c r="S175" s="175"/>
      <c r="T175" s="177" t="n">
        <f aca="false">T176</f>
        <v>0</v>
      </c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70" t="s">
        <v>90</v>
      </c>
      <c r="AS175" s="168"/>
      <c r="AT175" s="178" t="s">
        <v>81</v>
      </c>
      <c r="AU175" s="178" t="s">
        <v>90</v>
      </c>
      <c r="AV175" s="168"/>
      <c r="AW175" s="168"/>
      <c r="AX175" s="168"/>
      <c r="AY175" s="170" t="s">
        <v>186</v>
      </c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79" t="n">
        <f aca="false">BK176</f>
        <v>0</v>
      </c>
      <c r="BL175" s="168"/>
      <c r="BM175" s="168"/>
      <c r="BN175" s="168"/>
    </row>
    <row r="176" s="180" customFormat="true" ht="12.8" hidden="false" customHeight="false" outlineLevel="0" collapsed="false">
      <c r="A176" s="168"/>
      <c r="B176" s="169"/>
      <c r="C176" s="168"/>
      <c r="D176" s="170" t="s">
        <v>81</v>
      </c>
      <c r="E176" s="181" t="s">
        <v>1178</v>
      </c>
      <c r="F176" s="181" t="s">
        <v>1179</v>
      </c>
      <c r="G176" s="168"/>
      <c r="H176" s="168"/>
      <c r="I176" s="172"/>
      <c r="J176" s="182" t="n">
        <f aca="false">BK176</f>
        <v>0</v>
      </c>
      <c r="K176" s="168"/>
      <c r="L176" s="169"/>
      <c r="M176" s="174"/>
      <c r="N176" s="175"/>
      <c r="O176" s="175"/>
      <c r="P176" s="176" t="n">
        <f aca="false">SUM(P177:P180)</f>
        <v>0</v>
      </c>
      <c r="Q176" s="175"/>
      <c r="R176" s="176" t="n">
        <f aca="false">SUM(R177:R180)</f>
        <v>2.62279605</v>
      </c>
      <c r="S176" s="175"/>
      <c r="T176" s="177" t="n">
        <f aca="false">SUM(T177:T180)</f>
        <v>0</v>
      </c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70" t="s">
        <v>90</v>
      </c>
      <c r="AS176" s="168"/>
      <c r="AT176" s="178" t="s">
        <v>81</v>
      </c>
      <c r="AU176" s="178" t="s">
        <v>92</v>
      </c>
      <c r="AV176" s="168"/>
      <c r="AW176" s="168"/>
      <c r="AX176" s="168"/>
      <c r="AY176" s="170" t="s">
        <v>186</v>
      </c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79" t="n">
        <f aca="false">SUM(BK177:BK180)</f>
        <v>0</v>
      </c>
      <c r="BL176" s="168"/>
      <c r="BM176" s="168"/>
      <c r="BN176" s="168"/>
    </row>
    <row r="177" s="32" customFormat="true" ht="32.8" hidden="false" customHeight="false" outlineLevel="0" collapsed="false">
      <c r="A177" s="26"/>
      <c r="B177" s="27"/>
      <c r="C177" s="183" t="s">
        <v>1180</v>
      </c>
      <c r="D177" s="1" t="s">
        <v>0</v>
      </c>
      <c r="E177" s="184" t="s">
        <v>1181</v>
      </c>
      <c r="F177" s="185" t="s">
        <v>1182</v>
      </c>
      <c r="G177" s="186" t="s">
        <v>1080</v>
      </c>
      <c r="H177" s="187" t="n">
        <v>158.095</v>
      </c>
      <c r="I177" s="188"/>
      <c r="J177" s="189" t="n">
        <f aca="false">ROUND(I177*H177,2)</f>
        <v>0</v>
      </c>
      <c r="K177" s="185" t="s">
        <v>210</v>
      </c>
      <c r="L177" s="27"/>
      <c r="M177" s="190"/>
      <c r="N177" s="191" t="s">
        <v>47</v>
      </c>
      <c r="O177" s="68"/>
      <c r="P177" s="192" t="n">
        <f aca="false">O177*H177</f>
        <v>0</v>
      </c>
      <c r="Q177" s="192" t="n">
        <v>0.01119</v>
      </c>
      <c r="R177" s="192" t="n">
        <f aca="false">Q177*H177</f>
        <v>1.76908305</v>
      </c>
      <c r="S177" s="192" t="n">
        <v>0</v>
      </c>
      <c r="T177" s="193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194" t="s">
        <v>192</v>
      </c>
      <c r="AS177" s="31"/>
      <c r="AT177" s="194" t="s">
        <v>0</v>
      </c>
      <c r="AU177" s="194" t="s">
        <v>207</v>
      </c>
      <c r="AV177" s="31"/>
      <c r="AW177" s="31"/>
      <c r="AX177" s="31"/>
      <c r="AY177" s="7" t="s">
        <v>186</v>
      </c>
      <c r="AZ177" s="31"/>
      <c r="BA177" s="31"/>
      <c r="BB177" s="31"/>
      <c r="BC177" s="31"/>
      <c r="BD177" s="31"/>
      <c r="BE177" s="195" t="n">
        <f aca="false">IF(N177="základní",J177,0)</f>
        <v>0</v>
      </c>
      <c r="BF177" s="195" t="n">
        <f aca="false">IF(N177="snížená",J177,0)</f>
        <v>0</v>
      </c>
      <c r="BG177" s="195" t="n">
        <f aca="false">IF(N177="zákl. přenesená",J177,0)</f>
        <v>0</v>
      </c>
      <c r="BH177" s="195" t="n">
        <f aca="false">IF(N177="sníž. přenesená",J177,0)</f>
        <v>0</v>
      </c>
      <c r="BI177" s="195" t="n">
        <f aca="false">IF(N177="nulová",J177,0)</f>
        <v>0</v>
      </c>
      <c r="BJ177" s="7" t="s">
        <v>90</v>
      </c>
      <c r="BK177" s="195" t="n">
        <f aca="false">ROUND(I177*H177,2)</f>
        <v>0</v>
      </c>
      <c r="BL177" s="7" t="s">
        <v>192</v>
      </c>
      <c r="BM177" s="194" t="s">
        <v>1183</v>
      </c>
      <c r="BN177" s="31"/>
    </row>
    <row r="178" s="32" customFormat="true" ht="16.4" hidden="false" customHeight="false" outlineLevel="0" collapsed="false">
      <c r="A178" s="26"/>
      <c r="B178" s="27"/>
      <c r="C178" s="26"/>
      <c r="D178" s="196" t="s">
        <v>194</v>
      </c>
      <c r="E178" s="26"/>
      <c r="F178" s="197" t="s">
        <v>1182</v>
      </c>
      <c r="G178" s="26"/>
      <c r="H178" s="26"/>
      <c r="I178" s="163"/>
      <c r="J178" s="26"/>
      <c r="K178" s="26"/>
      <c r="L178" s="27"/>
      <c r="M178" s="198"/>
      <c r="N178" s="199"/>
      <c r="O178" s="68"/>
      <c r="P178" s="68"/>
      <c r="Q178" s="68"/>
      <c r="R178" s="68"/>
      <c r="S178" s="68"/>
      <c r="T178" s="69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7" t="s">
        <v>194</v>
      </c>
      <c r="AU178" s="7" t="s">
        <v>207</v>
      </c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</row>
    <row r="179" s="32" customFormat="true" ht="12.8" hidden="false" customHeight="false" outlineLevel="0" collapsed="false">
      <c r="A179" s="26"/>
      <c r="B179" s="27"/>
      <c r="C179" s="220" t="s">
        <v>1184</v>
      </c>
      <c r="D179" s="231" t="s">
        <v>229</v>
      </c>
      <c r="E179" s="222" t="s">
        <v>1185</v>
      </c>
      <c r="F179" s="223" t="s">
        <v>1186</v>
      </c>
      <c r="G179" s="224" t="s">
        <v>1080</v>
      </c>
      <c r="H179" s="225" t="n">
        <v>158.095</v>
      </c>
      <c r="I179" s="226"/>
      <c r="J179" s="227" t="n">
        <f aca="false">ROUND(I179*H179,2)</f>
        <v>0</v>
      </c>
      <c r="K179" s="223" t="s">
        <v>210</v>
      </c>
      <c r="L179" s="228"/>
      <c r="M179" s="229"/>
      <c r="N179" s="230" t="s">
        <v>47</v>
      </c>
      <c r="O179" s="68"/>
      <c r="P179" s="192" t="n">
        <f aca="false">O179*H179</f>
        <v>0</v>
      </c>
      <c r="Q179" s="192" t="n">
        <v>0.0054</v>
      </c>
      <c r="R179" s="192" t="n">
        <f aca="false">Q179*H179</f>
        <v>0.853713</v>
      </c>
      <c r="S179" s="192" t="n">
        <v>0</v>
      </c>
      <c r="T179" s="193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194" t="s">
        <v>232</v>
      </c>
      <c r="AS179" s="31"/>
      <c r="AT179" s="194" t="s">
        <v>229</v>
      </c>
      <c r="AU179" s="194" t="s">
        <v>207</v>
      </c>
      <c r="AV179" s="31"/>
      <c r="AW179" s="31"/>
      <c r="AX179" s="31"/>
      <c r="AY179" s="7" t="s">
        <v>186</v>
      </c>
      <c r="AZ179" s="31"/>
      <c r="BA179" s="31"/>
      <c r="BB179" s="31"/>
      <c r="BC179" s="31"/>
      <c r="BD179" s="31"/>
      <c r="BE179" s="195" t="n">
        <f aca="false">IF(N179="základní",J179,0)</f>
        <v>0</v>
      </c>
      <c r="BF179" s="195" t="n">
        <f aca="false">IF(N179="snížená",J179,0)</f>
        <v>0</v>
      </c>
      <c r="BG179" s="195" t="n">
        <f aca="false">IF(N179="zákl. přenesená",J179,0)</f>
        <v>0</v>
      </c>
      <c r="BH179" s="195" t="n">
        <f aca="false">IF(N179="sníž. přenesená",J179,0)</f>
        <v>0</v>
      </c>
      <c r="BI179" s="195" t="n">
        <f aca="false">IF(N179="nulová",J179,0)</f>
        <v>0</v>
      </c>
      <c r="BJ179" s="7" t="s">
        <v>90</v>
      </c>
      <c r="BK179" s="195" t="n">
        <f aca="false">ROUND(I179*H179,2)</f>
        <v>0</v>
      </c>
      <c r="BL179" s="7" t="s">
        <v>192</v>
      </c>
      <c r="BM179" s="194" t="s">
        <v>1187</v>
      </c>
      <c r="BN179" s="31"/>
    </row>
    <row r="180" s="32" customFormat="true" ht="12.8" hidden="false" customHeight="false" outlineLevel="0" collapsed="false">
      <c r="A180" s="26"/>
      <c r="B180" s="27"/>
      <c r="C180" s="26"/>
      <c r="D180" s="196" t="s">
        <v>194</v>
      </c>
      <c r="E180" s="26"/>
      <c r="F180" s="197" t="s">
        <v>1186</v>
      </c>
      <c r="G180" s="26"/>
      <c r="H180" s="26"/>
      <c r="I180" s="163"/>
      <c r="J180" s="26"/>
      <c r="K180" s="26"/>
      <c r="L180" s="27"/>
      <c r="M180" s="198"/>
      <c r="N180" s="199"/>
      <c r="O180" s="68"/>
      <c r="P180" s="68"/>
      <c r="Q180" s="68"/>
      <c r="R180" s="68"/>
      <c r="S180" s="68"/>
      <c r="T180" s="69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7" t="s">
        <v>194</v>
      </c>
      <c r="AU180" s="7" t="s">
        <v>207</v>
      </c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</row>
    <row r="181" s="180" customFormat="true" ht="12.8" hidden="false" customHeight="false" outlineLevel="0" collapsed="false">
      <c r="A181" s="168"/>
      <c r="B181" s="169"/>
      <c r="C181" s="168"/>
      <c r="D181" s="170" t="s">
        <v>81</v>
      </c>
      <c r="E181" s="181" t="s">
        <v>1188</v>
      </c>
      <c r="F181" s="181" t="s">
        <v>1189</v>
      </c>
      <c r="G181" s="168"/>
      <c r="H181" s="168"/>
      <c r="I181" s="172"/>
      <c r="J181" s="182" t="n">
        <f aca="false">BK181</f>
        <v>0</v>
      </c>
      <c r="K181" s="168"/>
      <c r="L181" s="169"/>
      <c r="M181" s="174"/>
      <c r="N181" s="175"/>
      <c r="O181" s="175"/>
      <c r="P181" s="176" t="n">
        <f aca="false">P182</f>
        <v>0</v>
      </c>
      <c r="Q181" s="175"/>
      <c r="R181" s="176" t="n">
        <f aca="false">R182</f>
        <v>0.3627234</v>
      </c>
      <c r="S181" s="175"/>
      <c r="T181" s="177" t="n">
        <f aca="false">T182</f>
        <v>0</v>
      </c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70" t="s">
        <v>90</v>
      </c>
      <c r="AS181" s="168"/>
      <c r="AT181" s="178" t="s">
        <v>81</v>
      </c>
      <c r="AU181" s="178" t="s">
        <v>90</v>
      </c>
      <c r="AV181" s="168"/>
      <c r="AW181" s="168"/>
      <c r="AX181" s="168"/>
      <c r="AY181" s="170" t="s">
        <v>186</v>
      </c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79" t="n">
        <f aca="false">BK182</f>
        <v>0</v>
      </c>
      <c r="BL181" s="168"/>
      <c r="BM181" s="168"/>
      <c r="BN181" s="168"/>
    </row>
    <row r="182" s="180" customFormat="true" ht="12.8" hidden="false" customHeight="false" outlineLevel="0" collapsed="false">
      <c r="A182" s="168"/>
      <c r="B182" s="169"/>
      <c r="C182" s="168"/>
      <c r="D182" s="170" t="s">
        <v>81</v>
      </c>
      <c r="E182" s="181" t="s">
        <v>1190</v>
      </c>
      <c r="F182" s="181" t="s">
        <v>1191</v>
      </c>
      <c r="G182" s="168"/>
      <c r="H182" s="168"/>
      <c r="I182" s="172"/>
      <c r="J182" s="182" t="n">
        <f aca="false">BK182</f>
        <v>0</v>
      </c>
      <c r="K182" s="168"/>
      <c r="L182" s="169"/>
      <c r="M182" s="174"/>
      <c r="N182" s="175"/>
      <c r="O182" s="175"/>
      <c r="P182" s="176" t="n">
        <f aca="false">SUM(P183:P187)</f>
        <v>0</v>
      </c>
      <c r="Q182" s="175"/>
      <c r="R182" s="176" t="n">
        <f aca="false">SUM(R183:R187)</f>
        <v>0.3627234</v>
      </c>
      <c r="S182" s="175"/>
      <c r="T182" s="177" t="n">
        <f aca="false">SUM(T183:T187)</f>
        <v>0</v>
      </c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70" t="s">
        <v>90</v>
      </c>
      <c r="AS182" s="168"/>
      <c r="AT182" s="178" t="s">
        <v>81</v>
      </c>
      <c r="AU182" s="178" t="s">
        <v>92</v>
      </c>
      <c r="AV182" s="168"/>
      <c r="AW182" s="168"/>
      <c r="AX182" s="168"/>
      <c r="AY182" s="170" t="s">
        <v>186</v>
      </c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79" t="n">
        <f aca="false">SUM(BK183:BK187)</f>
        <v>0</v>
      </c>
      <c r="BL182" s="168"/>
      <c r="BM182" s="168"/>
      <c r="BN182" s="168"/>
    </row>
    <row r="183" s="32" customFormat="true" ht="32.8" hidden="false" customHeight="false" outlineLevel="0" collapsed="false">
      <c r="A183" s="26"/>
      <c r="B183" s="27"/>
      <c r="C183" s="183" t="s">
        <v>1192</v>
      </c>
      <c r="D183" s="1" t="s">
        <v>0</v>
      </c>
      <c r="E183" s="184" t="s">
        <v>1193</v>
      </c>
      <c r="F183" s="185" t="s">
        <v>1194</v>
      </c>
      <c r="G183" s="186" t="s">
        <v>1080</v>
      </c>
      <c r="H183" s="187" t="n">
        <v>31.002</v>
      </c>
      <c r="I183" s="188"/>
      <c r="J183" s="189" t="n">
        <f aca="false">ROUND(I183*H183,2)</f>
        <v>0</v>
      </c>
      <c r="K183" s="185" t="s">
        <v>210</v>
      </c>
      <c r="L183" s="27"/>
      <c r="M183" s="190"/>
      <c r="N183" s="191" t="s">
        <v>47</v>
      </c>
      <c r="O183" s="68"/>
      <c r="P183" s="192" t="n">
        <f aca="false">O183*H183</f>
        <v>0</v>
      </c>
      <c r="Q183" s="192" t="n">
        <v>0.0117</v>
      </c>
      <c r="R183" s="192" t="n">
        <f aca="false">Q183*H183</f>
        <v>0.3627234</v>
      </c>
      <c r="S183" s="192" t="n">
        <v>0</v>
      </c>
      <c r="T183" s="193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194" t="s">
        <v>192</v>
      </c>
      <c r="AS183" s="31"/>
      <c r="AT183" s="194" t="s">
        <v>0</v>
      </c>
      <c r="AU183" s="194" t="s">
        <v>207</v>
      </c>
      <c r="AV183" s="31"/>
      <c r="AW183" s="31"/>
      <c r="AX183" s="31"/>
      <c r="AY183" s="7" t="s">
        <v>186</v>
      </c>
      <c r="AZ183" s="31"/>
      <c r="BA183" s="31"/>
      <c r="BB183" s="31"/>
      <c r="BC183" s="31"/>
      <c r="BD183" s="31"/>
      <c r="BE183" s="195" t="n">
        <f aca="false">IF(N183="základní",J183,0)</f>
        <v>0</v>
      </c>
      <c r="BF183" s="195" t="n">
        <f aca="false">IF(N183="snížená",J183,0)</f>
        <v>0</v>
      </c>
      <c r="BG183" s="195" t="n">
        <f aca="false">IF(N183="zákl. přenesená",J183,0)</f>
        <v>0</v>
      </c>
      <c r="BH183" s="195" t="n">
        <f aca="false">IF(N183="sníž. přenesená",J183,0)</f>
        <v>0</v>
      </c>
      <c r="BI183" s="195" t="n">
        <f aca="false">IF(N183="nulová",J183,0)</f>
        <v>0</v>
      </c>
      <c r="BJ183" s="7" t="s">
        <v>90</v>
      </c>
      <c r="BK183" s="195" t="n">
        <f aca="false">ROUND(I183*H183,2)</f>
        <v>0</v>
      </c>
      <c r="BL183" s="7" t="s">
        <v>192</v>
      </c>
      <c r="BM183" s="194" t="s">
        <v>1195</v>
      </c>
      <c r="BN183" s="31"/>
    </row>
    <row r="184" s="32" customFormat="true" ht="23.85" hidden="false" customHeight="false" outlineLevel="0" collapsed="false">
      <c r="A184" s="26"/>
      <c r="B184" s="27"/>
      <c r="C184" s="26"/>
      <c r="D184" s="196" t="s">
        <v>194</v>
      </c>
      <c r="E184" s="26"/>
      <c r="F184" s="197" t="s">
        <v>1196</v>
      </c>
      <c r="G184" s="26"/>
      <c r="H184" s="26"/>
      <c r="I184" s="163"/>
      <c r="J184" s="26"/>
      <c r="K184" s="26"/>
      <c r="L184" s="27"/>
      <c r="M184" s="198"/>
      <c r="N184" s="199"/>
      <c r="O184" s="68"/>
      <c r="P184" s="68"/>
      <c r="Q184" s="68"/>
      <c r="R184" s="68"/>
      <c r="S184" s="68"/>
      <c r="T184" s="69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7" t="s">
        <v>194</v>
      </c>
      <c r="AU184" s="7" t="s">
        <v>207</v>
      </c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</row>
    <row r="185" s="240" customFormat="true" ht="12.8" hidden="false" customHeight="false" outlineLevel="0" collapsed="false">
      <c r="A185" s="232"/>
      <c r="B185" s="233"/>
      <c r="C185" s="232"/>
      <c r="D185" s="196" t="s">
        <v>196</v>
      </c>
      <c r="E185" s="234"/>
      <c r="F185" s="235" t="s">
        <v>1082</v>
      </c>
      <c r="G185" s="232"/>
      <c r="H185" s="234"/>
      <c r="I185" s="236"/>
      <c r="J185" s="232"/>
      <c r="K185" s="232"/>
      <c r="L185" s="233"/>
      <c r="M185" s="237"/>
      <c r="N185" s="238"/>
      <c r="O185" s="238"/>
      <c r="P185" s="238"/>
      <c r="Q185" s="238"/>
      <c r="R185" s="238"/>
      <c r="S185" s="238"/>
      <c r="T185" s="239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32"/>
      <c r="AT185" s="234" t="s">
        <v>196</v>
      </c>
      <c r="AU185" s="234" t="s">
        <v>207</v>
      </c>
      <c r="AV185" s="232" t="s">
        <v>90</v>
      </c>
      <c r="AW185" s="232" t="s">
        <v>36</v>
      </c>
      <c r="AX185" s="232" t="s">
        <v>82</v>
      </c>
      <c r="AY185" s="234" t="s">
        <v>186</v>
      </c>
      <c r="AZ185" s="232"/>
      <c r="BA185" s="232"/>
      <c r="BB185" s="232"/>
      <c r="BC185" s="232"/>
      <c r="BD185" s="232"/>
      <c r="BE185" s="232"/>
      <c r="BF185" s="232"/>
      <c r="BG185" s="232"/>
      <c r="BH185" s="232"/>
      <c r="BI185" s="232"/>
      <c r="BJ185" s="232"/>
      <c r="BK185" s="232"/>
      <c r="BL185" s="232"/>
      <c r="BM185" s="232"/>
      <c r="BN185" s="232"/>
    </row>
    <row r="186" s="240" customFormat="true" ht="12.8" hidden="false" customHeight="false" outlineLevel="0" collapsed="false">
      <c r="A186" s="232"/>
      <c r="B186" s="233"/>
      <c r="C186" s="232"/>
      <c r="D186" s="196" t="s">
        <v>196</v>
      </c>
      <c r="E186" s="234"/>
      <c r="F186" s="235" t="s">
        <v>1197</v>
      </c>
      <c r="G186" s="232"/>
      <c r="H186" s="234"/>
      <c r="I186" s="236"/>
      <c r="J186" s="232"/>
      <c r="K186" s="232"/>
      <c r="L186" s="233"/>
      <c r="M186" s="237"/>
      <c r="N186" s="238"/>
      <c r="O186" s="238"/>
      <c r="P186" s="238"/>
      <c r="Q186" s="238"/>
      <c r="R186" s="238"/>
      <c r="S186" s="238"/>
      <c r="T186" s="239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4" t="s">
        <v>196</v>
      </c>
      <c r="AU186" s="234" t="s">
        <v>207</v>
      </c>
      <c r="AV186" s="232" t="s">
        <v>90</v>
      </c>
      <c r="AW186" s="232" t="s">
        <v>36</v>
      </c>
      <c r="AX186" s="232" t="s">
        <v>82</v>
      </c>
      <c r="AY186" s="234" t="s">
        <v>186</v>
      </c>
      <c r="AZ186" s="232"/>
      <c r="BA186" s="232"/>
      <c r="BB186" s="232"/>
      <c r="BC186" s="232"/>
      <c r="BD186" s="232"/>
      <c r="BE186" s="232"/>
      <c r="BF186" s="232"/>
      <c r="BG186" s="232"/>
      <c r="BH186" s="232"/>
      <c r="BI186" s="232"/>
      <c r="BJ186" s="232"/>
      <c r="BK186" s="232"/>
      <c r="BL186" s="232"/>
      <c r="BM186" s="232"/>
      <c r="BN186" s="232"/>
    </row>
    <row r="187" s="209" customFormat="true" ht="12.8" hidden="false" customHeight="false" outlineLevel="0" collapsed="false">
      <c r="A187" s="200"/>
      <c r="B187" s="201"/>
      <c r="C187" s="200"/>
      <c r="D187" s="196" t="s">
        <v>196</v>
      </c>
      <c r="E187" s="202"/>
      <c r="F187" s="203" t="s">
        <v>1198</v>
      </c>
      <c r="G187" s="200"/>
      <c r="H187" s="204" t="n">
        <v>31.002</v>
      </c>
      <c r="I187" s="205"/>
      <c r="J187" s="200"/>
      <c r="K187" s="200"/>
      <c r="L187" s="201"/>
      <c r="M187" s="206"/>
      <c r="N187" s="207"/>
      <c r="O187" s="207"/>
      <c r="P187" s="207"/>
      <c r="Q187" s="207"/>
      <c r="R187" s="207"/>
      <c r="S187" s="207"/>
      <c r="T187" s="208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2" t="s">
        <v>196</v>
      </c>
      <c r="AU187" s="202" t="s">
        <v>207</v>
      </c>
      <c r="AV187" s="200" t="s">
        <v>92</v>
      </c>
      <c r="AW187" s="200" t="s">
        <v>36</v>
      </c>
      <c r="AX187" s="200" t="s">
        <v>90</v>
      </c>
      <c r="AY187" s="202" t="s">
        <v>186</v>
      </c>
      <c r="AZ187" s="200"/>
      <c r="BA187" s="200"/>
      <c r="BB187" s="200"/>
      <c r="BC187" s="200"/>
      <c r="BD187" s="200"/>
      <c r="BE187" s="200"/>
      <c r="BF187" s="200"/>
      <c r="BG187" s="200"/>
      <c r="BH187" s="200"/>
      <c r="BI187" s="200"/>
      <c r="BJ187" s="200"/>
      <c r="BK187" s="200"/>
      <c r="BL187" s="200"/>
      <c r="BM187" s="200"/>
      <c r="BN187" s="200"/>
    </row>
    <row r="188" s="180" customFormat="true" ht="12.8" hidden="false" customHeight="false" outlineLevel="0" collapsed="false">
      <c r="A188" s="168"/>
      <c r="B188" s="169"/>
      <c r="C188" s="168"/>
      <c r="D188" s="170" t="s">
        <v>81</v>
      </c>
      <c r="E188" s="181" t="s">
        <v>1199</v>
      </c>
      <c r="F188" s="181" t="s">
        <v>1200</v>
      </c>
      <c r="G188" s="168"/>
      <c r="H188" s="168"/>
      <c r="I188" s="172"/>
      <c r="J188" s="182" t="n">
        <f aca="false">BK188</f>
        <v>0</v>
      </c>
      <c r="K188" s="168"/>
      <c r="L188" s="169"/>
      <c r="M188" s="174"/>
      <c r="N188" s="175"/>
      <c r="O188" s="175"/>
      <c r="P188" s="176" t="n">
        <f aca="false">P189</f>
        <v>0</v>
      </c>
      <c r="Q188" s="175"/>
      <c r="R188" s="176" t="n">
        <f aca="false">R189</f>
        <v>-15.90712192</v>
      </c>
      <c r="S188" s="175"/>
      <c r="T188" s="177" t="n">
        <f aca="false">T189</f>
        <v>0</v>
      </c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70" t="s">
        <v>90</v>
      </c>
      <c r="AS188" s="168"/>
      <c r="AT188" s="178" t="s">
        <v>81</v>
      </c>
      <c r="AU188" s="178" t="s">
        <v>90</v>
      </c>
      <c r="AV188" s="168"/>
      <c r="AW188" s="168"/>
      <c r="AX188" s="168"/>
      <c r="AY188" s="170" t="s">
        <v>186</v>
      </c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79" t="n">
        <f aca="false">BK189</f>
        <v>0</v>
      </c>
      <c r="BL188" s="168"/>
      <c r="BM188" s="168"/>
      <c r="BN188" s="168"/>
    </row>
    <row r="189" s="180" customFormat="true" ht="12.8" hidden="false" customHeight="false" outlineLevel="0" collapsed="false">
      <c r="A189" s="168"/>
      <c r="B189" s="169"/>
      <c r="C189" s="168"/>
      <c r="D189" s="170" t="s">
        <v>81</v>
      </c>
      <c r="E189" s="181" t="s">
        <v>1201</v>
      </c>
      <c r="F189" s="181" t="s">
        <v>1202</v>
      </c>
      <c r="G189" s="168"/>
      <c r="H189" s="168"/>
      <c r="I189" s="172"/>
      <c r="J189" s="182" t="n">
        <f aca="false">BK189</f>
        <v>0</v>
      </c>
      <c r="K189" s="168"/>
      <c r="L189" s="169"/>
      <c r="M189" s="174"/>
      <c r="N189" s="175"/>
      <c r="O189" s="175"/>
      <c r="P189" s="176" t="n">
        <f aca="false">SUM(P190:P211)</f>
        <v>0</v>
      </c>
      <c r="Q189" s="175"/>
      <c r="R189" s="176" t="n">
        <f aca="false">SUM(R190:R211)</f>
        <v>-15.90712192</v>
      </c>
      <c r="S189" s="175"/>
      <c r="T189" s="177" t="n">
        <f aca="false">SUM(T190:T211)</f>
        <v>0</v>
      </c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70" t="s">
        <v>90</v>
      </c>
      <c r="AS189" s="168"/>
      <c r="AT189" s="178" t="s">
        <v>81</v>
      </c>
      <c r="AU189" s="178" t="s">
        <v>92</v>
      </c>
      <c r="AV189" s="168"/>
      <c r="AW189" s="168"/>
      <c r="AX189" s="168"/>
      <c r="AY189" s="170" t="s">
        <v>186</v>
      </c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79" t="n">
        <f aca="false">SUM(BK190:BK211)</f>
        <v>0</v>
      </c>
      <c r="BL189" s="168"/>
      <c r="BM189" s="168"/>
      <c r="BN189" s="168"/>
    </row>
    <row r="190" s="32" customFormat="true" ht="22.35" hidden="false" customHeight="false" outlineLevel="0" collapsed="false">
      <c r="A190" s="26"/>
      <c r="B190" s="27"/>
      <c r="C190" s="183" t="s">
        <v>1203</v>
      </c>
      <c r="D190" s="4" t="s">
        <v>0</v>
      </c>
      <c r="E190" s="184" t="s">
        <v>1147</v>
      </c>
      <c r="F190" s="185" t="s">
        <v>1148</v>
      </c>
      <c r="G190" s="186" t="s">
        <v>1080</v>
      </c>
      <c r="H190" s="187" t="n">
        <v>-235.553</v>
      </c>
      <c r="I190" s="188"/>
      <c r="J190" s="189" t="n">
        <f aca="false">ROUND(I190*H190,2)</f>
        <v>-0</v>
      </c>
      <c r="K190" s="185" t="s">
        <v>210</v>
      </c>
      <c r="L190" s="27"/>
      <c r="M190" s="190"/>
      <c r="N190" s="191" t="s">
        <v>47</v>
      </c>
      <c r="O190" s="68"/>
      <c r="P190" s="192" t="n">
        <f aca="false">O190*H190</f>
        <v>-0</v>
      </c>
      <c r="Q190" s="192" t="n">
        <v>0.00094</v>
      </c>
      <c r="R190" s="192" t="n">
        <f aca="false">Q190*H190</f>
        <v>-0.22141982</v>
      </c>
      <c r="S190" s="192" t="n">
        <v>0</v>
      </c>
      <c r="T190" s="193" t="n">
        <f aca="false">S190*H190</f>
        <v>-0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194" t="s">
        <v>192</v>
      </c>
      <c r="AS190" s="31"/>
      <c r="AT190" s="194" t="s">
        <v>0</v>
      </c>
      <c r="AU190" s="194" t="s">
        <v>207</v>
      </c>
      <c r="AV190" s="31"/>
      <c r="AW190" s="31"/>
      <c r="AX190" s="31"/>
      <c r="AY190" s="7" t="s">
        <v>186</v>
      </c>
      <c r="AZ190" s="31"/>
      <c r="BA190" s="31"/>
      <c r="BB190" s="31"/>
      <c r="BC190" s="31"/>
      <c r="BD190" s="31"/>
      <c r="BE190" s="195" t="n">
        <f aca="false">IF(N190="základní",J190,0)</f>
        <v>-0</v>
      </c>
      <c r="BF190" s="195" t="n">
        <f aca="false">IF(N190="snížená",J190,0)</f>
        <v>0</v>
      </c>
      <c r="BG190" s="195" t="n">
        <f aca="false">IF(N190="zákl. přenesená",J190,0)</f>
        <v>0</v>
      </c>
      <c r="BH190" s="195" t="n">
        <f aca="false">IF(N190="sníž. přenesená",J190,0)</f>
        <v>0</v>
      </c>
      <c r="BI190" s="195" t="n">
        <f aca="false">IF(N190="nulová",J190,0)</f>
        <v>0</v>
      </c>
      <c r="BJ190" s="7" t="s">
        <v>90</v>
      </c>
      <c r="BK190" s="195" t="n">
        <f aca="false">ROUND(I190*H190,2)</f>
        <v>-0</v>
      </c>
      <c r="BL190" s="7" t="s">
        <v>192</v>
      </c>
      <c r="BM190" s="194" t="s">
        <v>1204</v>
      </c>
      <c r="BN190" s="31"/>
    </row>
    <row r="191" s="32" customFormat="true" ht="16.4" hidden="false" customHeight="false" outlineLevel="0" collapsed="false">
      <c r="A191" s="26"/>
      <c r="B191" s="27"/>
      <c r="C191" s="26"/>
      <c r="D191" s="196" t="s">
        <v>194</v>
      </c>
      <c r="E191" s="26"/>
      <c r="F191" s="197" t="s">
        <v>1150</v>
      </c>
      <c r="G191" s="26"/>
      <c r="H191" s="26"/>
      <c r="I191" s="163"/>
      <c r="J191" s="26"/>
      <c r="K191" s="26"/>
      <c r="L191" s="27"/>
      <c r="M191" s="198"/>
      <c r="N191" s="199"/>
      <c r="O191" s="68"/>
      <c r="P191" s="68"/>
      <c r="Q191" s="68"/>
      <c r="R191" s="68"/>
      <c r="S191" s="68"/>
      <c r="T191" s="69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7" t="s">
        <v>194</v>
      </c>
      <c r="AU191" s="7" t="s">
        <v>207</v>
      </c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</row>
    <row r="192" s="32" customFormat="true" ht="22.35" hidden="false" customHeight="false" outlineLevel="0" collapsed="false">
      <c r="A192" s="26"/>
      <c r="B192" s="27"/>
      <c r="C192" s="183" t="s">
        <v>1205</v>
      </c>
      <c r="D192" s="4" t="s">
        <v>0</v>
      </c>
      <c r="E192" s="184" t="s">
        <v>1154</v>
      </c>
      <c r="F192" s="185" t="s">
        <v>1155</v>
      </c>
      <c r="G192" s="186" t="s">
        <v>1080</v>
      </c>
      <c r="H192" s="187" t="n">
        <v>-235.553</v>
      </c>
      <c r="I192" s="188"/>
      <c r="J192" s="189" t="n">
        <f aca="false">ROUND(I192*H192,2)</f>
        <v>-0</v>
      </c>
      <c r="K192" s="185" t="s">
        <v>210</v>
      </c>
      <c r="L192" s="27"/>
      <c r="M192" s="190"/>
      <c r="N192" s="191" t="s">
        <v>47</v>
      </c>
      <c r="O192" s="68"/>
      <c r="P192" s="192" t="n">
        <f aca="false">O192*H192</f>
        <v>-0</v>
      </c>
      <c r="Q192" s="192" t="n">
        <v>0.006</v>
      </c>
      <c r="R192" s="192" t="n">
        <f aca="false">Q192*H192</f>
        <v>-1.413318</v>
      </c>
      <c r="S192" s="192" t="n">
        <v>0</v>
      </c>
      <c r="T192" s="193" t="n">
        <f aca="false">S192*H192</f>
        <v>-0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194" t="s">
        <v>192</v>
      </c>
      <c r="AS192" s="31"/>
      <c r="AT192" s="194" t="s">
        <v>0</v>
      </c>
      <c r="AU192" s="194" t="s">
        <v>207</v>
      </c>
      <c r="AV192" s="31"/>
      <c r="AW192" s="31"/>
      <c r="AX192" s="31"/>
      <c r="AY192" s="7" t="s">
        <v>186</v>
      </c>
      <c r="AZ192" s="31"/>
      <c r="BA192" s="31"/>
      <c r="BB192" s="31"/>
      <c r="BC192" s="31"/>
      <c r="BD192" s="31"/>
      <c r="BE192" s="195" t="n">
        <f aca="false">IF(N192="základní",J192,0)</f>
        <v>-0</v>
      </c>
      <c r="BF192" s="195" t="n">
        <f aca="false">IF(N192="snížená",J192,0)</f>
        <v>0</v>
      </c>
      <c r="BG192" s="195" t="n">
        <f aca="false">IF(N192="zákl. přenesená",J192,0)</f>
        <v>0</v>
      </c>
      <c r="BH192" s="195" t="n">
        <f aca="false">IF(N192="sníž. přenesená",J192,0)</f>
        <v>0</v>
      </c>
      <c r="BI192" s="195" t="n">
        <f aca="false">IF(N192="nulová",J192,0)</f>
        <v>0</v>
      </c>
      <c r="BJ192" s="7" t="s">
        <v>90</v>
      </c>
      <c r="BK192" s="195" t="n">
        <f aca="false">ROUND(I192*H192,2)</f>
        <v>-0</v>
      </c>
      <c r="BL192" s="7" t="s">
        <v>192</v>
      </c>
      <c r="BM192" s="194" t="s">
        <v>1206</v>
      </c>
      <c r="BN192" s="31"/>
    </row>
    <row r="193" s="32" customFormat="true" ht="16.4" hidden="false" customHeight="false" outlineLevel="0" collapsed="false">
      <c r="A193" s="26"/>
      <c r="B193" s="27"/>
      <c r="C193" s="26"/>
      <c r="D193" s="196" t="s">
        <v>194</v>
      </c>
      <c r="E193" s="26"/>
      <c r="F193" s="197" t="s">
        <v>1155</v>
      </c>
      <c r="G193" s="26"/>
      <c r="H193" s="26"/>
      <c r="I193" s="163"/>
      <c r="J193" s="26"/>
      <c r="K193" s="26"/>
      <c r="L193" s="27"/>
      <c r="M193" s="198"/>
      <c r="N193" s="199"/>
      <c r="O193" s="68"/>
      <c r="P193" s="68"/>
      <c r="Q193" s="68"/>
      <c r="R193" s="68"/>
      <c r="S193" s="68"/>
      <c r="T193" s="69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7" t="s">
        <v>194</v>
      </c>
      <c r="AU193" s="7" t="s">
        <v>207</v>
      </c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</row>
    <row r="194" s="32" customFormat="true" ht="22.35" hidden="false" customHeight="false" outlineLevel="0" collapsed="false">
      <c r="A194" s="26"/>
      <c r="B194" s="27"/>
      <c r="C194" s="183" t="s">
        <v>1207</v>
      </c>
      <c r="D194" s="4" t="s">
        <v>0</v>
      </c>
      <c r="E194" s="184" t="s">
        <v>1154</v>
      </c>
      <c r="F194" s="185" t="s">
        <v>1155</v>
      </c>
      <c r="G194" s="186" t="s">
        <v>1080</v>
      </c>
      <c r="H194" s="187" t="n">
        <v>-235.553</v>
      </c>
      <c r="I194" s="188"/>
      <c r="J194" s="189" t="n">
        <f aca="false">ROUND(I194*H194,2)</f>
        <v>-0</v>
      </c>
      <c r="K194" s="185" t="s">
        <v>210</v>
      </c>
      <c r="L194" s="27"/>
      <c r="M194" s="190"/>
      <c r="N194" s="191" t="s">
        <v>47</v>
      </c>
      <c r="O194" s="68"/>
      <c r="P194" s="192" t="n">
        <f aca="false">O194*H194</f>
        <v>-0</v>
      </c>
      <c r="Q194" s="192" t="n">
        <v>0.006</v>
      </c>
      <c r="R194" s="192" t="n">
        <f aca="false">Q194*H194</f>
        <v>-1.413318</v>
      </c>
      <c r="S194" s="192" t="n">
        <v>0</v>
      </c>
      <c r="T194" s="193" t="n">
        <f aca="false">S194*H194</f>
        <v>-0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194" t="s">
        <v>192</v>
      </c>
      <c r="AS194" s="31"/>
      <c r="AT194" s="194" t="s">
        <v>0</v>
      </c>
      <c r="AU194" s="194" t="s">
        <v>207</v>
      </c>
      <c r="AV194" s="31"/>
      <c r="AW194" s="31"/>
      <c r="AX194" s="31"/>
      <c r="AY194" s="7" t="s">
        <v>186</v>
      </c>
      <c r="AZ194" s="31"/>
      <c r="BA194" s="31"/>
      <c r="BB194" s="31"/>
      <c r="BC194" s="31"/>
      <c r="BD194" s="31"/>
      <c r="BE194" s="195" t="n">
        <f aca="false">IF(N194="základní",J194,0)</f>
        <v>-0</v>
      </c>
      <c r="BF194" s="195" t="n">
        <f aca="false">IF(N194="snížená",J194,0)</f>
        <v>0</v>
      </c>
      <c r="BG194" s="195" t="n">
        <f aca="false">IF(N194="zákl. přenesená",J194,0)</f>
        <v>0</v>
      </c>
      <c r="BH194" s="195" t="n">
        <f aca="false">IF(N194="sníž. přenesená",J194,0)</f>
        <v>0</v>
      </c>
      <c r="BI194" s="195" t="n">
        <f aca="false">IF(N194="nulová",J194,0)</f>
        <v>0</v>
      </c>
      <c r="BJ194" s="7" t="s">
        <v>90</v>
      </c>
      <c r="BK194" s="195" t="n">
        <f aca="false">ROUND(I194*H194,2)</f>
        <v>-0</v>
      </c>
      <c r="BL194" s="7" t="s">
        <v>192</v>
      </c>
      <c r="BM194" s="194" t="s">
        <v>1208</v>
      </c>
      <c r="BN194" s="31"/>
    </row>
    <row r="195" s="32" customFormat="true" ht="16.4" hidden="false" customHeight="false" outlineLevel="0" collapsed="false">
      <c r="A195" s="26"/>
      <c r="B195" s="27"/>
      <c r="C195" s="26"/>
      <c r="D195" s="196" t="s">
        <v>194</v>
      </c>
      <c r="E195" s="26"/>
      <c r="F195" s="197" t="s">
        <v>1155</v>
      </c>
      <c r="G195" s="26"/>
      <c r="H195" s="26"/>
      <c r="I195" s="163"/>
      <c r="J195" s="26"/>
      <c r="K195" s="26"/>
      <c r="L195" s="27"/>
      <c r="M195" s="198"/>
      <c r="N195" s="199"/>
      <c r="O195" s="68"/>
      <c r="P195" s="68"/>
      <c r="Q195" s="68"/>
      <c r="R195" s="68"/>
      <c r="S195" s="68"/>
      <c r="T195" s="69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7" t="s">
        <v>194</v>
      </c>
      <c r="AU195" s="7" t="s">
        <v>207</v>
      </c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</row>
    <row r="196" s="32" customFormat="true" ht="22.35" hidden="false" customHeight="false" outlineLevel="0" collapsed="false">
      <c r="A196" s="26"/>
      <c r="B196" s="27"/>
      <c r="C196" s="183" t="s">
        <v>1209</v>
      </c>
      <c r="D196" s="4" t="s">
        <v>0</v>
      </c>
      <c r="E196" s="184" t="s">
        <v>1160</v>
      </c>
      <c r="F196" s="185" t="s">
        <v>1161</v>
      </c>
      <c r="G196" s="186" t="s">
        <v>1080</v>
      </c>
      <c r="H196" s="187" t="n">
        <v>-235.553</v>
      </c>
      <c r="I196" s="188"/>
      <c r="J196" s="189" t="n">
        <f aca="false">ROUND(I196*H196,2)</f>
        <v>-0</v>
      </c>
      <c r="K196" s="185" t="s">
        <v>210</v>
      </c>
      <c r="L196" s="27"/>
      <c r="M196" s="190"/>
      <c r="N196" s="191" t="s">
        <v>47</v>
      </c>
      <c r="O196" s="68"/>
      <c r="P196" s="192" t="n">
        <f aca="false">O196*H196</f>
        <v>-0</v>
      </c>
      <c r="Q196" s="192" t="n">
        <v>0</v>
      </c>
      <c r="R196" s="192" t="n">
        <f aca="false">Q196*H196</f>
        <v>-0</v>
      </c>
      <c r="S196" s="192" t="n">
        <v>0</v>
      </c>
      <c r="T196" s="193" t="n">
        <f aca="false">S196*H196</f>
        <v>-0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194" t="s">
        <v>192</v>
      </c>
      <c r="AS196" s="31"/>
      <c r="AT196" s="194" t="s">
        <v>0</v>
      </c>
      <c r="AU196" s="194" t="s">
        <v>207</v>
      </c>
      <c r="AV196" s="31"/>
      <c r="AW196" s="31"/>
      <c r="AX196" s="31"/>
      <c r="AY196" s="7" t="s">
        <v>186</v>
      </c>
      <c r="AZ196" s="31"/>
      <c r="BA196" s="31"/>
      <c r="BB196" s="31"/>
      <c r="BC196" s="31"/>
      <c r="BD196" s="31"/>
      <c r="BE196" s="195" t="n">
        <f aca="false">IF(N196="základní",J196,0)</f>
        <v>-0</v>
      </c>
      <c r="BF196" s="195" t="n">
        <f aca="false">IF(N196="snížená",J196,0)</f>
        <v>0</v>
      </c>
      <c r="BG196" s="195" t="n">
        <f aca="false">IF(N196="zákl. přenesená",J196,0)</f>
        <v>0</v>
      </c>
      <c r="BH196" s="195" t="n">
        <f aca="false">IF(N196="sníž. přenesená",J196,0)</f>
        <v>0</v>
      </c>
      <c r="BI196" s="195" t="n">
        <f aca="false">IF(N196="nulová",J196,0)</f>
        <v>0</v>
      </c>
      <c r="BJ196" s="7" t="s">
        <v>90</v>
      </c>
      <c r="BK196" s="195" t="n">
        <f aca="false">ROUND(I196*H196,2)</f>
        <v>-0</v>
      </c>
      <c r="BL196" s="7" t="s">
        <v>192</v>
      </c>
      <c r="BM196" s="194" t="s">
        <v>1210</v>
      </c>
      <c r="BN196" s="31"/>
    </row>
    <row r="197" s="32" customFormat="true" ht="12.8" hidden="false" customHeight="false" outlineLevel="0" collapsed="false">
      <c r="A197" s="26"/>
      <c r="B197" s="27"/>
      <c r="C197" s="26"/>
      <c r="D197" s="196" t="s">
        <v>194</v>
      </c>
      <c r="E197" s="26"/>
      <c r="F197" s="197" t="s">
        <v>1161</v>
      </c>
      <c r="G197" s="26"/>
      <c r="H197" s="26"/>
      <c r="I197" s="163"/>
      <c r="J197" s="26"/>
      <c r="K197" s="26"/>
      <c r="L197" s="27"/>
      <c r="M197" s="198"/>
      <c r="N197" s="199"/>
      <c r="O197" s="68"/>
      <c r="P197" s="68"/>
      <c r="Q197" s="68"/>
      <c r="R197" s="68"/>
      <c r="S197" s="68"/>
      <c r="T197" s="69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7" t="s">
        <v>194</v>
      </c>
      <c r="AU197" s="7" t="s">
        <v>207</v>
      </c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</row>
    <row r="198" s="32" customFormat="true" ht="22.35" hidden="false" customHeight="false" outlineLevel="0" collapsed="false">
      <c r="A198" s="26"/>
      <c r="B198" s="27"/>
      <c r="C198" s="183" t="s">
        <v>1211</v>
      </c>
      <c r="D198" s="4" t="s">
        <v>0</v>
      </c>
      <c r="E198" s="184" t="s">
        <v>1164</v>
      </c>
      <c r="F198" s="185" t="s">
        <v>1165</v>
      </c>
      <c r="G198" s="186" t="s">
        <v>1080</v>
      </c>
      <c r="H198" s="187" t="n">
        <v>-235.553</v>
      </c>
      <c r="I198" s="188"/>
      <c r="J198" s="189" t="n">
        <f aca="false">ROUND(I198*H198,2)</f>
        <v>-0</v>
      </c>
      <c r="K198" s="185" t="s">
        <v>210</v>
      </c>
      <c r="L198" s="27"/>
      <c r="M198" s="190"/>
      <c r="N198" s="191" t="s">
        <v>47</v>
      </c>
      <c r="O198" s="68"/>
      <c r="P198" s="192" t="n">
        <f aca="false">O198*H198</f>
        <v>-0</v>
      </c>
      <c r="Q198" s="192" t="n">
        <v>0.0005</v>
      </c>
      <c r="R198" s="192" t="n">
        <f aca="false">Q198*H198</f>
        <v>-0.1177765</v>
      </c>
      <c r="S198" s="192" t="n">
        <v>0</v>
      </c>
      <c r="T198" s="193" t="n">
        <f aca="false">S198*H198</f>
        <v>-0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194" t="s">
        <v>192</v>
      </c>
      <c r="AS198" s="31"/>
      <c r="AT198" s="194" t="s">
        <v>0</v>
      </c>
      <c r="AU198" s="194" t="s">
        <v>207</v>
      </c>
      <c r="AV198" s="31"/>
      <c r="AW198" s="31"/>
      <c r="AX198" s="31"/>
      <c r="AY198" s="7" t="s">
        <v>186</v>
      </c>
      <c r="AZ198" s="31"/>
      <c r="BA198" s="31"/>
      <c r="BB198" s="31"/>
      <c r="BC198" s="31"/>
      <c r="BD198" s="31"/>
      <c r="BE198" s="195" t="n">
        <f aca="false">IF(N198="základní",J198,0)</f>
        <v>-0</v>
      </c>
      <c r="BF198" s="195" t="n">
        <f aca="false">IF(N198="snížená",J198,0)</f>
        <v>0</v>
      </c>
      <c r="BG198" s="195" t="n">
        <f aca="false">IF(N198="zákl. přenesená",J198,0)</f>
        <v>0</v>
      </c>
      <c r="BH198" s="195" t="n">
        <f aca="false">IF(N198="sníž. přenesená",J198,0)</f>
        <v>0</v>
      </c>
      <c r="BI198" s="195" t="n">
        <f aca="false">IF(N198="nulová",J198,0)</f>
        <v>0</v>
      </c>
      <c r="BJ198" s="7" t="s">
        <v>90</v>
      </c>
      <c r="BK198" s="195" t="n">
        <f aca="false">ROUND(I198*H198,2)</f>
        <v>-0</v>
      </c>
      <c r="BL198" s="7" t="s">
        <v>192</v>
      </c>
      <c r="BM198" s="194" t="s">
        <v>1212</v>
      </c>
      <c r="BN198" s="31"/>
    </row>
    <row r="199" s="32" customFormat="true" ht="16.4" hidden="false" customHeight="false" outlineLevel="0" collapsed="false">
      <c r="A199" s="26"/>
      <c r="B199" s="27"/>
      <c r="C199" s="26"/>
      <c r="D199" s="196" t="s">
        <v>194</v>
      </c>
      <c r="E199" s="26"/>
      <c r="F199" s="197" t="s">
        <v>1165</v>
      </c>
      <c r="G199" s="26"/>
      <c r="H199" s="26"/>
      <c r="I199" s="163"/>
      <c r="J199" s="26"/>
      <c r="K199" s="26"/>
      <c r="L199" s="27"/>
      <c r="M199" s="198"/>
      <c r="N199" s="199"/>
      <c r="O199" s="68"/>
      <c r="P199" s="68"/>
      <c r="Q199" s="68"/>
      <c r="R199" s="68"/>
      <c r="S199" s="68"/>
      <c r="T199" s="69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7" t="s">
        <v>194</v>
      </c>
      <c r="AU199" s="7" t="s">
        <v>207</v>
      </c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</row>
    <row r="200" s="32" customFormat="true" ht="12.8" hidden="false" customHeight="false" outlineLevel="0" collapsed="false">
      <c r="A200" s="26"/>
      <c r="B200" s="27"/>
      <c r="C200" s="183" t="s">
        <v>1213</v>
      </c>
      <c r="D200" s="4" t="s">
        <v>0</v>
      </c>
      <c r="E200" s="184" t="s">
        <v>1170</v>
      </c>
      <c r="F200" s="185" t="s">
        <v>1171</v>
      </c>
      <c r="G200" s="186" t="s">
        <v>1080</v>
      </c>
      <c r="H200" s="187" t="n">
        <v>-142.783</v>
      </c>
      <c r="I200" s="188"/>
      <c r="J200" s="189" t="n">
        <f aca="false">ROUND(I200*H200,2)</f>
        <v>-0</v>
      </c>
      <c r="K200" s="185" t="s">
        <v>210</v>
      </c>
      <c r="L200" s="27"/>
      <c r="M200" s="190"/>
      <c r="N200" s="191" t="s">
        <v>47</v>
      </c>
      <c r="O200" s="68"/>
      <c r="P200" s="192" t="n">
        <f aca="false">O200*H200</f>
        <v>-0</v>
      </c>
      <c r="Q200" s="192" t="n">
        <v>0.03383</v>
      </c>
      <c r="R200" s="192" t="n">
        <f aca="false">Q200*H200</f>
        <v>-4.83034889</v>
      </c>
      <c r="S200" s="192" t="n">
        <v>0</v>
      </c>
      <c r="T200" s="193" t="n">
        <f aca="false">S200*H200</f>
        <v>-0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194" t="s">
        <v>192</v>
      </c>
      <c r="AS200" s="31"/>
      <c r="AT200" s="194" t="s">
        <v>0</v>
      </c>
      <c r="AU200" s="194" t="s">
        <v>207</v>
      </c>
      <c r="AV200" s="31"/>
      <c r="AW200" s="31"/>
      <c r="AX200" s="31"/>
      <c r="AY200" s="7" t="s">
        <v>186</v>
      </c>
      <c r="AZ200" s="31"/>
      <c r="BA200" s="31"/>
      <c r="BB200" s="31"/>
      <c r="BC200" s="31"/>
      <c r="BD200" s="31"/>
      <c r="BE200" s="195" t="n">
        <f aca="false">IF(N200="základní",J200,0)</f>
        <v>-0</v>
      </c>
      <c r="BF200" s="195" t="n">
        <f aca="false">IF(N200="snížená",J200,0)</f>
        <v>0</v>
      </c>
      <c r="BG200" s="195" t="n">
        <f aca="false">IF(N200="zákl. přenesená",J200,0)</f>
        <v>0</v>
      </c>
      <c r="BH200" s="195" t="n">
        <f aca="false">IF(N200="sníž. přenesená",J200,0)</f>
        <v>0</v>
      </c>
      <c r="BI200" s="195" t="n">
        <f aca="false">IF(N200="nulová",J200,0)</f>
        <v>0</v>
      </c>
      <c r="BJ200" s="7" t="s">
        <v>90</v>
      </c>
      <c r="BK200" s="195" t="n">
        <f aca="false">ROUND(I200*H200,2)</f>
        <v>-0</v>
      </c>
      <c r="BL200" s="7" t="s">
        <v>192</v>
      </c>
      <c r="BM200" s="194" t="s">
        <v>1214</v>
      </c>
      <c r="BN200" s="31"/>
    </row>
    <row r="201" s="32" customFormat="true" ht="16.4" hidden="false" customHeight="false" outlineLevel="0" collapsed="false">
      <c r="A201" s="26"/>
      <c r="B201" s="27"/>
      <c r="C201" s="26"/>
      <c r="D201" s="196" t="s">
        <v>194</v>
      </c>
      <c r="E201" s="26"/>
      <c r="F201" s="197" t="s">
        <v>1173</v>
      </c>
      <c r="G201" s="26"/>
      <c r="H201" s="26"/>
      <c r="I201" s="163"/>
      <c r="J201" s="26"/>
      <c r="K201" s="26"/>
      <c r="L201" s="27"/>
      <c r="M201" s="198"/>
      <c r="N201" s="199"/>
      <c r="O201" s="68"/>
      <c r="P201" s="68"/>
      <c r="Q201" s="68"/>
      <c r="R201" s="68"/>
      <c r="S201" s="68"/>
      <c r="T201" s="69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7" t="s">
        <v>194</v>
      </c>
      <c r="AU201" s="7" t="s">
        <v>207</v>
      </c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</row>
    <row r="202" s="32" customFormat="true" ht="32.8" hidden="false" customHeight="false" outlineLevel="0" collapsed="false">
      <c r="A202" s="26"/>
      <c r="B202" s="27"/>
      <c r="C202" s="183" t="s">
        <v>1215</v>
      </c>
      <c r="D202" s="4" t="s">
        <v>0</v>
      </c>
      <c r="E202" s="184" t="s">
        <v>1193</v>
      </c>
      <c r="F202" s="185" t="s">
        <v>1194</v>
      </c>
      <c r="G202" s="186" t="s">
        <v>1080</v>
      </c>
      <c r="H202" s="187" t="n">
        <v>-31.002</v>
      </c>
      <c r="I202" s="188"/>
      <c r="J202" s="189" t="n">
        <f aca="false">ROUND(I202*H202,2)</f>
        <v>-0</v>
      </c>
      <c r="K202" s="185" t="s">
        <v>210</v>
      </c>
      <c r="L202" s="27"/>
      <c r="M202" s="190"/>
      <c r="N202" s="191" t="s">
        <v>47</v>
      </c>
      <c r="O202" s="68"/>
      <c r="P202" s="192" t="n">
        <f aca="false">O202*H202</f>
        <v>-0</v>
      </c>
      <c r="Q202" s="192" t="n">
        <v>0.0117</v>
      </c>
      <c r="R202" s="192" t="n">
        <f aca="false">Q202*H202</f>
        <v>-0.3627234</v>
      </c>
      <c r="S202" s="192" t="n">
        <v>0</v>
      </c>
      <c r="T202" s="193" t="n">
        <f aca="false">S202*H202</f>
        <v>-0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194" t="s">
        <v>192</v>
      </c>
      <c r="AS202" s="31"/>
      <c r="AT202" s="194" t="s">
        <v>0</v>
      </c>
      <c r="AU202" s="194" t="s">
        <v>207</v>
      </c>
      <c r="AV202" s="31"/>
      <c r="AW202" s="31"/>
      <c r="AX202" s="31"/>
      <c r="AY202" s="7" t="s">
        <v>186</v>
      </c>
      <c r="AZ202" s="31"/>
      <c r="BA202" s="31"/>
      <c r="BB202" s="31"/>
      <c r="BC202" s="31"/>
      <c r="BD202" s="31"/>
      <c r="BE202" s="195" t="n">
        <f aca="false">IF(N202="základní",J202,0)</f>
        <v>-0</v>
      </c>
      <c r="BF202" s="195" t="n">
        <f aca="false">IF(N202="snížená",J202,0)</f>
        <v>0</v>
      </c>
      <c r="BG202" s="195" t="n">
        <f aca="false">IF(N202="zákl. přenesená",J202,0)</f>
        <v>0</v>
      </c>
      <c r="BH202" s="195" t="n">
        <f aca="false">IF(N202="sníž. přenesená",J202,0)</f>
        <v>0</v>
      </c>
      <c r="BI202" s="195" t="n">
        <f aca="false">IF(N202="nulová",J202,0)</f>
        <v>0</v>
      </c>
      <c r="BJ202" s="7" t="s">
        <v>90</v>
      </c>
      <c r="BK202" s="195" t="n">
        <f aca="false">ROUND(I202*H202,2)</f>
        <v>-0</v>
      </c>
      <c r="BL202" s="7" t="s">
        <v>192</v>
      </c>
      <c r="BM202" s="194" t="s">
        <v>1216</v>
      </c>
      <c r="BN202" s="31"/>
    </row>
    <row r="203" s="32" customFormat="true" ht="23.85" hidden="false" customHeight="false" outlineLevel="0" collapsed="false">
      <c r="A203" s="26"/>
      <c r="B203" s="27"/>
      <c r="C203" s="26"/>
      <c r="D203" s="196" t="s">
        <v>194</v>
      </c>
      <c r="E203" s="26"/>
      <c r="F203" s="197" t="s">
        <v>1196</v>
      </c>
      <c r="G203" s="26"/>
      <c r="H203" s="26"/>
      <c r="I203" s="163"/>
      <c r="J203" s="26"/>
      <c r="K203" s="26"/>
      <c r="L203" s="27"/>
      <c r="M203" s="198"/>
      <c r="N203" s="199"/>
      <c r="O203" s="68"/>
      <c r="P203" s="68"/>
      <c r="Q203" s="68"/>
      <c r="R203" s="68"/>
      <c r="S203" s="68"/>
      <c r="T203" s="69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7" t="s">
        <v>194</v>
      </c>
      <c r="AU203" s="7" t="s">
        <v>207</v>
      </c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</row>
    <row r="204" s="32" customFormat="true" ht="32.8" hidden="false" customHeight="false" outlineLevel="0" collapsed="false">
      <c r="A204" s="26"/>
      <c r="B204" s="27"/>
      <c r="C204" s="183" t="s">
        <v>1217</v>
      </c>
      <c r="D204" s="4" t="s">
        <v>0</v>
      </c>
      <c r="E204" s="184" t="s">
        <v>1181</v>
      </c>
      <c r="F204" s="185" t="s">
        <v>1182</v>
      </c>
      <c r="G204" s="186" t="s">
        <v>1080</v>
      </c>
      <c r="H204" s="187" t="n">
        <v>-158.095</v>
      </c>
      <c r="I204" s="188"/>
      <c r="J204" s="189" t="n">
        <f aca="false">ROUND(I204*H204,2)</f>
        <v>-0</v>
      </c>
      <c r="K204" s="185" t="s">
        <v>210</v>
      </c>
      <c r="L204" s="27"/>
      <c r="M204" s="190"/>
      <c r="N204" s="191" t="s">
        <v>47</v>
      </c>
      <c r="O204" s="68"/>
      <c r="P204" s="192" t="n">
        <f aca="false">O204*H204</f>
        <v>-0</v>
      </c>
      <c r="Q204" s="192" t="n">
        <v>0.01119</v>
      </c>
      <c r="R204" s="192" t="n">
        <f aca="false">Q204*H204</f>
        <v>-1.76908305</v>
      </c>
      <c r="S204" s="192" t="n">
        <v>0</v>
      </c>
      <c r="T204" s="193" t="n">
        <f aca="false">S204*H204</f>
        <v>-0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194" t="s">
        <v>192</v>
      </c>
      <c r="AS204" s="31"/>
      <c r="AT204" s="194" t="s">
        <v>0</v>
      </c>
      <c r="AU204" s="194" t="s">
        <v>207</v>
      </c>
      <c r="AV204" s="31"/>
      <c r="AW204" s="31"/>
      <c r="AX204" s="31"/>
      <c r="AY204" s="7" t="s">
        <v>186</v>
      </c>
      <c r="AZ204" s="31"/>
      <c r="BA204" s="31"/>
      <c r="BB204" s="31"/>
      <c r="BC204" s="31"/>
      <c r="BD204" s="31"/>
      <c r="BE204" s="195" t="n">
        <f aca="false">IF(N204="základní",J204,0)</f>
        <v>-0</v>
      </c>
      <c r="BF204" s="195" t="n">
        <f aca="false">IF(N204="snížená",J204,0)</f>
        <v>0</v>
      </c>
      <c r="BG204" s="195" t="n">
        <f aca="false">IF(N204="zákl. přenesená",J204,0)</f>
        <v>0</v>
      </c>
      <c r="BH204" s="195" t="n">
        <f aca="false">IF(N204="sníž. přenesená",J204,0)</f>
        <v>0</v>
      </c>
      <c r="BI204" s="195" t="n">
        <f aca="false">IF(N204="nulová",J204,0)</f>
        <v>0</v>
      </c>
      <c r="BJ204" s="7" t="s">
        <v>90</v>
      </c>
      <c r="BK204" s="195" t="n">
        <f aca="false">ROUND(I204*H204,2)</f>
        <v>-0</v>
      </c>
      <c r="BL204" s="7" t="s">
        <v>192</v>
      </c>
      <c r="BM204" s="194" t="s">
        <v>1218</v>
      </c>
      <c r="BN204" s="31"/>
    </row>
    <row r="205" s="32" customFormat="true" ht="16.4" hidden="false" customHeight="false" outlineLevel="0" collapsed="false">
      <c r="A205" s="26"/>
      <c r="B205" s="27"/>
      <c r="C205" s="26"/>
      <c r="D205" s="196" t="s">
        <v>194</v>
      </c>
      <c r="E205" s="26"/>
      <c r="F205" s="197" t="s">
        <v>1182</v>
      </c>
      <c r="G205" s="26"/>
      <c r="H205" s="26"/>
      <c r="I205" s="163"/>
      <c r="J205" s="26"/>
      <c r="K205" s="26"/>
      <c r="L205" s="27"/>
      <c r="M205" s="198"/>
      <c r="N205" s="199"/>
      <c r="O205" s="68"/>
      <c r="P205" s="68"/>
      <c r="Q205" s="68"/>
      <c r="R205" s="68"/>
      <c r="S205" s="68"/>
      <c r="T205" s="69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7" t="s">
        <v>194</v>
      </c>
      <c r="AU205" s="7" t="s">
        <v>207</v>
      </c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</row>
    <row r="206" s="32" customFormat="true" ht="12.8" hidden="false" customHeight="false" outlineLevel="0" collapsed="false">
      <c r="A206" s="26"/>
      <c r="B206" s="27"/>
      <c r="C206" s="220" t="s">
        <v>1219</v>
      </c>
      <c r="D206" s="221" t="s">
        <v>229</v>
      </c>
      <c r="E206" s="222" t="s">
        <v>1185</v>
      </c>
      <c r="F206" s="223" t="s">
        <v>1186</v>
      </c>
      <c r="G206" s="224" t="s">
        <v>1080</v>
      </c>
      <c r="H206" s="225" t="n">
        <v>-158.095</v>
      </c>
      <c r="I206" s="226"/>
      <c r="J206" s="227" t="n">
        <f aca="false">ROUND(I206*H206,2)</f>
        <v>-0</v>
      </c>
      <c r="K206" s="223" t="s">
        <v>210</v>
      </c>
      <c r="L206" s="228"/>
      <c r="M206" s="229"/>
      <c r="N206" s="230" t="s">
        <v>47</v>
      </c>
      <c r="O206" s="68"/>
      <c r="P206" s="192" t="n">
        <f aca="false">O206*H206</f>
        <v>-0</v>
      </c>
      <c r="Q206" s="192" t="n">
        <v>0.0054</v>
      </c>
      <c r="R206" s="192" t="n">
        <f aca="false">Q206*H206</f>
        <v>-0.853713</v>
      </c>
      <c r="S206" s="192" t="n">
        <v>0</v>
      </c>
      <c r="T206" s="193" t="n">
        <f aca="false">S206*H206</f>
        <v>-0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194" t="s">
        <v>232</v>
      </c>
      <c r="AS206" s="31"/>
      <c r="AT206" s="194" t="s">
        <v>229</v>
      </c>
      <c r="AU206" s="194" t="s">
        <v>207</v>
      </c>
      <c r="AV206" s="31"/>
      <c r="AW206" s="31"/>
      <c r="AX206" s="31"/>
      <c r="AY206" s="7" t="s">
        <v>186</v>
      </c>
      <c r="AZ206" s="31"/>
      <c r="BA206" s="31"/>
      <c r="BB206" s="31"/>
      <c r="BC206" s="31"/>
      <c r="BD206" s="31"/>
      <c r="BE206" s="195" t="n">
        <f aca="false">IF(N206="základní",J206,0)</f>
        <v>-0</v>
      </c>
      <c r="BF206" s="195" t="n">
        <f aca="false">IF(N206="snížená",J206,0)</f>
        <v>0</v>
      </c>
      <c r="BG206" s="195" t="n">
        <f aca="false">IF(N206="zákl. přenesená",J206,0)</f>
        <v>0</v>
      </c>
      <c r="BH206" s="195" t="n">
        <f aca="false">IF(N206="sníž. přenesená",J206,0)</f>
        <v>0</v>
      </c>
      <c r="BI206" s="195" t="n">
        <f aca="false">IF(N206="nulová",J206,0)</f>
        <v>0</v>
      </c>
      <c r="BJ206" s="7" t="s">
        <v>90</v>
      </c>
      <c r="BK206" s="195" t="n">
        <f aca="false">ROUND(I206*H206,2)</f>
        <v>-0</v>
      </c>
      <c r="BL206" s="7" t="s">
        <v>192</v>
      </c>
      <c r="BM206" s="194" t="s">
        <v>1220</v>
      </c>
      <c r="BN206" s="31"/>
    </row>
    <row r="207" s="32" customFormat="true" ht="12.8" hidden="false" customHeight="false" outlineLevel="0" collapsed="false">
      <c r="A207" s="26"/>
      <c r="B207" s="27"/>
      <c r="C207" s="26"/>
      <c r="D207" s="196" t="s">
        <v>194</v>
      </c>
      <c r="E207" s="26"/>
      <c r="F207" s="197" t="s">
        <v>1186</v>
      </c>
      <c r="G207" s="26"/>
      <c r="H207" s="26"/>
      <c r="I207" s="163"/>
      <c r="J207" s="26"/>
      <c r="K207" s="26"/>
      <c r="L207" s="27"/>
      <c r="M207" s="198"/>
      <c r="N207" s="199"/>
      <c r="O207" s="68"/>
      <c r="P207" s="68"/>
      <c r="Q207" s="68"/>
      <c r="R207" s="68"/>
      <c r="S207" s="68"/>
      <c r="T207" s="69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7" t="s">
        <v>194</v>
      </c>
      <c r="AU207" s="7" t="s">
        <v>207</v>
      </c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</row>
    <row r="208" s="32" customFormat="true" ht="22.35" hidden="false" customHeight="false" outlineLevel="0" collapsed="false">
      <c r="A208" s="26"/>
      <c r="B208" s="27"/>
      <c r="C208" s="183" t="s">
        <v>1221</v>
      </c>
      <c r="D208" s="4" t="s">
        <v>0</v>
      </c>
      <c r="E208" s="184" t="s">
        <v>1133</v>
      </c>
      <c r="F208" s="185" t="s">
        <v>1134</v>
      </c>
      <c r="G208" s="186" t="s">
        <v>1080</v>
      </c>
      <c r="H208" s="187" t="n">
        <v>-411.137</v>
      </c>
      <c r="I208" s="188"/>
      <c r="J208" s="189" t="n">
        <f aca="false">ROUND(I208*H208,2)</f>
        <v>-0</v>
      </c>
      <c r="K208" s="185" t="s">
        <v>210</v>
      </c>
      <c r="L208" s="27"/>
      <c r="M208" s="190"/>
      <c r="N208" s="191" t="s">
        <v>47</v>
      </c>
      <c r="O208" s="68"/>
      <c r="P208" s="192" t="n">
        <f aca="false">O208*H208</f>
        <v>-0</v>
      </c>
      <c r="Q208" s="192" t="n">
        <v>0.00016</v>
      </c>
      <c r="R208" s="192" t="n">
        <f aca="false">Q208*H208</f>
        <v>-0.06578192</v>
      </c>
      <c r="S208" s="192" t="n">
        <v>0</v>
      </c>
      <c r="T208" s="193" t="n">
        <f aca="false">S208*H208</f>
        <v>-0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194" t="s">
        <v>192</v>
      </c>
      <c r="AS208" s="31"/>
      <c r="AT208" s="194" t="s">
        <v>0</v>
      </c>
      <c r="AU208" s="194" t="s">
        <v>207</v>
      </c>
      <c r="AV208" s="31"/>
      <c r="AW208" s="31"/>
      <c r="AX208" s="31"/>
      <c r="AY208" s="7" t="s">
        <v>186</v>
      </c>
      <c r="AZ208" s="31"/>
      <c r="BA208" s="31"/>
      <c r="BB208" s="31"/>
      <c r="BC208" s="31"/>
      <c r="BD208" s="31"/>
      <c r="BE208" s="195" t="n">
        <f aca="false">IF(N208="základní",J208,0)</f>
        <v>-0</v>
      </c>
      <c r="BF208" s="195" t="n">
        <f aca="false">IF(N208="snížená",J208,0)</f>
        <v>0</v>
      </c>
      <c r="BG208" s="195" t="n">
        <f aca="false">IF(N208="zákl. přenesená",J208,0)</f>
        <v>0</v>
      </c>
      <c r="BH208" s="195" t="n">
        <f aca="false">IF(N208="sníž. přenesená",J208,0)</f>
        <v>0</v>
      </c>
      <c r="BI208" s="195" t="n">
        <f aca="false">IF(N208="nulová",J208,0)</f>
        <v>0</v>
      </c>
      <c r="BJ208" s="7" t="s">
        <v>90</v>
      </c>
      <c r="BK208" s="195" t="n">
        <f aca="false">ROUND(I208*H208,2)</f>
        <v>-0</v>
      </c>
      <c r="BL208" s="7" t="s">
        <v>192</v>
      </c>
      <c r="BM208" s="194" t="s">
        <v>1222</v>
      </c>
      <c r="BN208" s="31"/>
    </row>
    <row r="209" s="32" customFormat="true" ht="16.4" hidden="false" customHeight="false" outlineLevel="0" collapsed="false">
      <c r="A209" s="26"/>
      <c r="B209" s="27"/>
      <c r="C209" s="26"/>
      <c r="D209" s="196" t="s">
        <v>194</v>
      </c>
      <c r="E209" s="26"/>
      <c r="F209" s="197" t="s">
        <v>1134</v>
      </c>
      <c r="G209" s="26"/>
      <c r="H209" s="26"/>
      <c r="I209" s="163"/>
      <c r="J209" s="26"/>
      <c r="K209" s="26"/>
      <c r="L209" s="27"/>
      <c r="M209" s="198"/>
      <c r="N209" s="199"/>
      <c r="O209" s="68"/>
      <c r="P209" s="68"/>
      <c r="Q209" s="68"/>
      <c r="R209" s="68"/>
      <c r="S209" s="68"/>
      <c r="T209" s="69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7" t="s">
        <v>194</v>
      </c>
      <c r="AU209" s="7" t="s">
        <v>207</v>
      </c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</row>
    <row r="210" s="32" customFormat="true" ht="32.8" hidden="false" customHeight="false" outlineLevel="0" collapsed="false">
      <c r="A210" s="26"/>
      <c r="B210" s="27"/>
      <c r="C210" s="183" t="s">
        <v>1223</v>
      </c>
      <c r="D210" s="4" t="s">
        <v>0</v>
      </c>
      <c r="E210" s="184" t="s">
        <v>1139</v>
      </c>
      <c r="F210" s="185" t="s">
        <v>1140</v>
      </c>
      <c r="G210" s="186" t="s">
        <v>1080</v>
      </c>
      <c r="H210" s="187" t="n">
        <v>-411.137</v>
      </c>
      <c r="I210" s="188"/>
      <c r="J210" s="189" t="n">
        <f aca="false">ROUND(I210*H210,2)</f>
        <v>-0</v>
      </c>
      <c r="K210" s="185" t="s">
        <v>210</v>
      </c>
      <c r="L210" s="27"/>
      <c r="M210" s="190"/>
      <c r="N210" s="191" t="s">
        <v>47</v>
      </c>
      <c r="O210" s="68"/>
      <c r="P210" s="192" t="n">
        <f aca="false">O210*H210</f>
        <v>-0</v>
      </c>
      <c r="Q210" s="192" t="n">
        <v>0.01182</v>
      </c>
      <c r="R210" s="192" t="n">
        <f aca="false">Q210*H210</f>
        <v>-4.85963934</v>
      </c>
      <c r="S210" s="192" t="n">
        <v>0</v>
      </c>
      <c r="T210" s="193" t="n">
        <f aca="false">S210*H210</f>
        <v>-0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194" t="s">
        <v>192</v>
      </c>
      <c r="AS210" s="31"/>
      <c r="AT210" s="194" t="s">
        <v>0</v>
      </c>
      <c r="AU210" s="194" t="s">
        <v>207</v>
      </c>
      <c r="AV210" s="31"/>
      <c r="AW210" s="31"/>
      <c r="AX210" s="31"/>
      <c r="AY210" s="7" t="s">
        <v>186</v>
      </c>
      <c r="AZ210" s="31"/>
      <c r="BA210" s="31"/>
      <c r="BB210" s="31"/>
      <c r="BC210" s="31"/>
      <c r="BD210" s="31"/>
      <c r="BE210" s="195" t="n">
        <f aca="false">IF(N210="základní",J210,0)</f>
        <v>-0</v>
      </c>
      <c r="BF210" s="195" t="n">
        <f aca="false">IF(N210="snížená",J210,0)</f>
        <v>0</v>
      </c>
      <c r="BG210" s="195" t="n">
        <f aca="false">IF(N210="zákl. přenesená",J210,0)</f>
        <v>0</v>
      </c>
      <c r="BH210" s="195" t="n">
        <f aca="false">IF(N210="sníž. přenesená",J210,0)</f>
        <v>0</v>
      </c>
      <c r="BI210" s="195" t="n">
        <f aca="false">IF(N210="nulová",J210,0)</f>
        <v>0</v>
      </c>
      <c r="BJ210" s="7" t="s">
        <v>90</v>
      </c>
      <c r="BK210" s="195" t="n">
        <f aca="false">ROUND(I210*H210,2)</f>
        <v>-0</v>
      </c>
      <c r="BL210" s="7" t="s">
        <v>192</v>
      </c>
      <c r="BM210" s="194" t="s">
        <v>1224</v>
      </c>
      <c r="BN210" s="31"/>
    </row>
    <row r="211" s="32" customFormat="true" ht="16.4" hidden="false" customHeight="false" outlineLevel="0" collapsed="false">
      <c r="A211" s="26"/>
      <c r="B211" s="27"/>
      <c r="C211" s="26"/>
      <c r="D211" s="196" t="s">
        <v>194</v>
      </c>
      <c r="E211" s="26"/>
      <c r="F211" s="197" t="s">
        <v>1140</v>
      </c>
      <c r="G211" s="26"/>
      <c r="H211" s="26"/>
      <c r="I211" s="163"/>
      <c r="J211" s="26"/>
      <c r="K211" s="26"/>
      <c r="L211" s="27"/>
      <c r="M211" s="241"/>
      <c r="N211" s="242"/>
      <c r="O211" s="243"/>
      <c r="P211" s="243"/>
      <c r="Q211" s="243"/>
      <c r="R211" s="243"/>
      <c r="S211" s="243"/>
      <c r="T211" s="244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7" t="s">
        <v>194</v>
      </c>
      <c r="AU211" s="7" t="s">
        <v>207</v>
      </c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</row>
    <row r="212" s="32" customFormat="true" ht="12.8" hidden="false" customHeight="false" outlineLevel="0" collapsed="false">
      <c r="A212" s="26"/>
      <c r="B212" s="50"/>
      <c r="C212" s="51"/>
      <c r="D212" s="51"/>
      <c r="E212" s="51"/>
      <c r="F212" s="51"/>
      <c r="G212" s="51"/>
      <c r="H212" s="51"/>
      <c r="I212" s="245"/>
      <c r="J212" s="51"/>
      <c r="K212" s="51"/>
      <c r="L212" s="27"/>
      <c r="M212" s="26"/>
      <c r="N212" s="31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</row>
    <row r="213" customFormat="false" ht="12.8" hidden="false" customHeight="fals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3"/>
    </row>
  </sheetData>
  <sheetProtection sheet="true" password="cc78" objects="true" scenarios="true"/>
  <autoFilter ref="C127:K211"/>
  <mergeCells count="9">
    <mergeCell ref="L2:V2"/>
    <mergeCell ref="E7:H7"/>
    <mergeCell ref="E9:H9"/>
    <mergeCell ref="E18:H18"/>
    <mergeCell ref="E27:H27"/>
    <mergeCell ref="E85:H85"/>
    <mergeCell ref="E87:H87"/>
    <mergeCell ref="E118:H118"/>
    <mergeCell ref="E120:H120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134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1225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ROUND(J118,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ROUND((SUM(BE118:BE122)),  2)</f>
        <v>0</v>
      </c>
      <c r="G33" s="26"/>
      <c r="H33" s="26"/>
      <c r="I33" s="130" t="n">
        <v>0.21</v>
      </c>
      <c r="J33" s="129" t="n">
        <f aca="false">ROUND(((SUM(BE118:BE122))*I33),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ROUND((SUM(BF118:BF122)),  2)</f>
        <v>0</v>
      </c>
      <c r="G34" s="26"/>
      <c r="H34" s="26"/>
      <c r="I34" s="130" t="n">
        <v>0.12</v>
      </c>
      <c r="J34" s="129" t="n">
        <f aca="false">ROUND(((SUM(BF118:BF122))*I34),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ROUND((SUM(BG118:BG122)),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ROUND((SUM(BH118:BH122)),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ROUND((SUM(BI118:BI122)),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SPZ15 - 007 VRN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J118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1226</v>
      </c>
      <c r="E97" s="146"/>
      <c r="F97" s="146"/>
      <c r="G97" s="146"/>
      <c r="H97" s="146"/>
      <c r="I97" s="146"/>
      <c r="J97" s="147" t="n">
        <f aca="false">J119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1227</v>
      </c>
      <c r="E98" s="152"/>
      <c r="F98" s="152"/>
      <c r="G98" s="152"/>
      <c r="H98" s="152"/>
      <c r="I98" s="152"/>
      <c r="J98" s="153" t="n">
        <f aca="false">J120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32" customFormat="true" ht="21.85" hidden="false" customHeight="true" outlineLevel="0" collapsed="false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s="32" customFormat="true" ht="6.95" hidden="false" customHeight="true" outlineLevel="0" collapsed="false">
      <c r="A100" s="26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M100" s="31"/>
      <c r="N100" s="31"/>
      <c r="O100" s="31"/>
      <c r="P100" s="31"/>
      <c r="Q100" s="31"/>
      <c r="R100" s="31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</row>
    <row r="104" s="32" customFormat="true" ht="6.95" hidden="false" customHeight="true" outlineLevel="0" collapsed="false">
      <c r="A104" s="26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24.95" hidden="false" customHeight="true" outlineLevel="0" collapsed="false">
      <c r="A105" s="26"/>
      <c r="B105" s="27"/>
      <c r="C105" s="11" t="s">
        <v>171</v>
      </c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6.95" hidden="false" customHeight="true" outlineLevel="0" collapsed="false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2" hidden="false" customHeight="true" outlineLevel="0" collapsed="false">
      <c r="A107" s="26"/>
      <c r="B107" s="27"/>
      <c r="C107" s="19" t="s">
        <v>17</v>
      </c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6.5" hidden="false" customHeight="true" outlineLevel="0" collapsed="false">
      <c r="A108" s="26"/>
      <c r="B108" s="27"/>
      <c r="C108" s="26"/>
      <c r="D108" s="26"/>
      <c r="E108" s="115" t="str">
        <f aca="false">E7</f>
        <v>SUPŠ Karlovy Vary specifikace změn</v>
      </c>
      <c r="F108" s="115"/>
      <c r="G108" s="115"/>
      <c r="H108" s="115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2" hidden="false" customHeight="true" outlineLevel="0" collapsed="false">
      <c r="A109" s="26"/>
      <c r="B109" s="27"/>
      <c r="C109" s="19" t="s">
        <v>157</v>
      </c>
      <c r="D109" s="26"/>
      <c r="E109" s="26"/>
      <c r="F109" s="26"/>
      <c r="G109" s="26"/>
      <c r="H109" s="2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6.5" hidden="false" customHeight="true" outlineLevel="0" collapsed="false">
      <c r="A110" s="26"/>
      <c r="B110" s="27"/>
      <c r="C110" s="26"/>
      <c r="D110" s="26"/>
      <c r="E110" s="116" t="str">
        <f aca="false">E9</f>
        <v>SPZ15 - 007 VRN</v>
      </c>
      <c r="F110" s="116"/>
      <c r="G110" s="116"/>
      <c r="H110" s="11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6.95" hidden="false" customHeight="true" outlineLevel="0" collapsed="false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12" hidden="false" customHeight="true" outlineLevel="0" collapsed="false">
      <c r="A112" s="26"/>
      <c r="B112" s="27"/>
      <c r="C112" s="19" t="s">
        <v>21</v>
      </c>
      <c r="D112" s="26"/>
      <c r="E112" s="26"/>
      <c r="F112" s="20" t="str">
        <f aca="false">F12</f>
        <v>Nám. 17. listopadu 710/12, Karlovy Vary – Rybáře</v>
      </c>
      <c r="G112" s="26"/>
      <c r="H112" s="26"/>
      <c r="I112" s="19" t="s">
        <v>23</v>
      </c>
      <c r="J112" s="117" t="n">
        <f aca="false">IF(J12="","",J12)</f>
        <v>45742</v>
      </c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6.95" hidden="false" customHeight="true" outlineLevel="0" collapsed="false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25.65" hidden="false" customHeight="true" outlineLevel="0" collapsed="false">
      <c r="A114" s="26"/>
      <c r="B114" s="27"/>
      <c r="C114" s="19" t="s">
        <v>24</v>
      </c>
      <c r="D114" s="26"/>
      <c r="E114" s="26"/>
      <c r="F114" s="20" t="str">
        <f aca="false">E15</f>
        <v>Karlovarský kraj</v>
      </c>
      <c r="G114" s="26"/>
      <c r="H114" s="26"/>
      <c r="I114" s="19" t="s">
        <v>32</v>
      </c>
      <c r="J114" s="139" t="str">
        <f aca="false">E21</f>
        <v>Energy Benefit Centre a.s.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5.15" hidden="false" customHeight="true" outlineLevel="0" collapsed="false">
      <c r="A115" s="26"/>
      <c r="B115" s="27"/>
      <c r="C115" s="19" t="s">
        <v>30</v>
      </c>
      <c r="D115" s="26"/>
      <c r="E115" s="26"/>
      <c r="F115" s="20" t="str">
        <f aca="false">IF(E18="","",E18)</f>
        <v>Vyplň údaj</v>
      </c>
      <c r="G115" s="26"/>
      <c r="H115" s="26"/>
      <c r="I115" s="19" t="s">
        <v>37</v>
      </c>
      <c r="J115" s="139" t="str">
        <f aca="false">E24</f>
        <v>rubim s.r.o.</v>
      </c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10.3" hidden="false" customHeight="true" outlineLevel="0" collapsed="false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162" customFormat="true" ht="29.3" hidden="false" customHeight="true" outlineLevel="0" collapsed="false">
      <c r="A117" s="155"/>
      <c r="B117" s="156"/>
      <c r="C117" s="157" t="s">
        <v>172</v>
      </c>
      <c r="D117" s="158" t="s">
        <v>67</v>
      </c>
      <c r="E117" s="158" t="s">
        <v>63</v>
      </c>
      <c r="F117" s="158" t="s">
        <v>64</v>
      </c>
      <c r="G117" s="158" t="s">
        <v>173</v>
      </c>
      <c r="H117" s="158" t="s">
        <v>174</v>
      </c>
      <c r="I117" s="158" t="s">
        <v>175</v>
      </c>
      <c r="J117" s="158" t="s">
        <v>161</v>
      </c>
      <c r="K117" s="159" t="s">
        <v>176</v>
      </c>
      <c r="L117" s="160"/>
      <c r="M117" s="76"/>
      <c r="N117" s="77" t="s">
        <v>46</v>
      </c>
      <c r="O117" s="77" t="s">
        <v>177</v>
      </c>
      <c r="P117" s="77" t="s">
        <v>178</v>
      </c>
      <c r="Q117" s="77" t="s">
        <v>179</v>
      </c>
      <c r="R117" s="77" t="s">
        <v>180</v>
      </c>
      <c r="S117" s="77" t="s">
        <v>181</v>
      </c>
      <c r="T117" s="78" t="s">
        <v>182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</row>
    <row r="118" s="32" customFormat="true" ht="15" hidden="false" customHeight="false" outlineLevel="0" collapsed="false">
      <c r="A118" s="26"/>
      <c r="B118" s="27"/>
      <c r="C118" s="84" t="s">
        <v>183</v>
      </c>
      <c r="D118" s="26"/>
      <c r="E118" s="26"/>
      <c r="F118" s="26"/>
      <c r="G118" s="26"/>
      <c r="H118" s="26"/>
      <c r="I118" s="163"/>
      <c r="J118" s="164" t="n">
        <f aca="false">BK118</f>
        <v>0</v>
      </c>
      <c r="K118" s="26"/>
      <c r="L118" s="27"/>
      <c r="M118" s="79"/>
      <c r="N118" s="66"/>
      <c r="O118" s="80"/>
      <c r="P118" s="165" t="n">
        <f aca="false">P119</f>
        <v>0</v>
      </c>
      <c r="Q118" s="80"/>
      <c r="R118" s="165" t="n">
        <f aca="false">R119</f>
        <v>0</v>
      </c>
      <c r="S118" s="80"/>
      <c r="T118" s="166" t="n">
        <f aca="false"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7" t="s">
        <v>81</v>
      </c>
      <c r="AU118" s="7" t="s">
        <v>163</v>
      </c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167" t="n">
        <f aca="false">BK119</f>
        <v>0</v>
      </c>
      <c r="BL118" s="31"/>
      <c r="BM118" s="31"/>
      <c r="BN118" s="31"/>
    </row>
    <row r="119" s="180" customFormat="true" ht="15" hidden="false" customHeight="false" outlineLevel="0" collapsed="false">
      <c r="A119" s="168"/>
      <c r="B119" s="169"/>
      <c r="C119" s="168"/>
      <c r="D119" s="170" t="s">
        <v>81</v>
      </c>
      <c r="E119" s="171" t="s">
        <v>1228</v>
      </c>
      <c r="F119" s="171" t="s">
        <v>1229</v>
      </c>
      <c r="G119" s="168"/>
      <c r="H119" s="168"/>
      <c r="I119" s="172"/>
      <c r="J119" s="173" t="n">
        <f aca="false">BK119</f>
        <v>0</v>
      </c>
      <c r="K119" s="168"/>
      <c r="L119" s="169"/>
      <c r="M119" s="174"/>
      <c r="N119" s="175"/>
      <c r="O119" s="175"/>
      <c r="P119" s="176" t="n">
        <f aca="false">P120</f>
        <v>0</v>
      </c>
      <c r="Q119" s="175"/>
      <c r="R119" s="176" t="n">
        <f aca="false">R120</f>
        <v>0</v>
      </c>
      <c r="S119" s="175"/>
      <c r="T119" s="177" t="n">
        <f aca="false">T120</f>
        <v>0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70" t="s">
        <v>90</v>
      </c>
      <c r="AS119" s="168"/>
      <c r="AT119" s="178" t="s">
        <v>81</v>
      </c>
      <c r="AU119" s="178" t="s">
        <v>82</v>
      </c>
      <c r="AV119" s="168"/>
      <c r="AW119" s="168"/>
      <c r="AX119" s="168"/>
      <c r="AY119" s="170" t="s">
        <v>186</v>
      </c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79" t="n">
        <f aca="false">BK120</f>
        <v>0</v>
      </c>
      <c r="BL119" s="168"/>
      <c r="BM119" s="168"/>
      <c r="BN119" s="168"/>
    </row>
    <row r="120" s="180" customFormat="true" ht="12.8" hidden="false" customHeight="false" outlineLevel="0" collapsed="false">
      <c r="A120" s="168"/>
      <c r="B120" s="169"/>
      <c r="C120" s="168"/>
      <c r="D120" s="170" t="s">
        <v>81</v>
      </c>
      <c r="E120" s="181" t="s">
        <v>1230</v>
      </c>
      <c r="F120" s="181" t="s">
        <v>1231</v>
      </c>
      <c r="G120" s="168"/>
      <c r="H120" s="168"/>
      <c r="I120" s="172"/>
      <c r="J120" s="182" t="n">
        <f aca="false">BK120</f>
        <v>0</v>
      </c>
      <c r="K120" s="168"/>
      <c r="L120" s="169"/>
      <c r="M120" s="174"/>
      <c r="N120" s="175"/>
      <c r="O120" s="175"/>
      <c r="P120" s="176" t="n">
        <f aca="false">SUM(P121:P122)</f>
        <v>0</v>
      </c>
      <c r="Q120" s="175"/>
      <c r="R120" s="176" t="n">
        <f aca="false">SUM(R121:R122)</f>
        <v>0</v>
      </c>
      <c r="S120" s="175"/>
      <c r="T120" s="177" t="n">
        <f aca="false">SUM(T121:T122)</f>
        <v>0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70" t="s">
        <v>90</v>
      </c>
      <c r="AS120" s="168"/>
      <c r="AT120" s="178" t="s">
        <v>81</v>
      </c>
      <c r="AU120" s="178" t="s">
        <v>90</v>
      </c>
      <c r="AV120" s="168"/>
      <c r="AW120" s="168"/>
      <c r="AX120" s="168"/>
      <c r="AY120" s="170" t="s">
        <v>186</v>
      </c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79" t="n">
        <f aca="false">SUM(BK121:BK122)</f>
        <v>0</v>
      </c>
      <c r="BL120" s="168"/>
      <c r="BM120" s="168"/>
      <c r="BN120" s="168"/>
    </row>
    <row r="121" s="32" customFormat="true" ht="22.35" hidden="false" customHeight="false" outlineLevel="0" collapsed="false">
      <c r="A121" s="26"/>
      <c r="B121" s="27"/>
      <c r="C121" s="183" t="s">
        <v>669</v>
      </c>
      <c r="D121" s="1" t="s">
        <v>0</v>
      </c>
      <c r="E121" s="184" t="s">
        <v>1232</v>
      </c>
      <c r="F121" s="185" t="s">
        <v>1233</v>
      </c>
      <c r="G121" s="186" t="s">
        <v>1055</v>
      </c>
      <c r="H121" s="187" t="n">
        <v>1</v>
      </c>
      <c r="I121" s="188"/>
      <c r="J121" s="189" t="n">
        <f aca="false">ROUND(I121*H121,2)</f>
        <v>0</v>
      </c>
      <c r="K121" s="185" t="s">
        <v>261</v>
      </c>
      <c r="L121" s="27"/>
      <c r="M121" s="190"/>
      <c r="N121" s="191" t="s">
        <v>47</v>
      </c>
      <c r="O121" s="68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192</v>
      </c>
      <c r="AS121" s="31"/>
      <c r="AT121" s="194" t="s">
        <v>0</v>
      </c>
      <c r="AU121" s="194" t="s">
        <v>92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0</v>
      </c>
      <c r="BL121" s="7" t="s">
        <v>192</v>
      </c>
      <c r="BM121" s="194" t="s">
        <v>1234</v>
      </c>
      <c r="BN121" s="31"/>
    </row>
    <row r="122" s="32" customFormat="true" ht="12.8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1235</v>
      </c>
      <c r="G122" s="26"/>
      <c r="H122" s="26"/>
      <c r="I122" s="163"/>
      <c r="J122" s="26"/>
      <c r="K122" s="26"/>
      <c r="L122" s="27"/>
      <c r="M122" s="241"/>
      <c r="N122" s="242"/>
      <c r="O122" s="243"/>
      <c r="P122" s="243"/>
      <c r="Q122" s="243"/>
      <c r="R122" s="243"/>
      <c r="S122" s="243"/>
      <c r="T122" s="244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92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12.8" hidden="false" customHeight="false" outlineLevel="0" collapsed="false">
      <c r="A123" s="26"/>
      <c r="B123" s="50"/>
      <c r="C123" s="51"/>
      <c r="D123" s="51"/>
      <c r="E123" s="51"/>
      <c r="F123" s="51"/>
      <c r="G123" s="51"/>
      <c r="H123" s="51"/>
      <c r="I123" s="245"/>
      <c r="J123" s="51"/>
      <c r="K123" s="51"/>
      <c r="L123" s="27"/>
      <c r="M123" s="26"/>
      <c r="N123" s="31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</row>
    <row r="124" customFormat="false" ht="12.8" hidden="false" customHeight="fals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3"/>
    </row>
  </sheetData>
  <sheetProtection sheet="true" password="cc78" objects="true" scenarios="true"/>
  <autoFilter ref="C117:K122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137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1236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ROUND(J118,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ROUND((SUM(BE118:BE124)),  2)</f>
        <v>0</v>
      </c>
      <c r="G33" s="26"/>
      <c r="H33" s="26"/>
      <c r="I33" s="130" t="n">
        <v>0.21</v>
      </c>
      <c r="J33" s="129" t="n">
        <f aca="false">ROUND(((SUM(BE118:BE124))*I33),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ROUND((SUM(BF118:BF124)),  2)</f>
        <v>0</v>
      </c>
      <c r="G34" s="26"/>
      <c r="H34" s="26"/>
      <c r="I34" s="130" t="n">
        <v>0.12</v>
      </c>
      <c r="J34" s="129" t="n">
        <f aca="false">ROUND(((SUM(BF118:BF124))*I34),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ROUND((SUM(BG118:BG124)),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ROUND((SUM(BH118:BH124)),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ROUND((SUM(BI118:BI124)),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SPZ16 - FVE.102.1 Fotovoltaika SO 102 etapa I.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J118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1237</v>
      </c>
      <c r="E97" s="146"/>
      <c r="F97" s="146"/>
      <c r="G97" s="146"/>
      <c r="H97" s="146"/>
      <c r="I97" s="146"/>
      <c r="J97" s="147" t="n">
        <f aca="false">J119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1238</v>
      </c>
      <c r="E98" s="152"/>
      <c r="F98" s="152"/>
      <c r="G98" s="152"/>
      <c r="H98" s="152"/>
      <c r="I98" s="152"/>
      <c r="J98" s="153" t="n">
        <f aca="false">J120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32" customFormat="true" ht="21.85" hidden="false" customHeight="true" outlineLevel="0" collapsed="false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s="32" customFormat="true" ht="6.95" hidden="false" customHeight="true" outlineLevel="0" collapsed="false">
      <c r="A100" s="26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M100" s="31"/>
      <c r="N100" s="31"/>
      <c r="O100" s="31"/>
      <c r="P100" s="31"/>
      <c r="Q100" s="31"/>
      <c r="R100" s="31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</row>
    <row r="104" s="32" customFormat="true" ht="6.95" hidden="false" customHeight="true" outlineLevel="0" collapsed="false">
      <c r="A104" s="26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24.95" hidden="false" customHeight="true" outlineLevel="0" collapsed="false">
      <c r="A105" s="26"/>
      <c r="B105" s="27"/>
      <c r="C105" s="11" t="s">
        <v>171</v>
      </c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6.95" hidden="false" customHeight="true" outlineLevel="0" collapsed="false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2" hidden="false" customHeight="true" outlineLevel="0" collapsed="false">
      <c r="A107" s="26"/>
      <c r="B107" s="27"/>
      <c r="C107" s="19" t="s">
        <v>17</v>
      </c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6.5" hidden="false" customHeight="true" outlineLevel="0" collapsed="false">
      <c r="A108" s="26"/>
      <c r="B108" s="27"/>
      <c r="C108" s="26"/>
      <c r="D108" s="26"/>
      <c r="E108" s="115" t="str">
        <f aca="false">E7</f>
        <v>SUPŠ Karlovy Vary specifikace změn</v>
      </c>
      <c r="F108" s="115"/>
      <c r="G108" s="115"/>
      <c r="H108" s="115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2" hidden="false" customHeight="true" outlineLevel="0" collapsed="false">
      <c r="A109" s="26"/>
      <c r="B109" s="27"/>
      <c r="C109" s="19" t="s">
        <v>157</v>
      </c>
      <c r="D109" s="26"/>
      <c r="E109" s="26"/>
      <c r="F109" s="26"/>
      <c r="G109" s="26"/>
      <c r="H109" s="2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6.5" hidden="false" customHeight="true" outlineLevel="0" collapsed="false">
      <c r="A110" s="26"/>
      <c r="B110" s="27"/>
      <c r="C110" s="26"/>
      <c r="D110" s="26"/>
      <c r="E110" s="116" t="str">
        <f aca="false">E9</f>
        <v>SPZ16 - FVE.102.1 Fotovoltaika SO 102 etapa I. specifikace změn</v>
      </c>
      <c r="F110" s="116"/>
      <c r="G110" s="116"/>
      <c r="H110" s="11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6.95" hidden="false" customHeight="true" outlineLevel="0" collapsed="false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12" hidden="false" customHeight="true" outlineLevel="0" collapsed="false">
      <c r="A112" s="26"/>
      <c r="B112" s="27"/>
      <c r="C112" s="19" t="s">
        <v>21</v>
      </c>
      <c r="D112" s="26"/>
      <c r="E112" s="26"/>
      <c r="F112" s="20" t="str">
        <f aca="false">F12</f>
        <v>Nám. 17. listopadu 710/12, Karlovy Vary – Rybáře</v>
      </c>
      <c r="G112" s="26"/>
      <c r="H112" s="26"/>
      <c r="I112" s="19" t="s">
        <v>23</v>
      </c>
      <c r="J112" s="117" t="n">
        <f aca="false">IF(J12="","",J12)</f>
        <v>45742</v>
      </c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6.95" hidden="false" customHeight="true" outlineLevel="0" collapsed="false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25.65" hidden="false" customHeight="true" outlineLevel="0" collapsed="false">
      <c r="A114" s="26"/>
      <c r="B114" s="27"/>
      <c r="C114" s="19" t="s">
        <v>24</v>
      </c>
      <c r="D114" s="26"/>
      <c r="E114" s="26"/>
      <c r="F114" s="20" t="str">
        <f aca="false">E15</f>
        <v>Karlovarský kraj</v>
      </c>
      <c r="G114" s="26"/>
      <c r="H114" s="26"/>
      <c r="I114" s="19" t="s">
        <v>32</v>
      </c>
      <c r="J114" s="139" t="str">
        <f aca="false">E21</f>
        <v>Energy Benefit Centre a.s.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5.15" hidden="false" customHeight="true" outlineLevel="0" collapsed="false">
      <c r="A115" s="26"/>
      <c r="B115" s="27"/>
      <c r="C115" s="19" t="s">
        <v>30</v>
      </c>
      <c r="D115" s="26"/>
      <c r="E115" s="26"/>
      <c r="F115" s="20" t="str">
        <f aca="false">IF(E18="","",E18)</f>
        <v>Vyplň údaj</v>
      </c>
      <c r="G115" s="26"/>
      <c r="H115" s="26"/>
      <c r="I115" s="19" t="s">
        <v>37</v>
      </c>
      <c r="J115" s="139" t="str">
        <f aca="false">E24</f>
        <v>rubim s.r.o.</v>
      </c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10.3" hidden="false" customHeight="true" outlineLevel="0" collapsed="false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162" customFormat="true" ht="29.3" hidden="false" customHeight="true" outlineLevel="0" collapsed="false">
      <c r="A117" s="155"/>
      <c r="B117" s="156"/>
      <c r="C117" s="157" t="s">
        <v>172</v>
      </c>
      <c r="D117" s="158" t="s">
        <v>67</v>
      </c>
      <c r="E117" s="158" t="s">
        <v>63</v>
      </c>
      <c r="F117" s="158" t="s">
        <v>64</v>
      </c>
      <c r="G117" s="158" t="s">
        <v>173</v>
      </c>
      <c r="H117" s="158" t="s">
        <v>174</v>
      </c>
      <c r="I117" s="158" t="s">
        <v>175</v>
      </c>
      <c r="J117" s="158" t="s">
        <v>161</v>
      </c>
      <c r="K117" s="159" t="s">
        <v>176</v>
      </c>
      <c r="L117" s="160"/>
      <c r="M117" s="76"/>
      <c r="N117" s="77" t="s">
        <v>46</v>
      </c>
      <c r="O117" s="77" t="s">
        <v>177</v>
      </c>
      <c r="P117" s="77" t="s">
        <v>178</v>
      </c>
      <c r="Q117" s="77" t="s">
        <v>179</v>
      </c>
      <c r="R117" s="77" t="s">
        <v>180</v>
      </c>
      <c r="S117" s="77" t="s">
        <v>181</v>
      </c>
      <c r="T117" s="78" t="s">
        <v>182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</row>
    <row r="118" s="32" customFormat="true" ht="15" hidden="false" customHeight="false" outlineLevel="0" collapsed="false">
      <c r="A118" s="26"/>
      <c r="B118" s="27"/>
      <c r="C118" s="84" t="s">
        <v>183</v>
      </c>
      <c r="D118" s="26"/>
      <c r="E118" s="26"/>
      <c r="F118" s="26"/>
      <c r="G118" s="26"/>
      <c r="H118" s="26"/>
      <c r="I118" s="163"/>
      <c r="J118" s="164" t="n">
        <f aca="false">BK118</f>
        <v>0</v>
      </c>
      <c r="K118" s="26"/>
      <c r="L118" s="27"/>
      <c r="M118" s="79"/>
      <c r="N118" s="66"/>
      <c r="O118" s="80"/>
      <c r="P118" s="165" t="n">
        <f aca="false">P119</f>
        <v>0</v>
      </c>
      <c r="Q118" s="80"/>
      <c r="R118" s="165" t="n">
        <f aca="false">R119</f>
        <v>0</v>
      </c>
      <c r="S118" s="80"/>
      <c r="T118" s="166" t="n">
        <f aca="false"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7" t="s">
        <v>81</v>
      </c>
      <c r="AU118" s="7" t="s">
        <v>163</v>
      </c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167" t="n">
        <f aca="false">BK119</f>
        <v>0</v>
      </c>
      <c r="BL118" s="31"/>
      <c r="BM118" s="31"/>
      <c r="BN118" s="31"/>
    </row>
    <row r="119" s="180" customFormat="true" ht="15" hidden="false" customHeight="false" outlineLevel="0" collapsed="false">
      <c r="A119" s="168"/>
      <c r="B119" s="169"/>
      <c r="C119" s="168"/>
      <c r="D119" s="170" t="s">
        <v>81</v>
      </c>
      <c r="E119" s="171" t="s">
        <v>1239</v>
      </c>
      <c r="F119" s="171" t="s">
        <v>1240</v>
      </c>
      <c r="G119" s="168"/>
      <c r="H119" s="168"/>
      <c r="I119" s="172"/>
      <c r="J119" s="173" t="n">
        <f aca="false">BK119</f>
        <v>0</v>
      </c>
      <c r="K119" s="168"/>
      <c r="L119" s="169"/>
      <c r="M119" s="174"/>
      <c r="N119" s="175"/>
      <c r="O119" s="175"/>
      <c r="P119" s="176" t="n">
        <f aca="false">P120</f>
        <v>0</v>
      </c>
      <c r="Q119" s="175"/>
      <c r="R119" s="176" t="n">
        <f aca="false">R120</f>
        <v>0</v>
      </c>
      <c r="S119" s="175"/>
      <c r="T119" s="177" t="n">
        <f aca="false">T120</f>
        <v>0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70" t="s">
        <v>90</v>
      </c>
      <c r="AS119" s="168"/>
      <c r="AT119" s="178" t="s">
        <v>81</v>
      </c>
      <c r="AU119" s="178" t="s">
        <v>82</v>
      </c>
      <c r="AV119" s="168"/>
      <c r="AW119" s="168"/>
      <c r="AX119" s="168"/>
      <c r="AY119" s="170" t="s">
        <v>186</v>
      </c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79" t="n">
        <f aca="false">BK120</f>
        <v>0</v>
      </c>
      <c r="BL119" s="168"/>
      <c r="BM119" s="168"/>
      <c r="BN119" s="168"/>
    </row>
    <row r="120" s="180" customFormat="true" ht="12.8" hidden="false" customHeight="false" outlineLevel="0" collapsed="false">
      <c r="A120" s="168"/>
      <c r="B120" s="169"/>
      <c r="C120" s="168"/>
      <c r="D120" s="170" t="s">
        <v>81</v>
      </c>
      <c r="E120" s="181" t="s">
        <v>1241</v>
      </c>
      <c r="F120" s="181" t="s">
        <v>1242</v>
      </c>
      <c r="G120" s="168"/>
      <c r="H120" s="168"/>
      <c r="I120" s="172"/>
      <c r="J120" s="182" t="n">
        <f aca="false">BK120</f>
        <v>0</v>
      </c>
      <c r="K120" s="168"/>
      <c r="L120" s="169"/>
      <c r="M120" s="174"/>
      <c r="N120" s="175"/>
      <c r="O120" s="175"/>
      <c r="P120" s="176" t="n">
        <f aca="false">SUM(P121:P124)</f>
        <v>0</v>
      </c>
      <c r="Q120" s="175"/>
      <c r="R120" s="176" t="n">
        <f aca="false">SUM(R121:R124)</f>
        <v>0</v>
      </c>
      <c r="S120" s="175"/>
      <c r="T120" s="177" t="n">
        <f aca="false">SUM(T121:T124)</f>
        <v>0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70" t="s">
        <v>90</v>
      </c>
      <c r="AS120" s="168"/>
      <c r="AT120" s="178" t="s">
        <v>81</v>
      </c>
      <c r="AU120" s="178" t="s">
        <v>90</v>
      </c>
      <c r="AV120" s="168"/>
      <c r="AW120" s="168"/>
      <c r="AX120" s="168"/>
      <c r="AY120" s="170" t="s">
        <v>186</v>
      </c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79" t="n">
        <f aca="false">SUM(BK121:BK124)</f>
        <v>0</v>
      </c>
      <c r="BL120" s="168"/>
      <c r="BM120" s="168"/>
      <c r="BN120" s="168"/>
    </row>
    <row r="121" s="32" customFormat="true" ht="12.8" hidden="false" customHeight="false" outlineLevel="0" collapsed="false">
      <c r="A121" s="26"/>
      <c r="B121" s="27"/>
      <c r="C121" s="183" t="s">
        <v>276</v>
      </c>
      <c r="D121" s="4" t="s">
        <v>0</v>
      </c>
      <c r="E121" s="184" t="s">
        <v>1243</v>
      </c>
      <c r="F121" s="185"/>
      <c r="G121" s="186" t="s">
        <v>1055</v>
      </c>
      <c r="H121" s="187" t="n">
        <v>-1</v>
      </c>
      <c r="I121" s="188"/>
      <c r="J121" s="189" t="n">
        <f aca="false">ROUND(I121*H121,2)</f>
        <v>-0</v>
      </c>
      <c r="K121" s="185" t="s">
        <v>261</v>
      </c>
      <c r="L121" s="27"/>
      <c r="M121" s="190"/>
      <c r="N121" s="191" t="s">
        <v>47</v>
      </c>
      <c r="O121" s="68"/>
      <c r="P121" s="192" t="n">
        <f aca="false">O121*H121</f>
        <v>-0</v>
      </c>
      <c r="Q121" s="192" t="n">
        <v>0</v>
      </c>
      <c r="R121" s="192" t="n">
        <f aca="false">Q121*H121</f>
        <v>-0</v>
      </c>
      <c r="S121" s="192" t="n">
        <v>0</v>
      </c>
      <c r="T121" s="193" t="n">
        <f aca="false">S121*H121</f>
        <v>-0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192</v>
      </c>
      <c r="AS121" s="31"/>
      <c r="AT121" s="194" t="s">
        <v>0</v>
      </c>
      <c r="AU121" s="194" t="s">
        <v>92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-0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-0</v>
      </c>
      <c r="BL121" s="7" t="s">
        <v>192</v>
      </c>
      <c r="BM121" s="194" t="s">
        <v>1244</v>
      </c>
      <c r="BN121" s="31"/>
    </row>
    <row r="122" s="32" customFormat="true" ht="12.8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1245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92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12.8" hidden="false" customHeight="false" outlineLevel="0" collapsed="false">
      <c r="A123" s="26"/>
      <c r="B123" s="27"/>
      <c r="C123" s="183" t="s">
        <v>276</v>
      </c>
      <c r="D123" s="1" t="s">
        <v>0</v>
      </c>
      <c r="E123" s="184" t="s">
        <v>1246</v>
      </c>
      <c r="F123" s="185" t="s">
        <v>1245</v>
      </c>
      <c r="G123" s="186" t="s">
        <v>1055</v>
      </c>
      <c r="H123" s="187" t="n">
        <v>1</v>
      </c>
      <c r="I123" s="188"/>
      <c r="J123" s="189" t="n">
        <f aca="false">ROUND(I123*H123,2)</f>
        <v>0</v>
      </c>
      <c r="K123" s="185"/>
      <c r="L123" s="27"/>
      <c r="M123" s="190"/>
      <c r="N123" s="191" t="s">
        <v>47</v>
      </c>
      <c r="O123" s="68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192</v>
      </c>
      <c r="AS123" s="31"/>
      <c r="AT123" s="194" t="s">
        <v>0</v>
      </c>
      <c r="AU123" s="194" t="s">
        <v>92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0</v>
      </c>
      <c r="BL123" s="7" t="s">
        <v>192</v>
      </c>
      <c r="BM123" s="194" t="s">
        <v>1247</v>
      </c>
      <c r="BN123" s="31"/>
    </row>
    <row r="124" s="32" customFormat="true" ht="12.8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1245</v>
      </c>
      <c r="G124" s="26"/>
      <c r="H124" s="26"/>
      <c r="I124" s="163"/>
      <c r="J124" s="26"/>
      <c r="K124" s="26"/>
      <c r="L124" s="27"/>
      <c r="M124" s="241"/>
      <c r="N124" s="242"/>
      <c r="O124" s="243"/>
      <c r="P124" s="243"/>
      <c r="Q124" s="243"/>
      <c r="R124" s="243"/>
      <c r="S124" s="243"/>
      <c r="T124" s="244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92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12.8" hidden="false" customHeight="false" outlineLevel="0" collapsed="false">
      <c r="A125" s="26"/>
      <c r="B125" s="50"/>
      <c r="C125" s="51"/>
      <c r="D125" s="51"/>
      <c r="E125" s="51"/>
      <c r="F125" s="51"/>
      <c r="G125" s="51"/>
      <c r="H125" s="51"/>
      <c r="I125" s="245"/>
      <c r="J125" s="51"/>
      <c r="K125" s="51"/>
      <c r="L125" s="27"/>
      <c r="M125" s="26"/>
      <c r="N125" s="31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</row>
    <row r="126" customFormat="false" ht="12.8" hidden="false" customHeight="fals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3"/>
    </row>
  </sheetData>
  <sheetProtection sheet="true" password="cc78" objects="true" scenarios="true"/>
  <autoFilter ref="C117:K124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140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1248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ROUND(J118,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ROUND((SUM(BE118:BE124)),  2)</f>
        <v>0</v>
      </c>
      <c r="G33" s="26"/>
      <c r="H33" s="26"/>
      <c r="I33" s="130" t="n">
        <v>0.21</v>
      </c>
      <c r="J33" s="129" t="n">
        <f aca="false">ROUND(((SUM(BE118:BE124))*I33),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ROUND((SUM(BF118:BF124)),  2)</f>
        <v>0</v>
      </c>
      <c r="G34" s="26"/>
      <c r="H34" s="26"/>
      <c r="I34" s="130" t="n">
        <v>0.12</v>
      </c>
      <c r="J34" s="129" t="n">
        <f aca="false">ROUND(((SUM(BF118:BF124))*I34),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ROUND((SUM(BG118:BG124)),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ROUND((SUM(BH118:BH124)),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ROUND((SUM(BI118:BI124)),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SPZ17 - PHZ.102.2 Polostabilní hasicí zařízení SO 102 II. etapa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J118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169</v>
      </c>
      <c r="E97" s="146"/>
      <c r="F97" s="146"/>
      <c r="G97" s="146"/>
      <c r="H97" s="146"/>
      <c r="I97" s="146"/>
      <c r="J97" s="147" t="n">
        <f aca="false">J119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1249</v>
      </c>
      <c r="E98" s="152"/>
      <c r="F98" s="152"/>
      <c r="G98" s="152"/>
      <c r="H98" s="152"/>
      <c r="I98" s="152"/>
      <c r="J98" s="153" t="n">
        <f aca="false">J120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32" customFormat="true" ht="21.85" hidden="false" customHeight="true" outlineLevel="0" collapsed="false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s="32" customFormat="true" ht="6.95" hidden="false" customHeight="true" outlineLevel="0" collapsed="false">
      <c r="A100" s="26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M100" s="31"/>
      <c r="N100" s="31"/>
      <c r="O100" s="31"/>
      <c r="P100" s="31"/>
      <c r="Q100" s="31"/>
      <c r="R100" s="31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</row>
    <row r="104" s="32" customFormat="true" ht="6.95" hidden="false" customHeight="true" outlineLevel="0" collapsed="false">
      <c r="A104" s="26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24.95" hidden="false" customHeight="true" outlineLevel="0" collapsed="false">
      <c r="A105" s="26"/>
      <c r="B105" s="27"/>
      <c r="C105" s="11" t="s">
        <v>171</v>
      </c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6.95" hidden="false" customHeight="true" outlineLevel="0" collapsed="false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2" hidden="false" customHeight="true" outlineLevel="0" collapsed="false">
      <c r="A107" s="26"/>
      <c r="B107" s="27"/>
      <c r="C107" s="19" t="s">
        <v>17</v>
      </c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6.5" hidden="false" customHeight="true" outlineLevel="0" collapsed="false">
      <c r="A108" s="26"/>
      <c r="B108" s="27"/>
      <c r="C108" s="26"/>
      <c r="D108" s="26"/>
      <c r="E108" s="115" t="str">
        <f aca="false">E7</f>
        <v>SUPŠ Karlovy Vary specifikace změn</v>
      </c>
      <c r="F108" s="115"/>
      <c r="G108" s="115"/>
      <c r="H108" s="115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2" hidden="false" customHeight="true" outlineLevel="0" collapsed="false">
      <c r="A109" s="26"/>
      <c r="B109" s="27"/>
      <c r="C109" s="19" t="s">
        <v>157</v>
      </c>
      <c r="D109" s="26"/>
      <c r="E109" s="26"/>
      <c r="F109" s="26"/>
      <c r="G109" s="26"/>
      <c r="H109" s="2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6.5" hidden="false" customHeight="true" outlineLevel="0" collapsed="false">
      <c r="A110" s="26"/>
      <c r="B110" s="27"/>
      <c r="C110" s="26"/>
      <c r="D110" s="26"/>
      <c r="E110" s="116" t="str">
        <f aca="false">E9</f>
        <v>SPZ17 - PHZ.102.2 Polostabilní hasicí zařízení SO 102 II. etapa specifikace změn</v>
      </c>
      <c r="F110" s="116"/>
      <c r="G110" s="116"/>
      <c r="H110" s="11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6.95" hidden="false" customHeight="true" outlineLevel="0" collapsed="false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12" hidden="false" customHeight="true" outlineLevel="0" collapsed="false">
      <c r="A112" s="26"/>
      <c r="B112" s="27"/>
      <c r="C112" s="19" t="s">
        <v>21</v>
      </c>
      <c r="D112" s="26"/>
      <c r="E112" s="26"/>
      <c r="F112" s="20" t="str">
        <f aca="false">F12</f>
        <v>Nám. 17. listopadu 710/12, Karlovy Vary – Rybáře</v>
      </c>
      <c r="G112" s="26"/>
      <c r="H112" s="26"/>
      <c r="I112" s="19" t="s">
        <v>23</v>
      </c>
      <c r="J112" s="117" t="n">
        <f aca="false">IF(J12="","",J12)</f>
        <v>45742</v>
      </c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6.95" hidden="false" customHeight="true" outlineLevel="0" collapsed="false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25.65" hidden="false" customHeight="true" outlineLevel="0" collapsed="false">
      <c r="A114" s="26"/>
      <c r="B114" s="27"/>
      <c r="C114" s="19" t="s">
        <v>24</v>
      </c>
      <c r="D114" s="26"/>
      <c r="E114" s="26"/>
      <c r="F114" s="20" t="str">
        <f aca="false">E15</f>
        <v>Karlovarský kraj</v>
      </c>
      <c r="G114" s="26"/>
      <c r="H114" s="26"/>
      <c r="I114" s="19" t="s">
        <v>32</v>
      </c>
      <c r="J114" s="139" t="str">
        <f aca="false">E21</f>
        <v>Energy Benefit Centre a.s.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5.15" hidden="false" customHeight="true" outlineLevel="0" collapsed="false">
      <c r="A115" s="26"/>
      <c r="B115" s="27"/>
      <c r="C115" s="19" t="s">
        <v>30</v>
      </c>
      <c r="D115" s="26"/>
      <c r="E115" s="26"/>
      <c r="F115" s="20" t="str">
        <f aca="false">IF(E18="","",E18)</f>
        <v>Vyplň údaj</v>
      </c>
      <c r="G115" s="26"/>
      <c r="H115" s="26"/>
      <c r="I115" s="19" t="s">
        <v>37</v>
      </c>
      <c r="J115" s="139" t="str">
        <f aca="false">E24</f>
        <v>rubim s.r.o.</v>
      </c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10.3" hidden="false" customHeight="true" outlineLevel="0" collapsed="false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162" customFormat="true" ht="29.3" hidden="false" customHeight="true" outlineLevel="0" collapsed="false">
      <c r="A117" s="155"/>
      <c r="B117" s="156"/>
      <c r="C117" s="157" t="s">
        <v>172</v>
      </c>
      <c r="D117" s="158" t="s">
        <v>67</v>
      </c>
      <c r="E117" s="158" t="s">
        <v>63</v>
      </c>
      <c r="F117" s="158" t="s">
        <v>64</v>
      </c>
      <c r="G117" s="158" t="s">
        <v>173</v>
      </c>
      <c r="H117" s="158" t="s">
        <v>174</v>
      </c>
      <c r="I117" s="158" t="s">
        <v>175</v>
      </c>
      <c r="J117" s="158" t="s">
        <v>161</v>
      </c>
      <c r="K117" s="159" t="s">
        <v>176</v>
      </c>
      <c r="L117" s="160"/>
      <c r="M117" s="76"/>
      <c r="N117" s="77" t="s">
        <v>46</v>
      </c>
      <c r="O117" s="77" t="s">
        <v>177</v>
      </c>
      <c r="P117" s="77" t="s">
        <v>178</v>
      </c>
      <c r="Q117" s="77" t="s">
        <v>179</v>
      </c>
      <c r="R117" s="77" t="s">
        <v>180</v>
      </c>
      <c r="S117" s="77" t="s">
        <v>181</v>
      </c>
      <c r="T117" s="78" t="s">
        <v>182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</row>
    <row r="118" s="32" customFormat="true" ht="15" hidden="false" customHeight="false" outlineLevel="0" collapsed="false">
      <c r="A118" s="26"/>
      <c r="B118" s="27"/>
      <c r="C118" s="84" t="s">
        <v>183</v>
      </c>
      <c r="D118" s="26"/>
      <c r="E118" s="26"/>
      <c r="F118" s="26"/>
      <c r="G118" s="26"/>
      <c r="H118" s="26"/>
      <c r="I118" s="163"/>
      <c r="J118" s="164" t="n">
        <f aca="false">BK118</f>
        <v>0</v>
      </c>
      <c r="K118" s="26"/>
      <c r="L118" s="27"/>
      <c r="M118" s="79"/>
      <c r="N118" s="66"/>
      <c r="O118" s="80"/>
      <c r="P118" s="165" t="n">
        <f aca="false">P119</f>
        <v>0</v>
      </c>
      <c r="Q118" s="80"/>
      <c r="R118" s="165" t="n">
        <f aca="false">R119</f>
        <v>0</v>
      </c>
      <c r="S118" s="80"/>
      <c r="T118" s="166" t="n">
        <f aca="false"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7" t="s">
        <v>81</v>
      </c>
      <c r="AU118" s="7" t="s">
        <v>163</v>
      </c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167" t="n">
        <f aca="false">BK119</f>
        <v>0</v>
      </c>
      <c r="BL118" s="31"/>
      <c r="BM118" s="31"/>
      <c r="BN118" s="31"/>
    </row>
    <row r="119" s="180" customFormat="true" ht="15" hidden="false" customHeight="false" outlineLevel="0" collapsed="false">
      <c r="A119" s="168"/>
      <c r="B119" s="169"/>
      <c r="C119" s="168"/>
      <c r="D119" s="170" t="s">
        <v>81</v>
      </c>
      <c r="E119" s="171" t="s">
        <v>378</v>
      </c>
      <c r="F119" s="171" t="s">
        <v>379</v>
      </c>
      <c r="G119" s="168"/>
      <c r="H119" s="168"/>
      <c r="I119" s="172"/>
      <c r="J119" s="173" t="n">
        <f aca="false">BK119</f>
        <v>0</v>
      </c>
      <c r="K119" s="168"/>
      <c r="L119" s="169"/>
      <c r="M119" s="174"/>
      <c r="N119" s="175"/>
      <c r="O119" s="175"/>
      <c r="P119" s="176" t="n">
        <f aca="false">P120</f>
        <v>0</v>
      </c>
      <c r="Q119" s="175"/>
      <c r="R119" s="176" t="n">
        <f aca="false">R120</f>
        <v>0</v>
      </c>
      <c r="S119" s="175"/>
      <c r="T119" s="177" t="n">
        <f aca="false">T120</f>
        <v>0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70" t="s">
        <v>92</v>
      </c>
      <c r="AS119" s="168"/>
      <c r="AT119" s="178" t="s">
        <v>81</v>
      </c>
      <c r="AU119" s="178" t="s">
        <v>82</v>
      </c>
      <c r="AV119" s="168"/>
      <c r="AW119" s="168"/>
      <c r="AX119" s="168"/>
      <c r="AY119" s="170" t="s">
        <v>186</v>
      </c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79" t="n">
        <f aca="false">BK120</f>
        <v>0</v>
      </c>
      <c r="BL119" s="168"/>
      <c r="BM119" s="168"/>
      <c r="BN119" s="168"/>
    </row>
    <row r="120" s="180" customFormat="true" ht="12.8" hidden="false" customHeight="false" outlineLevel="0" collapsed="false">
      <c r="A120" s="168"/>
      <c r="B120" s="169"/>
      <c r="C120" s="168"/>
      <c r="D120" s="170" t="s">
        <v>81</v>
      </c>
      <c r="E120" s="181" t="s">
        <v>1250</v>
      </c>
      <c r="F120" s="181" t="s">
        <v>1251</v>
      </c>
      <c r="G120" s="168"/>
      <c r="H120" s="168"/>
      <c r="I120" s="172"/>
      <c r="J120" s="182" t="n">
        <f aca="false">BK120</f>
        <v>0</v>
      </c>
      <c r="K120" s="168"/>
      <c r="L120" s="169"/>
      <c r="M120" s="174"/>
      <c r="N120" s="175"/>
      <c r="O120" s="175"/>
      <c r="P120" s="176" t="n">
        <f aca="false">SUM(P121:P124)</f>
        <v>0</v>
      </c>
      <c r="Q120" s="175"/>
      <c r="R120" s="176" t="n">
        <f aca="false">SUM(R121:R124)</f>
        <v>0</v>
      </c>
      <c r="S120" s="175"/>
      <c r="T120" s="177" t="n">
        <f aca="false">SUM(T121:T124)</f>
        <v>0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70" t="s">
        <v>92</v>
      </c>
      <c r="AS120" s="168"/>
      <c r="AT120" s="178" t="s">
        <v>81</v>
      </c>
      <c r="AU120" s="178" t="s">
        <v>90</v>
      </c>
      <c r="AV120" s="168"/>
      <c r="AW120" s="168"/>
      <c r="AX120" s="168"/>
      <c r="AY120" s="170" t="s">
        <v>186</v>
      </c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79" t="n">
        <f aca="false">SUM(BK121:BK124)</f>
        <v>0</v>
      </c>
      <c r="BL120" s="168"/>
      <c r="BM120" s="168"/>
      <c r="BN120" s="168"/>
    </row>
    <row r="121" s="32" customFormat="true" ht="12.8" hidden="false" customHeight="false" outlineLevel="0" collapsed="false">
      <c r="A121" s="26"/>
      <c r="B121" s="27"/>
      <c r="C121" s="183" t="s">
        <v>232</v>
      </c>
      <c r="D121" s="4" t="s">
        <v>0</v>
      </c>
      <c r="E121" s="184" t="s">
        <v>1252</v>
      </c>
      <c r="F121" s="185"/>
      <c r="G121" s="186" t="s">
        <v>1055</v>
      </c>
      <c r="H121" s="187" t="n">
        <v>-1</v>
      </c>
      <c r="I121" s="188"/>
      <c r="J121" s="189" t="n">
        <f aca="false">ROUND(I121*H121,2)</f>
        <v>-0</v>
      </c>
      <c r="K121" s="185" t="s">
        <v>261</v>
      </c>
      <c r="L121" s="27"/>
      <c r="M121" s="190"/>
      <c r="N121" s="191" t="s">
        <v>47</v>
      </c>
      <c r="O121" s="68"/>
      <c r="P121" s="192" t="n">
        <f aca="false">O121*H121</f>
        <v>-0</v>
      </c>
      <c r="Q121" s="192" t="n">
        <v>0</v>
      </c>
      <c r="R121" s="192" t="n">
        <f aca="false">Q121*H121</f>
        <v>-0</v>
      </c>
      <c r="S121" s="192" t="n">
        <v>0</v>
      </c>
      <c r="T121" s="193" t="n">
        <f aca="false">S121*H121</f>
        <v>-0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301</v>
      </c>
      <c r="AS121" s="31"/>
      <c r="AT121" s="194" t="s">
        <v>0</v>
      </c>
      <c r="AU121" s="194" t="s">
        <v>92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-0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-0</v>
      </c>
      <c r="BL121" s="7" t="s">
        <v>301</v>
      </c>
      <c r="BM121" s="194" t="s">
        <v>1253</v>
      </c>
      <c r="BN121" s="31"/>
    </row>
    <row r="122" s="32" customFormat="true" ht="12.8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1254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92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12.8" hidden="false" customHeight="false" outlineLevel="0" collapsed="false">
      <c r="A123" s="26"/>
      <c r="B123" s="27"/>
      <c r="C123" s="183" t="s">
        <v>232</v>
      </c>
      <c r="D123" s="1" t="s">
        <v>0</v>
      </c>
      <c r="E123" s="184" t="s">
        <v>1255</v>
      </c>
      <c r="F123" s="185" t="s">
        <v>1254</v>
      </c>
      <c r="G123" s="186" t="s">
        <v>1055</v>
      </c>
      <c r="H123" s="187" t="n">
        <v>1</v>
      </c>
      <c r="I123" s="188"/>
      <c r="J123" s="189" t="n">
        <f aca="false">ROUND(I123*H123,2)</f>
        <v>0</v>
      </c>
      <c r="K123" s="185"/>
      <c r="L123" s="27"/>
      <c r="M123" s="190"/>
      <c r="N123" s="191" t="s">
        <v>47</v>
      </c>
      <c r="O123" s="68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301</v>
      </c>
      <c r="AS123" s="31"/>
      <c r="AT123" s="194" t="s">
        <v>0</v>
      </c>
      <c r="AU123" s="194" t="s">
        <v>92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0</v>
      </c>
      <c r="BL123" s="7" t="s">
        <v>301</v>
      </c>
      <c r="BM123" s="194" t="s">
        <v>1256</v>
      </c>
      <c r="BN123" s="31"/>
    </row>
    <row r="124" s="32" customFormat="true" ht="12.8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1254</v>
      </c>
      <c r="G124" s="26"/>
      <c r="H124" s="26"/>
      <c r="I124" s="163"/>
      <c r="J124" s="26"/>
      <c r="K124" s="26"/>
      <c r="L124" s="27"/>
      <c r="M124" s="241"/>
      <c r="N124" s="242"/>
      <c r="O124" s="243"/>
      <c r="P124" s="243"/>
      <c r="Q124" s="243"/>
      <c r="R124" s="243"/>
      <c r="S124" s="243"/>
      <c r="T124" s="244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92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12.8" hidden="false" customHeight="false" outlineLevel="0" collapsed="false">
      <c r="A125" s="26"/>
      <c r="B125" s="50"/>
      <c r="C125" s="51"/>
      <c r="D125" s="51"/>
      <c r="E125" s="51"/>
      <c r="F125" s="51"/>
      <c r="G125" s="51"/>
      <c r="H125" s="51"/>
      <c r="I125" s="245"/>
      <c r="J125" s="51"/>
      <c r="K125" s="51"/>
      <c r="L125" s="27"/>
      <c r="M125" s="26"/>
      <c r="N125" s="31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</row>
    <row r="126" customFormat="false" ht="12.8" hidden="false" customHeight="fals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3"/>
    </row>
  </sheetData>
  <sheetProtection sheet="true" password="cc78" objects="true" scenarios="true"/>
  <autoFilter ref="C117:K124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143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1257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ROUND(J122,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ROUND((SUM(BE122:BE145)),  2)</f>
        <v>0</v>
      </c>
      <c r="G33" s="26"/>
      <c r="H33" s="26"/>
      <c r="I33" s="130" t="n">
        <v>0.21</v>
      </c>
      <c r="J33" s="129" t="n">
        <f aca="false">ROUND(((SUM(BE122:BE145))*I33),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ROUND((SUM(BF122:BF145)),  2)</f>
        <v>0</v>
      </c>
      <c r="G34" s="26"/>
      <c r="H34" s="26"/>
      <c r="I34" s="130" t="n">
        <v>0.12</v>
      </c>
      <c r="J34" s="129" t="n">
        <f aca="false">ROUND(((SUM(BF122:BF145))*I34),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ROUND((SUM(BG122:BG145)),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ROUND((SUM(BH122:BH145)),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ROUND((SUM(BI122:BI145)),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SPZ18 - 002.01.02 ARS bez výrobků SO 101 etapa I.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J122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1114</v>
      </c>
      <c r="E97" s="146"/>
      <c r="F97" s="146"/>
      <c r="G97" s="146"/>
      <c r="H97" s="146"/>
      <c r="I97" s="146"/>
      <c r="J97" s="147" t="n">
        <f aca="false">J123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1258</v>
      </c>
      <c r="E98" s="152"/>
      <c r="F98" s="152"/>
      <c r="G98" s="152"/>
      <c r="H98" s="152"/>
      <c r="I98" s="152"/>
      <c r="J98" s="153" t="n">
        <f aca="false">J124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154" customFormat="true" ht="14.9" hidden="false" customHeight="true" outlineLevel="0" collapsed="false">
      <c r="A99" s="149"/>
      <c r="B99" s="150"/>
      <c r="C99" s="149"/>
      <c r="D99" s="151" t="s">
        <v>1259</v>
      </c>
      <c r="E99" s="152"/>
      <c r="F99" s="152"/>
      <c r="G99" s="152"/>
      <c r="H99" s="152"/>
      <c r="I99" s="152"/>
      <c r="J99" s="153" t="n">
        <f aca="false">J125</f>
        <v>0</v>
      </c>
      <c r="K99" s="149"/>
      <c r="L99" s="150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</row>
    <row r="100" s="148" customFormat="true" ht="24.95" hidden="false" customHeight="true" outlineLevel="0" collapsed="false">
      <c r="A100" s="143"/>
      <c r="B100" s="144"/>
      <c r="C100" s="143"/>
      <c r="D100" s="145" t="s">
        <v>1260</v>
      </c>
      <c r="E100" s="146"/>
      <c r="F100" s="146"/>
      <c r="G100" s="146"/>
      <c r="H100" s="146"/>
      <c r="I100" s="146"/>
      <c r="J100" s="147" t="n">
        <f aca="false">J130</f>
        <v>0</v>
      </c>
      <c r="K100" s="143"/>
      <c r="L100" s="144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</row>
    <row r="101" s="154" customFormat="true" ht="19.95" hidden="false" customHeight="true" outlineLevel="0" collapsed="false">
      <c r="A101" s="149"/>
      <c r="B101" s="150"/>
      <c r="C101" s="149"/>
      <c r="D101" s="151" t="s">
        <v>1261</v>
      </c>
      <c r="E101" s="152"/>
      <c r="F101" s="152"/>
      <c r="G101" s="152"/>
      <c r="H101" s="152"/>
      <c r="I101" s="152"/>
      <c r="J101" s="153" t="n">
        <f aca="false">J131</f>
        <v>0</v>
      </c>
      <c r="K101" s="149"/>
      <c r="L101" s="150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</row>
    <row r="102" s="148" customFormat="true" ht="24.95" hidden="false" customHeight="true" outlineLevel="0" collapsed="false">
      <c r="A102" s="143"/>
      <c r="B102" s="144"/>
      <c r="C102" s="143"/>
      <c r="D102" s="145" t="s">
        <v>885</v>
      </c>
      <c r="E102" s="146"/>
      <c r="F102" s="146"/>
      <c r="G102" s="146"/>
      <c r="H102" s="146"/>
      <c r="I102" s="146"/>
      <c r="J102" s="147" t="n">
        <f aca="false">J141</f>
        <v>0</v>
      </c>
      <c r="K102" s="143"/>
      <c r="L102" s="144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</row>
    <row r="103" s="32" customFormat="true" ht="21.85" hidden="false" customHeight="true" outlineLevel="0" collapsed="false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45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</row>
    <row r="104" s="32" customFormat="true" ht="6.95" hidden="false" customHeight="true" outlineLevel="0" collapsed="false">
      <c r="A104" s="26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customFormat="false" ht="12.8" hidden="false" customHeight="fals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3"/>
    </row>
    <row r="106" customFormat="false" ht="12.8" hidden="false" customHeight="fals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3"/>
    </row>
    <row r="107" customFormat="false" ht="12.8" hidden="false" customHeight="fals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3"/>
    </row>
    <row r="108" s="32" customFormat="true" ht="6.95" hidden="false" customHeight="true" outlineLevel="0" collapsed="false">
      <c r="A108" s="26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24.95" hidden="false" customHeight="true" outlineLevel="0" collapsed="false">
      <c r="A109" s="26"/>
      <c r="B109" s="27"/>
      <c r="C109" s="11" t="s">
        <v>171</v>
      </c>
      <c r="D109" s="26"/>
      <c r="E109" s="26"/>
      <c r="F109" s="26"/>
      <c r="G109" s="26"/>
      <c r="H109" s="2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6.95" hidden="false" customHeight="true" outlineLevel="0" collapsed="false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2" hidden="false" customHeight="true" outlineLevel="0" collapsed="false">
      <c r="A111" s="26"/>
      <c r="B111" s="27"/>
      <c r="C111" s="19" t="s">
        <v>17</v>
      </c>
      <c r="D111" s="26"/>
      <c r="E111" s="26"/>
      <c r="F111" s="26"/>
      <c r="G111" s="26"/>
      <c r="H111" s="2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16.5" hidden="false" customHeight="true" outlineLevel="0" collapsed="false">
      <c r="A112" s="26"/>
      <c r="B112" s="27"/>
      <c r="C112" s="26"/>
      <c r="D112" s="26"/>
      <c r="E112" s="115" t="str">
        <f aca="false">E7</f>
        <v>SUPŠ Karlovy Vary specifikace změn</v>
      </c>
      <c r="F112" s="115"/>
      <c r="G112" s="115"/>
      <c r="H112" s="115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12" hidden="false" customHeight="true" outlineLevel="0" collapsed="false">
      <c r="A113" s="26"/>
      <c r="B113" s="27"/>
      <c r="C113" s="19" t="s">
        <v>157</v>
      </c>
      <c r="D113" s="26"/>
      <c r="E113" s="26"/>
      <c r="F113" s="26"/>
      <c r="G113" s="26"/>
      <c r="H113" s="26"/>
      <c r="I113" s="26"/>
      <c r="J113" s="26"/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6.5" hidden="false" customHeight="true" outlineLevel="0" collapsed="false">
      <c r="A114" s="26"/>
      <c r="B114" s="27"/>
      <c r="C114" s="26"/>
      <c r="D114" s="26"/>
      <c r="E114" s="116" t="str">
        <f aca="false">E9</f>
        <v>SPZ18 - 002.01.02 ARS bez výrobků SO 101 etapa I. specifikace změn</v>
      </c>
      <c r="F114" s="116"/>
      <c r="G114" s="116"/>
      <c r="H114" s="116"/>
      <c r="I114" s="26"/>
      <c r="J114" s="26"/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6.95" hidden="false" customHeight="true" outlineLevel="0" collapsed="false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12" hidden="false" customHeight="true" outlineLevel="0" collapsed="false">
      <c r="A116" s="26"/>
      <c r="B116" s="27"/>
      <c r="C116" s="19" t="s">
        <v>21</v>
      </c>
      <c r="D116" s="26"/>
      <c r="E116" s="26"/>
      <c r="F116" s="20" t="str">
        <f aca="false">F12</f>
        <v>Nám. 17. listopadu 710/12, Karlovy Vary – Rybáře</v>
      </c>
      <c r="G116" s="26"/>
      <c r="H116" s="26"/>
      <c r="I116" s="19" t="s">
        <v>23</v>
      </c>
      <c r="J116" s="117" t="n">
        <f aca="false">IF(J12="","",J12)</f>
        <v>45742</v>
      </c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32" customFormat="true" ht="6.95" hidden="false" customHeight="true" outlineLevel="0" collapsed="false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45"/>
      <c r="M117" s="31"/>
      <c r="N117" s="31"/>
      <c r="O117" s="31"/>
      <c r="P117" s="31"/>
      <c r="Q117" s="31"/>
      <c r="R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</row>
    <row r="118" s="32" customFormat="true" ht="25.65" hidden="false" customHeight="true" outlineLevel="0" collapsed="false">
      <c r="A118" s="26"/>
      <c r="B118" s="27"/>
      <c r="C118" s="19" t="s">
        <v>24</v>
      </c>
      <c r="D118" s="26"/>
      <c r="E118" s="26"/>
      <c r="F118" s="20" t="str">
        <f aca="false">E15</f>
        <v>Karlovarský kraj</v>
      </c>
      <c r="G118" s="26"/>
      <c r="H118" s="26"/>
      <c r="I118" s="19" t="s">
        <v>32</v>
      </c>
      <c r="J118" s="139" t="str">
        <f aca="false">E21</f>
        <v>Energy Benefit Centre a.s.</v>
      </c>
      <c r="K118" s="26"/>
      <c r="L118" s="45"/>
      <c r="M118" s="31"/>
      <c r="N118" s="31"/>
      <c r="O118" s="31"/>
      <c r="P118" s="31"/>
      <c r="Q118" s="31"/>
      <c r="R118" s="31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</row>
    <row r="119" s="32" customFormat="true" ht="15.15" hidden="false" customHeight="true" outlineLevel="0" collapsed="false">
      <c r="A119" s="26"/>
      <c r="B119" s="27"/>
      <c r="C119" s="19" t="s">
        <v>30</v>
      </c>
      <c r="D119" s="26"/>
      <c r="E119" s="26"/>
      <c r="F119" s="20" t="str">
        <f aca="false">IF(E18="","",E18)</f>
        <v>Vyplň údaj</v>
      </c>
      <c r="G119" s="26"/>
      <c r="H119" s="26"/>
      <c r="I119" s="19" t="s">
        <v>37</v>
      </c>
      <c r="J119" s="139" t="str">
        <f aca="false">E24</f>
        <v>rubim s.r.o.</v>
      </c>
      <c r="K119" s="26"/>
      <c r="L119" s="45"/>
      <c r="M119" s="31"/>
      <c r="N119" s="31"/>
      <c r="O119" s="31"/>
      <c r="P119" s="31"/>
      <c r="Q119" s="31"/>
      <c r="R119" s="31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</row>
    <row r="120" s="32" customFormat="true" ht="10.3" hidden="false" customHeight="true" outlineLevel="0" collapsed="false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45"/>
      <c r="M120" s="31"/>
      <c r="N120" s="31"/>
      <c r="O120" s="31"/>
      <c r="P120" s="31"/>
      <c r="Q120" s="31"/>
      <c r="R120" s="31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162" customFormat="true" ht="29.3" hidden="false" customHeight="true" outlineLevel="0" collapsed="false">
      <c r="A121" s="155"/>
      <c r="B121" s="156"/>
      <c r="C121" s="157" t="s">
        <v>172</v>
      </c>
      <c r="D121" s="158" t="s">
        <v>67</v>
      </c>
      <c r="E121" s="158" t="s">
        <v>63</v>
      </c>
      <c r="F121" s="158" t="s">
        <v>64</v>
      </c>
      <c r="G121" s="158" t="s">
        <v>173</v>
      </c>
      <c r="H121" s="158" t="s">
        <v>174</v>
      </c>
      <c r="I121" s="158" t="s">
        <v>175</v>
      </c>
      <c r="J121" s="158" t="s">
        <v>161</v>
      </c>
      <c r="K121" s="159" t="s">
        <v>176</v>
      </c>
      <c r="L121" s="160"/>
      <c r="M121" s="76"/>
      <c r="N121" s="77" t="s">
        <v>46</v>
      </c>
      <c r="O121" s="77" t="s">
        <v>177</v>
      </c>
      <c r="P121" s="77" t="s">
        <v>178</v>
      </c>
      <c r="Q121" s="77" t="s">
        <v>179</v>
      </c>
      <c r="R121" s="77" t="s">
        <v>180</v>
      </c>
      <c r="S121" s="77" t="s">
        <v>181</v>
      </c>
      <c r="T121" s="78" t="s">
        <v>182</v>
      </c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</row>
    <row r="122" s="32" customFormat="true" ht="15" hidden="false" customHeight="false" outlineLevel="0" collapsed="false">
      <c r="A122" s="26"/>
      <c r="B122" s="27"/>
      <c r="C122" s="84" t="s">
        <v>183</v>
      </c>
      <c r="D122" s="26"/>
      <c r="E122" s="26"/>
      <c r="F122" s="26"/>
      <c r="G122" s="26"/>
      <c r="H122" s="26"/>
      <c r="I122" s="163"/>
      <c r="J122" s="164" t="n">
        <f aca="false">BK122</f>
        <v>0</v>
      </c>
      <c r="K122" s="26"/>
      <c r="L122" s="27"/>
      <c r="M122" s="79"/>
      <c r="N122" s="66"/>
      <c r="O122" s="80"/>
      <c r="P122" s="165" t="n">
        <f aca="false">P123+P130+P141</f>
        <v>0</v>
      </c>
      <c r="Q122" s="80"/>
      <c r="R122" s="165" t="n">
        <f aca="false">R123+R130+R141</f>
        <v>0.393242</v>
      </c>
      <c r="S122" s="80"/>
      <c r="T122" s="166" t="n">
        <f aca="false">T123+T130+T141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81</v>
      </c>
      <c r="AU122" s="7" t="s">
        <v>163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167" t="n">
        <f aca="false">BK123+BK130+BK141</f>
        <v>0</v>
      </c>
      <c r="BL122" s="31"/>
      <c r="BM122" s="31"/>
      <c r="BN122" s="31"/>
    </row>
    <row r="123" s="180" customFormat="true" ht="15" hidden="false" customHeight="false" outlineLevel="0" collapsed="false">
      <c r="A123" s="168"/>
      <c r="B123" s="169"/>
      <c r="C123" s="168"/>
      <c r="D123" s="170" t="s">
        <v>81</v>
      </c>
      <c r="E123" s="171" t="s">
        <v>1126</v>
      </c>
      <c r="F123" s="171" t="s">
        <v>1127</v>
      </c>
      <c r="G123" s="168"/>
      <c r="H123" s="168"/>
      <c r="I123" s="172"/>
      <c r="J123" s="173" t="n">
        <f aca="false">BK123</f>
        <v>0</v>
      </c>
      <c r="K123" s="168"/>
      <c r="L123" s="169"/>
      <c r="M123" s="174"/>
      <c r="N123" s="175"/>
      <c r="O123" s="175"/>
      <c r="P123" s="176" t="n">
        <f aca="false">P124</f>
        <v>0</v>
      </c>
      <c r="Q123" s="175"/>
      <c r="R123" s="176" t="n">
        <f aca="false">R124</f>
        <v>0.05</v>
      </c>
      <c r="S123" s="175"/>
      <c r="T123" s="177" t="n">
        <f aca="false">T124</f>
        <v>0</v>
      </c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70" t="s">
        <v>90</v>
      </c>
      <c r="AS123" s="168"/>
      <c r="AT123" s="178" t="s">
        <v>81</v>
      </c>
      <c r="AU123" s="178" t="s">
        <v>82</v>
      </c>
      <c r="AV123" s="168"/>
      <c r="AW123" s="168"/>
      <c r="AX123" s="168"/>
      <c r="AY123" s="170" t="s">
        <v>186</v>
      </c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79" t="n">
        <f aca="false">BK124</f>
        <v>0</v>
      </c>
      <c r="BL123" s="168"/>
      <c r="BM123" s="168"/>
      <c r="BN123" s="168"/>
    </row>
    <row r="124" s="180" customFormat="true" ht="12.8" hidden="false" customHeight="false" outlineLevel="0" collapsed="false">
      <c r="A124" s="168"/>
      <c r="B124" s="169"/>
      <c r="C124" s="168"/>
      <c r="D124" s="170" t="s">
        <v>81</v>
      </c>
      <c r="E124" s="181" t="s">
        <v>1262</v>
      </c>
      <c r="F124" s="181" t="s">
        <v>1263</v>
      </c>
      <c r="G124" s="168"/>
      <c r="H124" s="168"/>
      <c r="I124" s="172"/>
      <c r="J124" s="182" t="n">
        <f aca="false">BK124</f>
        <v>0</v>
      </c>
      <c r="K124" s="168"/>
      <c r="L124" s="169"/>
      <c r="M124" s="174"/>
      <c r="N124" s="175"/>
      <c r="O124" s="175"/>
      <c r="P124" s="176" t="n">
        <f aca="false">P125</f>
        <v>0</v>
      </c>
      <c r="Q124" s="175"/>
      <c r="R124" s="176" t="n">
        <f aca="false">R125</f>
        <v>0.05</v>
      </c>
      <c r="S124" s="175"/>
      <c r="T124" s="177" t="n">
        <f aca="false">T125</f>
        <v>0</v>
      </c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70" t="s">
        <v>90</v>
      </c>
      <c r="AS124" s="168"/>
      <c r="AT124" s="178" t="s">
        <v>81</v>
      </c>
      <c r="AU124" s="178" t="s">
        <v>90</v>
      </c>
      <c r="AV124" s="168"/>
      <c r="AW124" s="168"/>
      <c r="AX124" s="168"/>
      <c r="AY124" s="170" t="s">
        <v>186</v>
      </c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79" t="n">
        <f aca="false">BK125</f>
        <v>0</v>
      </c>
      <c r="BL124" s="168"/>
      <c r="BM124" s="168"/>
      <c r="BN124" s="168"/>
    </row>
    <row r="125" s="180" customFormat="true" ht="12.8" hidden="false" customHeight="false" outlineLevel="0" collapsed="false">
      <c r="A125" s="168"/>
      <c r="B125" s="169"/>
      <c r="C125" s="168"/>
      <c r="D125" s="170" t="s">
        <v>81</v>
      </c>
      <c r="E125" s="181" t="s">
        <v>1264</v>
      </c>
      <c r="F125" s="181" t="s">
        <v>1265</v>
      </c>
      <c r="G125" s="168"/>
      <c r="H125" s="168"/>
      <c r="I125" s="172"/>
      <c r="J125" s="182" t="n">
        <f aca="false">BK125</f>
        <v>0</v>
      </c>
      <c r="K125" s="168"/>
      <c r="L125" s="169"/>
      <c r="M125" s="174"/>
      <c r="N125" s="175"/>
      <c r="O125" s="175"/>
      <c r="P125" s="176" t="n">
        <f aca="false">SUM(P126:P129)</f>
        <v>0</v>
      </c>
      <c r="Q125" s="175"/>
      <c r="R125" s="176" t="n">
        <f aca="false">SUM(R126:R129)</f>
        <v>0.05</v>
      </c>
      <c r="S125" s="175"/>
      <c r="T125" s="177" t="n">
        <f aca="false">SUM(T126:T129)</f>
        <v>0</v>
      </c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70" t="s">
        <v>90</v>
      </c>
      <c r="AS125" s="168"/>
      <c r="AT125" s="178" t="s">
        <v>81</v>
      </c>
      <c r="AU125" s="178" t="s">
        <v>92</v>
      </c>
      <c r="AV125" s="168"/>
      <c r="AW125" s="168"/>
      <c r="AX125" s="168"/>
      <c r="AY125" s="170" t="s">
        <v>186</v>
      </c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79" t="n">
        <f aca="false">SUM(BK126:BK129)</f>
        <v>0</v>
      </c>
      <c r="BL125" s="168"/>
      <c r="BM125" s="168"/>
      <c r="BN125" s="168"/>
    </row>
    <row r="126" s="32" customFormat="true" ht="12.8" hidden="false" customHeight="false" outlineLevel="0" collapsed="false">
      <c r="A126" s="26"/>
      <c r="B126" s="27"/>
      <c r="C126" s="183" t="s">
        <v>207</v>
      </c>
      <c r="D126" s="1" t="s">
        <v>0</v>
      </c>
      <c r="E126" s="184" t="s">
        <v>1266</v>
      </c>
      <c r="F126" s="185" t="s">
        <v>1267</v>
      </c>
      <c r="G126" s="186" t="s">
        <v>1080</v>
      </c>
      <c r="H126" s="187" t="n">
        <v>100</v>
      </c>
      <c r="I126" s="188"/>
      <c r="J126" s="189" t="n">
        <f aca="false">ROUND(I126*H126,2)</f>
        <v>0</v>
      </c>
      <c r="K126" s="185" t="s">
        <v>261</v>
      </c>
      <c r="L126" s="27"/>
      <c r="M126" s="190"/>
      <c r="N126" s="191" t="s">
        <v>47</v>
      </c>
      <c r="O126" s="68"/>
      <c r="P126" s="192" t="n">
        <f aca="false">O126*H126</f>
        <v>0</v>
      </c>
      <c r="Q126" s="192" t="n">
        <v>0.0005</v>
      </c>
      <c r="R126" s="192" t="n">
        <f aca="false">Q126*H126</f>
        <v>0.05</v>
      </c>
      <c r="S126" s="192" t="n">
        <v>0</v>
      </c>
      <c r="T126" s="193" t="n">
        <f aca="false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194" t="s">
        <v>192</v>
      </c>
      <c r="AS126" s="31"/>
      <c r="AT126" s="194" t="s">
        <v>0</v>
      </c>
      <c r="AU126" s="194" t="s">
        <v>207</v>
      </c>
      <c r="AV126" s="31"/>
      <c r="AW126" s="31"/>
      <c r="AX126" s="31"/>
      <c r="AY126" s="7" t="s">
        <v>186</v>
      </c>
      <c r="AZ126" s="31"/>
      <c r="BA126" s="31"/>
      <c r="BB126" s="31"/>
      <c r="BC126" s="31"/>
      <c r="BD126" s="31"/>
      <c r="BE126" s="195" t="n">
        <f aca="false">IF(N126="základní",J126,0)</f>
        <v>0</v>
      </c>
      <c r="BF126" s="195" t="n">
        <f aca="false">IF(N126="snížená",J126,0)</f>
        <v>0</v>
      </c>
      <c r="BG126" s="195" t="n">
        <f aca="false">IF(N126="zákl. přenesená",J126,0)</f>
        <v>0</v>
      </c>
      <c r="BH126" s="195" t="n">
        <f aca="false">IF(N126="sníž. přenesená",J126,0)</f>
        <v>0</v>
      </c>
      <c r="BI126" s="195" t="n">
        <f aca="false">IF(N126="nulová",J126,0)</f>
        <v>0</v>
      </c>
      <c r="BJ126" s="7" t="s">
        <v>90</v>
      </c>
      <c r="BK126" s="195" t="n">
        <f aca="false">ROUND(I126*H126,2)</f>
        <v>0</v>
      </c>
      <c r="BL126" s="7" t="s">
        <v>192</v>
      </c>
      <c r="BM126" s="194" t="s">
        <v>1268</v>
      </c>
      <c r="BN126" s="31"/>
    </row>
    <row r="127" s="32" customFormat="true" ht="12.8" hidden="false" customHeight="false" outlineLevel="0" collapsed="false">
      <c r="A127" s="26"/>
      <c r="B127" s="27"/>
      <c r="C127" s="26"/>
      <c r="D127" s="196" t="s">
        <v>194</v>
      </c>
      <c r="E127" s="26"/>
      <c r="F127" s="197" t="s">
        <v>1267</v>
      </c>
      <c r="G127" s="26"/>
      <c r="H127" s="26"/>
      <c r="I127" s="163"/>
      <c r="J127" s="26"/>
      <c r="K127" s="26"/>
      <c r="L127" s="27"/>
      <c r="M127" s="198"/>
      <c r="N127" s="199"/>
      <c r="O127" s="68"/>
      <c r="P127" s="68"/>
      <c r="Q127" s="68"/>
      <c r="R127" s="68"/>
      <c r="S127" s="68"/>
      <c r="T127" s="69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7" t="s">
        <v>194</v>
      </c>
      <c r="AU127" s="7" t="s">
        <v>207</v>
      </c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</row>
    <row r="128" s="240" customFormat="true" ht="12.8" hidden="false" customHeight="false" outlineLevel="0" collapsed="false">
      <c r="A128" s="232"/>
      <c r="B128" s="233"/>
      <c r="C128" s="232"/>
      <c r="D128" s="196" t="s">
        <v>196</v>
      </c>
      <c r="E128" s="234"/>
      <c r="F128" s="235" t="s">
        <v>1269</v>
      </c>
      <c r="G128" s="232"/>
      <c r="H128" s="234"/>
      <c r="I128" s="236"/>
      <c r="J128" s="232"/>
      <c r="K128" s="232"/>
      <c r="L128" s="233"/>
      <c r="M128" s="237"/>
      <c r="N128" s="238"/>
      <c r="O128" s="238"/>
      <c r="P128" s="238"/>
      <c r="Q128" s="238"/>
      <c r="R128" s="238"/>
      <c r="S128" s="238"/>
      <c r="T128" s="239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4" t="s">
        <v>196</v>
      </c>
      <c r="AU128" s="234" t="s">
        <v>207</v>
      </c>
      <c r="AV128" s="232" t="s">
        <v>90</v>
      </c>
      <c r="AW128" s="232" t="s">
        <v>36</v>
      </c>
      <c r="AX128" s="232" t="s">
        <v>82</v>
      </c>
      <c r="AY128" s="234" t="s">
        <v>186</v>
      </c>
      <c r="AZ128" s="232"/>
      <c r="BA128" s="232"/>
      <c r="BB128" s="232"/>
      <c r="BC128" s="232"/>
      <c r="BD128" s="232"/>
      <c r="BE128" s="232"/>
      <c r="BF128" s="232"/>
      <c r="BG128" s="232"/>
      <c r="BH128" s="232"/>
      <c r="BI128" s="232"/>
      <c r="BJ128" s="232"/>
      <c r="BK128" s="232"/>
      <c r="BL128" s="232"/>
      <c r="BM128" s="232"/>
      <c r="BN128" s="232"/>
    </row>
    <row r="129" s="209" customFormat="true" ht="12.8" hidden="false" customHeight="false" outlineLevel="0" collapsed="false">
      <c r="A129" s="200"/>
      <c r="B129" s="201"/>
      <c r="C129" s="200"/>
      <c r="D129" s="196" t="s">
        <v>196</v>
      </c>
      <c r="E129" s="202"/>
      <c r="F129" s="203" t="s">
        <v>1270</v>
      </c>
      <c r="G129" s="200"/>
      <c r="H129" s="204" t="n">
        <v>100</v>
      </c>
      <c r="I129" s="205"/>
      <c r="J129" s="200"/>
      <c r="K129" s="200"/>
      <c r="L129" s="201"/>
      <c r="M129" s="206"/>
      <c r="N129" s="207"/>
      <c r="O129" s="207"/>
      <c r="P129" s="207"/>
      <c r="Q129" s="207"/>
      <c r="R129" s="207"/>
      <c r="S129" s="207"/>
      <c r="T129" s="208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2" t="s">
        <v>196</v>
      </c>
      <c r="AU129" s="202" t="s">
        <v>207</v>
      </c>
      <c r="AV129" s="200" t="s">
        <v>92</v>
      </c>
      <c r="AW129" s="200" t="s">
        <v>36</v>
      </c>
      <c r="AX129" s="200" t="s">
        <v>90</v>
      </c>
      <c r="AY129" s="202" t="s">
        <v>186</v>
      </c>
      <c r="AZ129" s="200"/>
      <c r="BA129" s="200"/>
      <c r="BB129" s="200"/>
      <c r="BC129" s="200"/>
      <c r="BD129" s="200"/>
      <c r="BE129" s="200"/>
      <c r="BF129" s="200"/>
      <c r="BG129" s="200"/>
      <c r="BH129" s="200"/>
      <c r="BI129" s="200"/>
      <c r="BJ129" s="200"/>
      <c r="BK129" s="200"/>
      <c r="BL129" s="200"/>
      <c r="BM129" s="200"/>
      <c r="BN129" s="200"/>
    </row>
    <row r="130" s="180" customFormat="true" ht="15" hidden="false" customHeight="false" outlineLevel="0" collapsed="false">
      <c r="A130" s="168"/>
      <c r="B130" s="169"/>
      <c r="C130" s="168"/>
      <c r="D130" s="170" t="s">
        <v>81</v>
      </c>
      <c r="E130" s="171" t="s">
        <v>1271</v>
      </c>
      <c r="F130" s="171" t="s">
        <v>1272</v>
      </c>
      <c r="G130" s="168"/>
      <c r="H130" s="168"/>
      <c r="I130" s="172"/>
      <c r="J130" s="173" t="n">
        <f aca="false">BK130</f>
        <v>0</v>
      </c>
      <c r="K130" s="168"/>
      <c r="L130" s="169"/>
      <c r="M130" s="174"/>
      <c r="N130" s="175"/>
      <c r="O130" s="175"/>
      <c r="P130" s="176" t="n">
        <f aca="false">P131</f>
        <v>0</v>
      </c>
      <c r="Q130" s="175"/>
      <c r="R130" s="176" t="n">
        <f aca="false">R131</f>
        <v>0.343242</v>
      </c>
      <c r="S130" s="175"/>
      <c r="T130" s="177" t="n">
        <f aca="false">T131</f>
        <v>0</v>
      </c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70" t="s">
        <v>90</v>
      </c>
      <c r="AS130" s="168"/>
      <c r="AT130" s="178" t="s">
        <v>81</v>
      </c>
      <c r="AU130" s="178" t="s">
        <v>82</v>
      </c>
      <c r="AV130" s="168"/>
      <c r="AW130" s="168"/>
      <c r="AX130" s="168"/>
      <c r="AY130" s="170" t="s">
        <v>186</v>
      </c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79" t="n">
        <f aca="false">BK131</f>
        <v>0</v>
      </c>
      <c r="BL130" s="168"/>
      <c r="BM130" s="168"/>
      <c r="BN130" s="168"/>
    </row>
    <row r="131" s="180" customFormat="true" ht="12.8" hidden="false" customHeight="false" outlineLevel="0" collapsed="false">
      <c r="A131" s="168"/>
      <c r="B131" s="169"/>
      <c r="C131" s="168"/>
      <c r="D131" s="170" t="s">
        <v>81</v>
      </c>
      <c r="E131" s="181" t="s">
        <v>1273</v>
      </c>
      <c r="F131" s="181" t="s">
        <v>1274</v>
      </c>
      <c r="G131" s="168"/>
      <c r="H131" s="168"/>
      <c r="I131" s="172"/>
      <c r="J131" s="182" t="n">
        <f aca="false">BK131</f>
        <v>0</v>
      </c>
      <c r="K131" s="168"/>
      <c r="L131" s="169"/>
      <c r="M131" s="174"/>
      <c r="N131" s="175"/>
      <c r="O131" s="175"/>
      <c r="P131" s="176" t="n">
        <f aca="false">SUM(P132:P140)</f>
        <v>0</v>
      </c>
      <c r="Q131" s="175"/>
      <c r="R131" s="176" t="n">
        <f aca="false">SUM(R132:R140)</f>
        <v>0.343242</v>
      </c>
      <c r="S131" s="175"/>
      <c r="T131" s="177" t="n">
        <f aca="false">SUM(T132:T140)</f>
        <v>0</v>
      </c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70" t="s">
        <v>90</v>
      </c>
      <c r="AS131" s="168"/>
      <c r="AT131" s="178" t="s">
        <v>81</v>
      </c>
      <c r="AU131" s="178" t="s">
        <v>90</v>
      </c>
      <c r="AV131" s="168"/>
      <c r="AW131" s="168"/>
      <c r="AX131" s="168"/>
      <c r="AY131" s="170" t="s">
        <v>186</v>
      </c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79" t="n">
        <f aca="false">SUM(BK132:BK140)</f>
        <v>0</v>
      </c>
      <c r="BL131" s="168"/>
      <c r="BM131" s="168"/>
      <c r="BN131" s="168"/>
    </row>
    <row r="132" s="32" customFormat="true" ht="12.8" hidden="false" customHeight="false" outlineLevel="0" collapsed="false">
      <c r="A132" s="26"/>
      <c r="B132" s="27"/>
      <c r="C132" s="183" t="s">
        <v>1275</v>
      </c>
      <c r="D132" s="1" t="s">
        <v>0</v>
      </c>
      <c r="E132" s="184" t="s">
        <v>1276</v>
      </c>
      <c r="F132" s="185" t="s">
        <v>1277</v>
      </c>
      <c r="G132" s="186" t="s">
        <v>1080</v>
      </c>
      <c r="H132" s="187" t="n">
        <v>476.737</v>
      </c>
      <c r="I132" s="188"/>
      <c r="J132" s="189" t="n">
        <f aca="false">ROUND(I132*H132,2)</f>
        <v>0</v>
      </c>
      <c r="K132" s="185" t="s">
        <v>191</v>
      </c>
      <c r="L132" s="27"/>
      <c r="M132" s="190"/>
      <c r="N132" s="191" t="s">
        <v>47</v>
      </c>
      <c r="O132" s="68"/>
      <c r="P132" s="192" t="n">
        <f aca="false">O132*H132</f>
        <v>0</v>
      </c>
      <c r="Q132" s="192" t="n">
        <v>0</v>
      </c>
      <c r="R132" s="192" t="n">
        <f aca="false">Q132*H132</f>
        <v>0</v>
      </c>
      <c r="S132" s="192" t="n">
        <v>0</v>
      </c>
      <c r="T132" s="193" t="n">
        <f aca="false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194" t="s">
        <v>192</v>
      </c>
      <c r="AS132" s="31"/>
      <c r="AT132" s="194" t="s">
        <v>0</v>
      </c>
      <c r="AU132" s="194" t="s">
        <v>92</v>
      </c>
      <c r="AV132" s="31"/>
      <c r="AW132" s="31"/>
      <c r="AX132" s="31"/>
      <c r="AY132" s="7" t="s">
        <v>186</v>
      </c>
      <c r="AZ132" s="31"/>
      <c r="BA132" s="31"/>
      <c r="BB132" s="31"/>
      <c r="BC132" s="31"/>
      <c r="BD132" s="31"/>
      <c r="BE132" s="195" t="n">
        <f aca="false">IF(N132="základní",J132,0)</f>
        <v>0</v>
      </c>
      <c r="BF132" s="195" t="n">
        <f aca="false">IF(N132="snížená",J132,0)</f>
        <v>0</v>
      </c>
      <c r="BG132" s="195" t="n">
        <f aca="false">IF(N132="zákl. přenesená",J132,0)</f>
        <v>0</v>
      </c>
      <c r="BH132" s="195" t="n">
        <f aca="false">IF(N132="sníž. přenesená",J132,0)</f>
        <v>0</v>
      </c>
      <c r="BI132" s="195" t="n">
        <f aca="false">IF(N132="nulová",J132,0)</f>
        <v>0</v>
      </c>
      <c r="BJ132" s="7" t="s">
        <v>90</v>
      </c>
      <c r="BK132" s="195" t="n">
        <f aca="false">ROUND(I132*H132,2)</f>
        <v>0</v>
      </c>
      <c r="BL132" s="7" t="s">
        <v>192</v>
      </c>
      <c r="BM132" s="194" t="s">
        <v>1278</v>
      </c>
      <c r="BN132" s="31"/>
    </row>
    <row r="133" s="32" customFormat="true" ht="12.8" hidden="false" customHeight="false" outlineLevel="0" collapsed="false">
      <c r="A133" s="26"/>
      <c r="B133" s="27"/>
      <c r="C133" s="26"/>
      <c r="D133" s="196" t="s">
        <v>194</v>
      </c>
      <c r="E133" s="26"/>
      <c r="F133" s="197" t="s">
        <v>1279</v>
      </c>
      <c r="G133" s="26"/>
      <c r="H133" s="26"/>
      <c r="I133" s="163"/>
      <c r="J133" s="26"/>
      <c r="K133" s="26"/>
      <c r="L133" s="27"/>
      <c r="M133" s="198"/>
      <c r="N133" s="199"/>
      <c r="O133" s="68"/>
      <c r="P133" s="68"/>
      <c r="Q133" s="68"/>
      <c r="R133" s="68"/>
      <c r="S133" s="68"/>
      <c r="T133" s="69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7" t="s">
        <v>194</v>
      </c>
      <c r="AU133" s="7" t="s">
        <v>92</v>
      </c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</row>
    <row r="134" s="240" customFormat="true" ht="12.8" hidden="false" customHeight="false" outlineLevel="0" collapsed="false">
      <c r="A134" s="232"/>
      <c r="B134" s="233"/>
      <c r="C134" s="232"/>
      <c r="D134" s="196" t="s">
        <v>196</v>
      </c>
      <c r="E134" s="234"/>
      <c r="F134" s="235" t="s">
        <v>1082</v>
      </c>
      <c r="G134" s="232"/>
      <c r="H134" s="234"/>
      <c r="I134" s="236"/>
      <c r="J134" s="232"/>
      <c r="K134" s="232"/>
      <c r="L134" s="233"/>
      <c r="M134" s="237"/>
      <c r="N134" s="238"/>
      <c r="O134" s="238"/>
      <c r="P134" s="238"/>
      <c r="Q134" s="238"/>
      <c r="R134" s="238"/>
      <c r="S134" s="238"/>
      <c r="T134" s="239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4" t="s">
        <v>196</v>
      </c>
      <c r="AU134" s="234" t="s">
        <v>92</v>
      </c>
      <c r="AV134" s="232" t="s">
        <v>90</v>
      </c>
      <c r="AW134" s="232" t="s">
        <v>36</v>
      </c>
      <c r="AX134" s="232" t="s">
        <v>82</v>
      </c>
      <c r="AY134" s="234" t="s">
        <v>186</v>
      </c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2"/>
      <c r="BN134" s="232"/>
    </row>
    <row r="135" s="240" customFormat="true" ht="12.8" hidden="false" customHeight="false" outlineLevel="0" collapsed="false">
      <c r="A135" s="232"/>
      <c r="B135" s="233"/>
      <c r="C135" s="232"/>
      <c r="D135" s="196" t="s">
        <v>196</v>
      </c>
      <c r="E135" s="234"/>
      <c r="F135" s="235" t="s">
        <v>1280</v>
      </c>
      <c r="G135" s="232"/>
      <c r="H135" s="234"/>
      <c r="I135" s="236"/>
      <c r="J135" s="232"/>
      <c r="K135" s="232"/>
      <c r="L135" s="233"/>
      <c r="M135" s="237"/>
      <c r="N135" s="238"/>
      <c r="O135" s="238"/>
      <c r="P135" s="238"/>
      <c r="Q135" s="238"/>
      <c r="R135" s="238"/>
      <c r="S135" s="238"/>
      <c r="T135" s="239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4" t="s">
        <v>196</v>
      </c>
      <c r="AU135" s="234" t="s">
        <v>92</v>
      </c>
      <c r="AV135" s="232" t="s">
        <v>90</v>
      </c>
      <c r="AW135" s="232" t="s">
        <v>36</v>
      </c>
      <c r="AX135" s="232" t="s">
        <v>82</v>
      </c>
      <c r="AY135" s="234" t="s">
        <v>186</v>
      </c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2"/>
      <c r="BN135" s="232"/>
    </row>
    <row r="136" s="209" customFormat="true" ht="12.8" hidden="false" customHeight="false" outlineLevel="0" collapsed="false">
      <c r="A136" s="200"/>
      <c r="B136" s="201"/>
      <c r="C136" s="200"/>
      <c r="D136" s="196" t="s">
        <v>196</v>
      </c>
      <c r="E136" s="202"/>
      <c r="F136" s="203" t="s">
        <v>1281</v>
      </c>
      <c r="G136" s="200"/>
      <c r="H136" s="204" t="n">
        <v>476.737</v>
      </c>
      <c r="I136" s="205"/>
      <c r="J136" s="200"/>
      <c r="K136" s="200"/>
      <c r="L136" s="201"/>
      <c r="M136" s="206"/>
      <c r="N136" s="207"/>
      <c r="O136" s="207"/>
      <c r="P136" s="207"/>
      <c r="Q136" s="207"/>
      <c r="R136" s="207"/>
      <c r="S136" s="207"/>
      <c r="T136" s="208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2" t="s">
        <v>196</v>
      </c>
      <c r="AU136" s="202" t="s">
        <v>92</v>
      </c>
      <c r="AV136" s="200" t="s">
        <v>92</v>
      </c>
      <c r="AW136" s="200" t="s">
        <v>36</v>
      </c>
      <c r="AX136" s="200" t="s">
        <v>90</v>
      </c>
      <c r="AY136" s="202" t="s">
        <v>186</v>
      </c>
      <c r="AZ136" s="200"/>
      <c r="BA136" s="200"/>
      <c r="BB136" s="200"/>
      <c r="BC136" s="200"/>
      <c r="BD136" s="200"/>
      <c r="BE136" s="200"/>
      <c r="BF136" s="200"/>
      <c r="BG136" s="200"/>
      <c r="BH136" s="200"/>
      <c r="BI136" s="200"/>
      <c r="BJ136" s="200"/>
      <c r="BK136" s="200"/>
      <c r="BL136" s="200"/>
      <c r="BM136" s="200"/>
      <c r="BN136" s="200"/>
    </row>
    <row r="137" s="32" customFormat="true" ht="12.8" hidden="false" customHeight="false" outlineLevel="0" collapsed="false">
      <c r="A137" s="26"/>
      <c r="B137" s="27"/>
      <c r="C137" s="220" t="s">
        <v>1282</v>
      </c>
      <c r="D137" s="231" t="s">
        <v>229</v>
      </c>
      <c r="E137" s="222" t="s">
        <v>1283</v>
      </c>
      <c r="F137" s="223" t="s">
        <v>1284</v>
      </c>
      <c r="G137" s="224" t="s">
        <v>202</v>
      </c>
      <c r="H137" s="225" t="n">
        <v>19.069</v>
      </c>
      <c r="I137" s="226"/>
      <c r="J137" s="227" t="n">
        <f aca="false">ROUND(I137*H137,2)</f>
        <v>0</v>
      </c>
      <c r="K137" s="223" t="s">
        <v>210</v>
      </c>
      <c r="L137" s="228"/>
      <c r="M137" s="229"/>
      <c r="N137" s="230" t="s">
        <v>47</v>
      </c>
      <c r="O137" s="68"/>
      <c r="P137" s="192" t="n">
        <f aca="false">O137*H137</f>
        <v>0</v>
      </c>
      <c r="Q137" s="192" t="n">
        <v>0.018</v>
      </c>
      <c r="R137" s="192" t="n">
        <f aca="false">Q137*H137</f>
        <v>0.343242</v>
      </c>
      <c r="S137" s="192" t="n">
        <v>0</v>
      </c>
      <c r="T137" s="193" t="n">
        <f aca="false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194" t="s">
        <v>232</v>
      </c>
      <c r="AS137" s="31"/>
      <c r="AT137" s="194" t="s">
        <v>229</v>
      </c>
      <c r="AU137" s="194" t="s">
        <v>92</v>
      </c>
      <c r="AV137" s="31"/>
      <c r="AW137" s="31"/>
      <c r="AX137" s="31"/>
      <c r="AY137" s="7" t="s">
        <v>186</v>
      </c>
      <c r="AZ137" s="31"/>
      <c r="BA137" s="31"/>
      <c r="BB137" s="31"/>
      <c r="BC137" s="31"/>
      <c r="BD137" s="31"/>
      <c r="BE137" s="195" t="n">
        <f aca="false">IF(N137="základní",J137,0)</f>
        <v>0</v>
      </c>
      <c r="BF137" s="195" t="n">
        <f aca="false">IF(N137="snížená",J137,0)</f>
        <v>0</v>
      </c>
      <c r="BG137" s="195" t="n">
        <f aca="false">IF(N137="zákl. přenesená",J137,0)</f>
        <v>0</v>
      </c>
      <c r="BH137" s="195" t="n">
        <f aca="false">IF(N137="sníž. přenesená",J137,0)</f>
        <v>0</v>
      </c>
      <c r="BI137" s="195" t="n">
        <f aca="false">IF(N137="nulová",J137,0)</f>
        <v>0</v>
      </c>
      <c r="BJ137" s="7" t="s">
        <v>90</v>
      </c>
      <c r="BK137" s="195" t="n">
        <f aca="false">ROUND(I137*H137,2)</f>
        <v>0</v>
      </c>
      <c r="BL137" s="7" t="s">
        <v>192</v>
      </c>
      <c r="BM137" s="194" t="s">
        <v>1285</v>
      </c>
      <c r="BN137" s="31"/>
    </row>
    <row r="138" s="32" customFormat="true" ht="12.8" hidden="false" customHeight="false" outlineLevel="0" collapsed="false">
      <c r="A138" s="26"/>
      <c r="B138" s="27"/>
      <c r="C138" s="26"/>
      <c r="D138" s="196" t="s">
        <v>194</v>
      </c>
      <c r="E138" s="26"/>
      <c r="F138" s="197" t="s">
        <v>1284</v>
      </c>
      <c r="G138" s="26"/>
      <c r="H138" s="26"/>
      <c r="I138" s="163"/>
      <c r="J138" s="26"/>
      <c r="K138" s="26"/>
      <c r="L138" s="27"/>
      <c r="M138" s="198"/>
      <c r="N138" s="199"/>
      <c r="O138" s="68"/>
      <c r="P138" s="68"/>
      <c r="Q138" s="68"/>
      <c r="R138" s="68"/>
      <c r="S138" s="68"/>
      <c r="T138" s="69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7" t="s">
        <v>194</v>
      </c>
      <c r="AU138" s="7" t="s">
        <v>92</v>
      </c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</row>
    <row r="139" s="209" customFormat="true" ht="12.8" hidden="false" customHeight="false" outlineLevel="0" collapsed="false">
      <c r="A139" s="200"/>
      <c r="B139" s="201"/>
      <c r="C139" s="200"/>
      <c r="D139" s="196" t="s">
        <v>196</v>
      </c>
      <c r="E139" s="202"/>
      <c r="F139" s="203" t="s">
        <v>1286</v>
      </c>
      <c r="G139" s="200"/>
      <c r="H139" s="204" t="n">
        <v>19.069</v>
      </c>
      <c r="I139" s="205"/>
      <c r="J139" s="200"/>
      <c r="K139" s="200"/>
      <c r="L139" s="201"/>
      <c r="M139" s="206"/>
      <c r="N139" s="207"/>
      <c r="O139" s="207"/>
      <c r="P139" s="207"/>
      <c r="Q139" s="207"/>
      <c r="R139" s="207"/>
      <c r="S139" s="207"/>
      <c r="T139" s="208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2" t="s">
        <v>196</v>
      </c>
      <c r="AU139" s="202" t="s">
        <v>92</v>
      </c>
      <c r="AV139" s="200" t="s">
        <v>92</v>
      </c>
      <c r="AW139" s="200" t="s">
        <v>36</v>
      </c>
      <c r="AX139" s="200" t="s">
        <v>82</v>
      </c>
      <c r="AY139" s="202" t="s">
        <v>186</v>
      </c>
      <c r="AZ139" s="200"/>
      <c r="BA139" s="200"/>
      <c r="BB139" s="200"/>
      <c r="BC139" s="200"/>
      <c r="BD139" s="200"/>
      <c r="BE139" s="200"/>
      <c r="BF139" s="200"/>
      <c r="BG139" s="200"/>
      <c r="BH139" s="200"/>
      <c r="BI139" s="200"/>
      <c r="BJ139" s="200"/>
      <c r="BK139" s="200"/>
      <c r="BL139" s="200"/>
      <c r="BM139" s="200"/>
      <c r="BN139" s="200"/>
    </row>
    <row r="140" s="219" customFormat="true" ht="12.8" hidden="false" customHeight="false" outlineLevel="0" collapsed="false">
      <c r="A140" s="210"/>
      <c r="B140" s="211"/>
      <c r="C140" s="210"/>
      <c r="D140" s="196" t="s">
        <v>196</v>
      </c>
      <c r="E140" s="212"/>
      <c r="F140" s="213" t="s">
        <v>199</v>
      </c>
      <c r="G140" s="210"/>
      <c r="H140" s="214" t="n">
        <v>19.069</v>
      </c>
      <c r="I140" s="215"/>
      <c r="J140" s="210"/>
      <c r="K140" s="210"/>
      <c r="L140" s="211"/>
      <c r="M140" s="216"/>
      <c r="N140" s="217"/>
      <c r="O140" s="217"/>
      <c r="P140" s="217"/>
      <c r="Q140" s="217"/>
      <c r="R140" s="217"/>
      <c r="S140" s="217"/>
      <c r="T140" s="218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2" t="s">
        <v>196</v>
      </c>
      <c r="AU140" s="212" t="s">
        <v>92</v>
      </c>
      <c r="AV140" s="210" t="s">
        <v>192</v>
      </c>
      <c r="AW140" s="210" t="s">
        <v>36</v>
      </c>
      <c r="AX140" s="210" t="s">
        <v>90</v>
      </c>
      <c r="AY140" s="212" t="s">
        <v>186</v>
      </c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210"/>
      <c r="BN140" s="210"/>
    </row>
    <row r="141" s="180" customFormat="true" ht="15" hidden="false" customHeight="false" outlineLevel="0" collapsed="false">
      <c r="A141" s="168"/>
      <c r="B141" s="169"/>
      <c r="C141" s="168"/>
      <c r="D141" s="170" t="s">
        <v>81</v>
      </c>
      <c r="E141" s="171" t="s">
        <v>888</v>
      </c>
      <c r="F141" s="171" t="s">
        <v>372</v>
      </c>
      <c r="G141" s="168"/>
      <c r="H141" s="168"/>
      <c r="I141" s="172"/>
      <c r="J141" s="173" t="n">
        <f aca="false">BK141</f>
        <v>0</v>
      </c>
      <c r="K141" s="168"/>
      <c r="L141" s="169"/>
      <c r="M141" s="174"/>
      <c r="N141" s="175"/>
      <c r="O141" s="175"/>
      <c r="P141" s="176" t="n">
        <f aca="false">SUM(P142:P145)</f>
        <v>0</v>
      </c>
      <c r="Q141" s="175"/>
      <c r="R141" s="176" t="n">
        <f aca="false">SUM(R142:R145)</f>
        <v>0</v>
      </c>
      <c r="S141" s="175"/>
      <c r="T141" s="177" t="n">
        <f aca="false">SUM(T142:T145)</f>
        <v>0</v>
      </c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70" t="s">
        <v>90</v>
      </c>
      <c r="AS141" s="168"/>
      <c r="AT141" s="178" t="s">
        <v>81</v>
      </c>
      <c r="AU141" s="178" t="s">
        <v>82</v>
      </c>
      <c r="AV141" s="168"/>
      <c r="AW141" s="168"/>
      <c r="AX141" s="168"/>
      <c r="AY141" s="170" t="s">
        <v>186</v>
      </c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79" t="n">
        <f aca="false">SUM(BK142:BK145)</f>
        <v>0</v>
      </c>
      <c r="BL141" s="168"/>
      <c r="BM141" s="168"/>
      <c r="BN141" s="168"/>
    </row>
    <row r="142" s="32" customFormat="true" ht="12.8" hidden="false" customHeight="false" outlineLevel="0" collapsed="false">
      <c r="A142" s="26"/>
      <c r="B142" s="27"/>
      <c r="C142" s="183" t="s">
        <v>1287</v>
      </c>
      <c r="D142" s="1" t="s">
        <v>0</v>
      </c>
      <c r="E142" s="184" t="s">
        <v>1288</v>
      </c>
      <c r="F142" s="185" t="s">
        <v>1289</v>
      </c>
      <c r="G142" s="186" t="s">
        <v>438</v>
      </c>
      <c r="H142" s="246"/>
      <c r="I142" s="188"/>
      <c r="J142" s="189" t="n">
        <f aca="false">ROUND(I142*H142,2)</f>
        <v>0</v>
      </c>
      <c r="K142" s="185" t="s">
        <v>191</v>
      </c>
      <c r="L142" s="27"/>
      <c r="M142" s="190"/>
      <c r="N142" s="191" t="s">
        <v>47</v>
      </c>
      <c r="O142" s="68"/>
      <c r="P142" s="192" t="n">
        <f aca="false">O142*H142</f>
        <v>0</v>
      </c>
      <c r="Q142" s="192" t="n">
        <v>0</v>
      </c>
      <c r="R142" s="192" t="n">
        <f aca="false">Q142*H142</f>
        <v>0</v>
      </c>
      <c r="S142" s="192" t="n">
        <v>0</v>
      </c>
      <c r="T142" s="193" t="n">
        <f aca="false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194" t="s">
        <v>192</v>
      </c>
      <c r="AS142" s="31"/>
      <c r="AT142" s="194" t="s">
        <v>0</v>
      </c>
      <c r="AU142" s="194" t="s">
        <v>90</v>
      </c>
      <c r="AV142" s="31"/>
      <c r="AW142" s="31"/>
      <c r="AX142" s="31"/>
      <c r="AY142" s="7" t="s">
        <v>186</v>
      </c>
      <c r="AZ142" s="31"/>
      <c r="BA142" s="31"/>
      <c r="BB142" s="31"/>
      <c r="BC142" s="31"/>
      <c r="BD142" s="31"/>
      <c r="BE142" s="195" t="n">
        <f aca="false">IF(N142="základní",J142,0)</f>
        <v>0</v>
      </c>
      <c r="BF142" s="195" t="n">
        <f aca="false">IF(N142="snížená",J142,0)</f>
        <v>0</v>
      </c>
      <c r="BG142" s="195" t="n">
        <f aca="false">IF(N142="zákl. přenesená",J142,0)</f>
        <v>0</v>
      </c>
      <c r="BH142" s="195" t="n">
        <f aca="false">IF(N142="sníž. přenesená",J142,0)</f>
        <v>0</v>
      </c>
      <c r="BI142" s="195" t="n">
        <f aca="false">IF(N142="nulová",J142,0)</f>
        <v>0</v>
      </c>
      <c r="BJ142" s="7" t="s">
        <v>90</v>
      </c>
      <c r="BK142" s="195" t="n">
        <f aca="false">ROUND(I142*H142,2)</f>
        <v>0</v>
      </c>
      <c r="BL142" s="7" t="s">
        <v>192</v>
      </c>
      <c r="BM142" s="194" t="s">
        <v>1290</v>
      </c>
      <c r="BN142" s="31"/>
    </row>
    <row r="143" s="32" customFormat="true" ht="16.4" hidden="false" customHeight="false" outlineLevel="0" collapsed="false">
      <c r="A143" s="26"/>
      <c r="B143" s="27"/>
      <c r="C143" s="26"/>
      <c r="D143" s="196" t="s">
        <v>194</v>
      </c>
      <c r="E143" s="26"/>
      <c r="F143" s="197" t="s">
        <v>1291</v>
      </c>
      <c r="G143" s="26"/>
      <c r="H143" s="26"/>
      <c r="I143" s="163"/>
      <c r="J143" s="26"/>
      <c r="K143" s="26"/>
      <c r="L143" s="27"/>
      <c r="M143" s="198"/>
      <c r="N143" s="199"/>
      <c r="O143" s="68"/>
      <c r="P143" s="68"/>
      <c r="Q143" s="68"/>
      <c r="R143" s="68"/>
      <c r="S143" s="68"/>
      <c r="T143" s="69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7" t="s">
        <v>194</v>
      </c>
      <c r="AU143" s="7" t="s">
        <v>90</v>
      </c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</row>
    <row r="144" s="32" customFormat="true" ht="12.8" hidden="false" customHeight="false" outlineLevel="0" collapsed="false">
      <c r="A144" s="26"/>
      <c r="B144" s="27"/>
      <c r="C144" s="183" t="s">
        <v>1292</v>
      </c>
      <c r="D144" s="1" t="s">
        <v>0</v>
      </c>
      <c r="E144" s="184" t="s">
        <v>1293</v>
      </c>
      <c r="F144" s="185" t="s">
        <v>1294</v>
      </c>
      <c r="G144" s="186" t="s">
        <v>438</v>
      </c>
      <c r="H144" s="246"/>
      <c r="I144" s="188"/>
      <c r="J144" s="189" t="n">
        <f aca="false">ROUND(I144*H144,2)</f>
        <v>0</v>
      </c>
      <c r="K144" s="185" t="s">
        <v>191</v>
      </c>
      <c r="L144" s="27"/>
      <c r="M144" s="190"/>
      <c r="N144" s="191" t="s">
        <v>47</v>
      </c>
      <c r="O144" s="68"/>
      <c r="P144" s="192" t="n">
        <f aca="false">O144*H144</f>
        <v>0</v>
      </c>
      <c r="Q144" s="192" t="n">
        <v>0</v>
      </c>
      <c r="R144" s="192" t="n">
        <f aca="false">Q144*H144</f>
        <v>0</v>
      </c>
      <c r="S144" s="192" t="n">
        <v>0</v>
      </c>
      <c r="T144" s="193" t="n">
        <f aca="false"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194" t="s">
        <v>192</v>
      </c>
      <c r="AS144" s="31"/>
      <c r="AT144" s="194" t="s">
        <v>0</v>
      </c>
      <c r="AU144" s="194" t="s">
        <v>90</v>
      </c>
      <c r="AV144" s="31"/>
      <c r="AW144" s="31"/>
      <c r="AX144" s="31"/>
      <c r="AY144" s="7" t="s">
        <v>186</v>
      </c>
      <c r="AZ144" s="31"/>
      <c r="BA144" s="31"/>
      <c r="BB144" s="31"/>
      <c r="BC144" s="31"/>
      <c r="BD144" s="31"/>
      <c r="BE144" s="195" t="n">
        <f aca="false">IF(N144="základní",J144,0)</f>
        <v>0</v>
      </c>
      <c r="BF144" s="195" t="n">
        <f aca="false">IF(N144="snížená",J144,0)</f>
        <v>0</v>
      </c>
      <c r="BG144" s="195" t="n">
        <f aca="false">IF(N144="zákl. přenesená",J144,0)</f>
        <v>0</v>
      </c>
      <c r="BH144" s="195" t="n">
        <f aca="false">IF(N144="sníž. přenesená",J144,0)</f>
        <v>0</v>
      </c>
      <c r="BI144" s="195" t="n">
        <f aca="false">IF(N144="nulová",J144,0)</f>
        <v>0</v>
      </c>
      <c r="BJ144" s="7" t="s">
        <v>90</v>
      </c>
      <c r="BK144" s="195" t="n">
        <f aca="false">ROUND(I144*H144,2)</f>
        <v>0</v>
      </c>
      <c r="BL144" s="7" t="s">
        <v>192</v>
      </c>
      <c r="BM144" s="194" t="s">
        <v>1295</v>
      </c>
      <c r="BN144" s="31"/>
    </row>
    <row r="145" s="32" customFormat="true" ht="16.4" hidden="false" customHeight="false" outlineLevel="0" collapsed="false">
      <c r="A145" s="26"/>
      <c r="B145" s="27"/>
      <c r="C145" s="26"/>
      <c r="D145" s="196" t="s">
        <v>194</v>
      </c>
      <c r="E145" s="26"/>
      <c r="F145" s="197" t="s">
        <v>1296</v>
      </c>
      <c r="G145" s="26"/>
      <c r="H145" s="26"/>
      <c r="I145" s="163"/>
      <c r="J145" s="26"/>
      <c r="K145" s="26"/>
      <c r="L145" s="27"/>
      <c r="M145" s="241"/>
      <c r="N145" s="242"/>
      <c r="O145" s="243"/>
      <c r="P145" s="243"/>
      <c r="Q145" s="243"/>
      <c r="R145" s="243"/>
      <c r="S145" s="243"/>
      <c r="T145" s="244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7" t="s">
        <v>194</v>
      </c>
      <c r="AU145" s="7" t="s">
        <v>90</v>
      </c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</row>
    <row r="146" s="32" customFormat="true" ht="12.8" hidden="false" customHeight="false" outlineLevel="0" collapsed="false">
      <c r="A146" s="26"/>
      <c r="B146" s="50"/>
      <c r="C146" s="51"/>
      <c r="D146" s="51"/>
      <c r="E146" s="51"/>
      <c r="F146" s="51"/>
      <c r="G146" s="51"/>
      <c r="H146" s="51"/>
      <c r="I146" s="245"/>
      <c r="J146" s="51"/>
      <c r="K146" s="51"/>
      <c r="L146" s="27"/>
      <c r="M146" s="26"/>
      <c r="N146" s="31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</row>
    <row r="147" customFormat="false" ht="12.8" hidden="false" customHeight="fals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3"/>
    </row>
  </sheetData>
  <sheetProtection sheet="true" password="cc78" objects="true" scenarios="true"/>
  <autoFilter ref="C121:K145"/>
  <mergeCells count="9">
    <mergeCell ref="L2:V2"/>
    <mergeCell ref="E7:H7"/>
    <mergeCell ref="E9:H9"/>
    <mergeCell ref="E18:H18"/>
    <mergeCell ref="E27:H27"/>
    <mergeCell ref="E85:H85"/>
    <mergeCell ref="E87:H87"/>
    <mergeCell ref="E112:H112"/>
    <mergeCell ref="E114:H114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1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146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1297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ROUND(J119,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ROUND((SUM(BE119:BE133)),  2)</f>
        <v>0</v>
      </c>
      <c r="G33" s="26"/>
      <c r="H33" s="26"/>
      <c r="I33" s="130" t="n">
        <v>0.21</v>
      </c>
      <c r="J33" s="129" t="n">
        <f aca="false">ROUND(((SUM(BE119:BE133))*I33),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ROUND((SUM(BF119:BF133)),  2)</f>
        <v>0</v>
      </c>
      <c r="G34" s="26"/>
      <c r="H34" s="26"/>
      <c r="I34" s="130" t="n">
        <v>0.12</v>
      </c>
      <c r="J34" s="129" t="n">
        <f aca="false">ROUND(((SUM(BF119:BF133))*I34),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ROUND((SUM(BG119:BG133)),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ROUND((SUM(BH119:BH133)),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ROUND((SUM(BI119:BI133)),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SPZ19 - 002.01.03 Statika SO 101, I. etapa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J119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164</v>
      </c>
      <c r="E97" s="146"/>
      <c r="F97" s="146"/>
      <c r="G97" s="146"/>
      <c r="H97" s="146"/>
      <c r="I97" s="146"/>
      <c r="J97" s="147" t="n">
        <f aca="false">J120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1298</v>
      </c>
      <c r="E98" s="152"/>
      <c r="F98" s="152"/>
      <c r="G98" s="152"/>
      <c r="H98" s="152"/>
      <c r="I98" s="152"/>
      <c r="J98" s="153" t="n">
        <f aca="false">J121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148" customFormat="true" ht="24.95" hidden="false" customHeight="true" outlineLevel="0" collapsed="false">
      <c r="A99" s="143"/>
      <c r="B99" s="144"/>
      <c r="C99" s="143"/>
      <c r="D99" s="145" t="s">
        <v>885</v>
      </c>
      <c r="E99" s="146"/>
      <c r="F99" s="146"/>
      <c r="G99" s="146"/>
      <c r="H99" s="146"/>
      <c r="I99" s="146"/>
      <c r="J99" s="147" t="n">
        <f aca="false">J131</f>
        <v>0</v>
      </c>
      <c r="K99" s="143"/>
      <c r="L99" s="144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</row>
    <row r="100" s="32" customFormat="true" ht="21.85" hidden="false" customHeight="true" outlineLevel="0" collapsed="false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45"/>
      <c r="M100" s="31"/>
      <c r="N100" s="31"/>
      <c r="O100" s="31"/>
      <c r="P100" s="31"/>
      <c r="Q100" s="31"/>
      <c r="R100" s="31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</row>
    <row r="101" s="32" customFormat="true" ht="6.95" hidden="false" customHeight="true" outlineLevel="0" collapsed="false">
      <c r="A101" s="26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45"/>
      <c r="M101" s="31"/>
      <c r="N101" s="31"/>
      <c r="O101" s="31"/>
      <c r="P101" s="31"/>
      <c r="Q101" s="31"/>
      <c r="R101" s="31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</row>
    <row r="104" customFormat="false" ht="12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3"/>
    </row>
    <row r="105" s="32" customFormat="true" ht="6.95" hidden="false" customHeight="true" outlineLevel="0" collapsed="false">
      <c r="A105" s="26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24.95" hidden="false" customHeight="true" outlineLevel="0" collapsed="false">
      <c r="A106" s="26"/>
      <c r="B106" s="27"/>
      <c r="C106" s="11" t="s">
        <v>171</v>
      </c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6.95" hidden="false" customHeight="true" outlineLevel="0" collapsed="false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2" hidden="false" customHeight="true" outlineLevel="0" collapsed="false">
      <c r="A108" s="26"/>
      <c r="B108" s="27"/>
      <c r="C108" s="19" t="s">
        <v>17</v>
      </c>
      <c r="D108" s="26"/>
      <c r="E108" s="26"/>
      <c r="F108" s="26"/>
      <c r="G108" s="26"/>
      <c r="H108" s="2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6.5" hidden="false" customHeight="true" outlineLevel="0" collapsed="false">
      <c r="A109" s="26"/>
      <c r="B109" s="27"/>
      <c r="C109" s="26"/>
      <c r="D109" s="26"/>
      <c r="E109" s="115" t="str">
        <f aca="false">E7</f>
        <v>SUPŠ Karlovy Vary specifikace změn</v>
      </c>
      <c r="F109" s="115"/>
      <c r="G109" s="115"/>
      <c r="H109" s="115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2" hidden="false" customHeight="true" outlineLevel="0" collapsed="false">
      <c r="A110" s="26"/>
      <c r="B110" s="27"/>
      <c r="C110" s="19" t="s">
        <v>157</v>
      </c>
      <c r="D110" s="26"/>
      <c r="E110" s="26"/>
      <c r="F110" s="26"/>
      <c r="G110" s="26"/>
      <c r="H110" s="2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16.5" hidden="false" customHeight="true" outlineLevel="0" collapsed="false">
      <c r="A111" s="26"/>
      <c r="B111" s="27"/>
      <c r="C111" s="26"/>
      <c r="D111" s="26"/>
      <c r="E111" s="116" t="str">
        <f aca="false">E9</f>
        <v>SPZ19 - 002.01.03 Statika SO 101, I. etapa specifikace změn</v>
      </c>
      <c r="F111" s="116"/>
      <c r="G111" s="116"/>
      <c r="H111" s="11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6.95" hidden="false" customHeight="true" outlineLevel="0" collapsed="false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12" hidden="false" customHeight="true" outlineLevel="0" collapsed="false">
      <c r="A113" s="26"/>
      <c r="B113" s="27"/>
      <c r="C113" s="19" t="s">
        <v>21</v>
      </c>
      <c r="D113" s="26"/>
      <c r="E113" s="26"/>
      <c r="F113" s="20" t="str">
        <f aca="false">F12</f>
        <v>Nám. 17. listopadu 710/12, Karlovy Vary – Rybáře</v>
      </c>
      <c r="G113" s="26"/>
      <c r="H113" s="26"/>
      <c r="I113" s="19" t="s">
        <v>23</v>
      </c>
      <c r="J113" s="117" t="n">
        <f aca="false">IF(J12="","",J12)</f>
        <v>45742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6.95" hidden="false" customHeight="true" outlineLevel="0" collapsed="false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25.65" hidden="false" customHeight="true" outlineLevel="0" collapsed="false">
      <c r="A115" s="26"/>
      <c r="B115" s="27"/>
      <c r="C115" s="19" t="s">
        <v>24</v>
      </c>
      <c r="D115" s="26"/>
      <c r="E115" s="26"/>
      <c r="F115" s="20" t="str">
        <f aca="false">E15</f>
        <v>Karlovarský kraj</v>
      </c>
      <c r="G115" s="26"/>
      <c r="H115" s="26"/>
      <c r="I115" s="19" t="s">
        <v>32</v>
      </c>
      <c r="J115" s="139" t="str">
        <f aca="false">E21</f>
        <v>Energy Benefit Centre a.s.</v>
      </c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15.15" hidden="false" customHeight="true" outlineLevel="0" collapsed="false">
      <c r="A116" s="26"/>
      <c r="B116" s="27"/>
      <c r="C116" s="19" t="s">
        <v>30</v>
      </c>
      <c r="D116" s="26"/>
      <c r="E116" s="26"/>
      <c r="F116" s="20" t="str">
        <f aca="false">IF(E18="","",E18)</f>
        <v>Vyplň údaj</v>
      </c>
      <c r="G116" s="26"/>
      <c r="H116" s="26"/>
      <c r="I116" s="19" t="s">
        <v>37</v>
      </c>
      <c r="J116" s="139" t="str">
        <f aca="false">E24</f>
        <v>rubim s.r.o.</v>
      </c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32" customFormat="true" ht="10.3" hidden="false" customHeight="true" outlineLevel="0" collapsed="false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45"/>
      <c r="M117" s="31"/>
      <c r="N117" s="31"/>
      <c r="O117" s="31"/>
      <c r="P117" s="31"/>
      <c r="Q117" s="31"/>
      <c r="R117" s="31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</row>
    <row r="118" s="162" customFormat="true" ht="29.3" hidden="false" customHeight="true" outlineLevel="0" collapsed="false">
      <c r="A118" s="155"/>
      <c r="B118" s="156"/>
      <c r="C118" s="157" t="s">
        <v>172</v>
      </c>
      <c r="D118" s="158" t="s">
        <v>67</v>
      </c>
      <c r="E118" s="158" t="s">
        <v>63</v>
      </c>
      <c r="F118" s="158" t="s">
        <v>64</v>
      </c>
      <c r="G118" s="158" t="s">
        <v>173</v>
      </c>
      <c r="H118" s="158" t="s">
        <v>174</v>
      </c>
      <c r="I118" s="158" t="s">
        <v>175</v>
      </c>
      <c r="J118" s="158" t="s">
        <v>161</v>
      </c>
      <c r="K118" s="159" t="s">
        <v>176</v>
      </c>
      <c r="L118" s="160"/>
      <c r="M118" s="76"/>
      <c r="N118" s="77" t="s">
        <v>46</v>
      </c>
      <c r="O118" s="77" t="s">
        <v>177</v>
      </c>
      <c r="P118" s="77" t="s">
        <v>178</v>
      </c>
      <c r="Q118" s="77" t="s">
        <v>179</v>
      </c>
      <c r="R118" s="77" t="s">
        <v>180</v>
      </c>
      <c r="S118" s="77" t="s">
        <v>181</v>
      </c>
      <c r="T118" s="78" t="s">
        <v>182</v>
      </c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</row>
    <row r="119" s="32" customFormat="true" ht="15" hidden="false" customHeight="false" outlineLevel="0" collapsed="false">
      <c r="A119" s="26"/>
      <c r="B119" s="27"/>
      <c r="C119" s="84" t="s">
        <v>183</v>
      </c>
      <c r="D119" s="26"/>
      <c r="E119" s="26"/>
      <c r="F119" s="26"/>
      <c r="G119" s="26"/>
      <c r="H119" s="26"/>
      <c r="I119" s="163"/>
      <c r="J119" s="164" t="n">
        <f aca="false">BK119</f>
        <v>0</v>
      </c>
      <c r="K119" s="26"/>
      <c r="L119" s="27"/>
      <c r="M119" s="79"/>
      <c r="N119" s="66"/>
      <c r="O119" s="80"/>
      <c r="P119" s="165" t="n">
        <f aca="false">P120+P131</f>
        <v>0</v>
      </c>
      <c r="Q119" s="80"/>
      <c r="R119" s="165" t="n">
        <f aca="false">R120+R131</f>
        <v>460.5614678</v>
      </c>
      <c r="S119" s="80"/>
      <c r="T119" s="166" t="n">
        <f aca="false">T120+T131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7" t="s">
        <v>81</v>
      </c>
      <c r="AU119" s="7" t="s">
        <v>163</v>
      </c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167" t="n">
        <f aca="false">BK120+BK131</f>
        <v>0</v>
      </c>
      <c r="BL119" s="31"/>
      <c r="BM119" s="31"/>
      <c r="BN119" s="31"/>
    </row>
    <row r="120" s="180" customFormat="true" ht="15" hidden="false" customHeight="false" outlineLevel="0" collapsed="false">
      <c r="A120" s="168"/>
      <c r="B120" s="169"/>
      <c r="C120" s="168"/>
      <c r="D120" s="170" t="s">
        <v>81</v>
      </c>
      <c r="E120" s="171" t="s">
        <v>184</v>
      </c>
      <c r="F120" s="171" t="s">
        <v>185</v>
      </c>
      <c r="G120" s="168"/>
      <c r="H120" s="168"/>
      <c r="I120" s="172"/>
      <c r="J120" s="173" t="n">
        <f aca="false">BK120</f>
        <v>0</v>
      </c>
      <c r="K120" s="168"/>
      <c r="L120" s="169"/>
      <c r="M120" s="174"/>
      <c r="N120" s="175"/>
      <c r="O120" s="175"/>
      <c r="P120" s="176" t="n">
        <f aca="false">P121</f>
        <v>0</v>
      </c>
      <c r="Q120" s="175"/>
      <c r="R120" s="176" t="n">
        <f aca="false">R121</f>
        <v>460.5614678</v>
      </c>
      <c r="S120" s="175"/>
      <c r="T120" s="177" t="n">
        <f aca="false">T121</f>
        <v>0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70" t="s">
        <v>90</v>
      </c>
      <c r="AS120" s="168"/>
      <c r="AT120" s="178" t="s">
        <v>81</v>
      </c>
      <c r="AU120" s="178" t="s">
        <v>82</v>
      </c>
      <c r="AV120" s="168"/>
      <c r="AW120" s="168"/>
      <c r="AX120" s="168"/>
      <c r="AY120" s="170" t="s">
        <v>186</v>
      </c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79" t="n">
        <f aca="false">BK121</f>
        <v>0</v>
      </c>
      <c r="BL120" s="168"/>
      <c r="BM120" s="168"/>
      <c r="BN120" s="168"/>
    </row>
    <row r="121" s="180" customFormat="true" ht="12.8" hidden="false" customHeight="false" outlineLevel="0" collapsed="false">
      <c r="A121" s="168"/>
      <c r="B121" s="169"/>
      <c r="C121" s="168"/>
      <c r="D121" s="170" t="s">
        <v>81</v>
      </c>
      <c r="E121" s="181" t="s">
        <v>92</v>
      </c>
      <c r="F121" s="181" t="s">
        <v>1109</v>
      </c>
      <c r="G121" s="168"/>
      <c r="H121" s="168"/>
      <c r="I121" s="172"/>
      <c r="J121" s="182" t="n">
        <f aca="false">BK121</f>
        <v>0</v>
      </c>
      <c r="K121" s="168"/>
      <c r="L121" s="169"/>
      <c r="M121" s="174"/>
      <c r="N121" s="175"/>
      <c r="O121" s="175"/>
      <c r="P121" s="176" t="n">
        <f aca="false">SUM(P122:P130)</f>
        <v>0</v>
      </c>
      <c r="Q121" s="175"/>
      <c r="R121" s="176" t="n">
        <f aca="false">SUM(R122:R130)</f>
        <v>460.5614678</v>
      </c>
      <c r="S121" s="175"/>
      <c r="T121" s="177" t="n">
        <f aca="false">SUM(T122:T130)</f>
        <v>0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70" t="s">
        <v>90</v>
      </c>
      <c r="AS121" s="168"/>
      <c r="AT121" s="178" t="s">
        <v>81</v>
      </c>
      <c r="AU121" s="178" t="s">
        <v>90</v>
      </c>
      <c r="AV121" s="168"/>
      <c r="AW121" s="168"/>
      <c r="AX121" s="168"/>
      <c r="AY121" s="170" t="s">
        <v>186</v>
      </c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79" t="n">
        <f aca="false">SUM(BK122:BK130)</f>
        <v>0</v>
      </c>
      <c r="BL121" s="168"/>
      <c r="BM121" s="168"/>
      <c r="BN121" s="168"/>
    </row>
    <row r="122" s="32" customFormat="true" ht="12.8" hidden="false" customHeight="false" outlineLevel="0" collapsed="false">
      <c r="A122" s="26"/>
      <c r="B122" s="27"/>
      <c r="C122" s="183" t="s">
        <v>677</v>
      </c>
      <c r="D122" s="1" t="s">
        <v>0</v>
      </c>
      <c r="E122" s="184" t="s">
        <v>1299</v>
      </c>
      <c r="F122" s="185" t="s">
        <v>1300</v>
      </c>
      <c r="G122" s="186" t="s">
        <v>202</v>
      </c>
      <c r="H122" s="187" t="n">
        <v>183.94</v>
      </c>
      <c r="I122" s="188"/>
      <c r="J122" s="189" t="n">
        <f aca="false">ROUND(I122*H122,2)</f>
        <v>0</v>
      </c>
      <c r="K122" s="185" t="s">
        <v>191</v>
      </c>
      <c r="L122" s="27"/>
      <c r="M122" s="190"/>
      <c r="N122" s="191" t="s">
        <v>47</v>
      </c>
      <c r="O122" s="68"/>
      <c r="P122" s="192" t="n">
        <f aca="false">O122*H122</f>
        <v>0</v>
      </c>
      <c r="Q122" s="192" t="n">
        <v>2.50187</v>
      </c>
      <c r="R122" s="192" t="n">
        <f aca="false">Q122*H122</f>
        <v>460.1939678</v>
      </c>
      <c r="S122" s="192" t="n">
        <v>0</v>
      </c>
      <c r="T122" s="193" t="n">
        <f aca="false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194" t="s">
        <v>192</v>
      </c>
      <c r="AS122" s="31"/>
      <c r="AT122" s="194" t="s">
        <v>0</v>
      </c>
      <c r="AU122" s="194" t="s">
        <v>92</v>
      </c>
      <c r="AV122" s="31"/>
      <c r="AW122" s="31"/>
      <c r="AX122" s="31"/>
      <c r="AY122" s="7" t="s">
        <v>186</v>
      </c>
      <c r="AZ122" s="31"/>
      <c r="BA122" s="31"/>
      <c r="BB122" s="31"/>
      <c r="BC122" s="31"/>
      <c r="BD122" s="31"/>
      <c r="BE122" s="195" t="n">
        <f aca="false">IF(N122="základní",J122,0)</f>
        <v>0</v>
      </c>
      <c r="BF122" s="195" t="n">
        <f aca="false">IF(N122="snížená",J122,0)</f>
        <v>0</v>
      </c>
      <c r="BG122" s="195" t="n">
        <f aca="false">IF(N122="zákl. přenesená",J122,0)</f>
        <v>0</v>
      </c>
      <c r="BH122" s="195" t="n">
        <f aca="false">IF(N122="sníž. přenesená",J122,0)</f>
        <v>0</v>
      </c>
      <c r="BI122" s="195" t="n">
        <f aca="false">IF(N122="nulová",J122,0)</f>
        <v>0</v>
      </c>
      <c r="BJ122" s="7" t="s">
        <v>90</v>
      </c>
      <c r="BK122" s="195" t="n">
        <f aca="false">ROUND(I122*H122,2)</f>
        <v>0</v>
      </c>
      <c r="BL122" s="7" t="s">
        <v>192</v>
      </c>
      <c r="BM122" s="194" t="s">
        <v>1301</v>
      </c>
      <c r="BN122" s="31"/>
    </row>
    <row r="123" s="32" customFormat="true" ht="12.8" hidden="false" customHeight="false" outlineLevel="0" collapsed="false">
      <c r="A123" s="26"/>
      <c r="B123" s="27"/>
      <c r="C123" s="26"/>
      <c r="D123" s="196" t="s">
        <v>194</v>
      </c>
      <c r="E123" s="26"/>
      <c r="F123" s="197" t="s">
        <v>1302</v>
      </c>
      <c r="G123" s="26"/>
      <c r="H123" s="26"/>
      <c r="I123" s="163"/>
      <c r="J123" s="26"/>
      <c r="K123" s="26"/>
      <c r="L123" s="27"/>
      <c r="M123" s="198"/>
      <c r="N123" s="199"/>
      <c r="O123" s="68"/>
      <c r="P123" s="68"/>
      <c r="Q123" s="68"/>
      <c r="R123" s="68"/>
      <c r="S123" s="68"/>
      <c r="T123" s="69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7" t="s">
        <v>194</v>
      </c>
      <c r="AU123" s="7" t="s">
        <v>92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</row>
    <row r="124" s="209" customFormat="true" ht="12.8" hidden="false" customHeight="false" outlineLevel="0" collapsed="false">
      <c r="A124" s="200"/>
      <c r="B124" s="201"/>
      <c r="C124" s="200"/>
      <c r="D124" s="196" t="s">
        <v>196</v>
      </c>
      <c r="E124" s="202"/>
      <c r="F124" s="203" t="s">
        <v>1303</v>
      </c>
      <c r="G124" s="200"/>
      <c r="H124" s="204" t="n">
        <v>183.94</v>
      </c>
      <c r="I124" s="205"/>
      <c r="J124" s="200"/>
      <c r="K124" s="200"/>
      <c r="L124" s="201"/>
      <c r="M124" s="206"/>
      <c r="N124" s="207"/>
      <c r="O124" s="207"/>
      <c r="P124" s="207"/>
      <c r="Q124" s="207"/>
      <c r="R124" s="207"/>
      <c r="S124" s="207"/>
      <c r="T124" s="208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2" t="s">
        <v>196</v>
      </c>
      <c r="AU124" s="202" t="s">
        <v>92</v>
      </c>
      <c r="AV124" s="200" t="s">
        <v>92</v>
      </c>
      <c r="AW124" s="200" t="s">
        <v>36</v>
      </c>
      <c r="AX124" s="200" t="s">
        <v>82</v>
      </c>
      <c r="AY124" s="202" t="s">
        <v>186</v>
      </c>
      <c r="AZ124" s="200"/>
      <c r="BA124" s="200"/>
      <c r="BB124" s="200"/>
      <c r="BC124" s="200"/>
      <c r="BD124" s="200"/>
      <c r="BE124" s="200"/>
      <c r="BF124" s="200"/>
      <c r="BG124" s="200"/>
      <c r="BH124" s="200"/>
      <c r="BI124" s="200"/>
      <c r="BJ124" s="200"/>
      <c r="BK124" s="200"/>
      <c r="BL124" s="200"/>
      <c r="BM124" s="200"/>
      <c r="BN124" s="200"/>
    </row>
    <row r="125" s="219" customFormat="true" ht="12.8" hidden="false" customHeight="false" outlineLevel="0" collapsed="false">
      <c r="A125" s="210"/>
      <c r="B125" s="211"/>
      <c r="C125" s="210"/>
      <c r="D125" s="196" t="s">
        <v>196</v>
      </c>
      <c r="E125" s="212"/>
      <c r="F125" s="213" t="s">
        <v>199</v>
      </c>
      <c r="G125" s="210"/>
      <c r="H125" s="214" t="n">
        <v>183.94</v>
      </c>
      <c r="I125" s="215"/>
      <c r="J125" s="210"/>
      <c r="K125" s="210"/>
      <c r="L125" s="211"/>
      <c r="M125" s="216"/>
      <c r="N125" s="217"/>
      <c r="O125" s="217"/>
      <c r="P125" s="217"/>
      <c r="Q125" s="217"/>
      <c r="R125" s="217"/>
      <c r="S125" s="217"/>
      <c r="T125" s="218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2" t="s">
        <v>196</v>
      </c>
      <c r="AU125" s="212" t="s">
        <v>92</v>
      </c>
      <c r="AV125" s="210" t="s">
        <v>192</v>
      </c>
      <c r="AW125" s="210" t="s">
        <v>36</v>
      </c>
      <c r="AX125" s="210" t="s">
        <v>90</v>
      </c>
      <c r="AY125" s="212" t="s">
        <v>186</v>
      </c>
      <c r="AZ125" s="210"/>
      <c r="BA125" s="210"/>
      <c r="BB125" s="210"/>
      <c r="BC125" s="210"/>
      <c r="BD125" s="210"/>
      <c r="BE125" s="210"/>
      <c r="BF125" s="210"/>
      <c r="BG125" s="210"/>
      <c r="BH125" s="210"/>
      <c r="BI125" s="210"/>
      <c r="BJ125" s="210"/>
      <c r="BK125" s="210"/>
      <c r="BL125" s="210"/>
      <c r="BM125" s="210"/>
      <c r="BN125" s="210"/>
    </row>
    <row r="126" s="32" customFormat="true" ht="12.8" hidden="false" customHeight="false" outlineLevel="0" collapsed="false">
      <c r="A126" s="26"/>
      <c r="B126" s="27"/>
      <c r="C126" s="183" t="s">
        <v>680</v>
      </c>
      <c r="D126" s="1" t="s">
        <v>0</v>
      </c>
      <c r="E126" s="184" t="s">
        <v>1304</v>
      </c>
      <c r="F126" s="185" t="s">
        <v>1305</v>
      </c>
      <c r="G126" s="186" t="s">
        <v>1080</v>
      </c>
      <c r="H126" s="187" t="n">
        <v>125</v>
      </c>
      <c r="I126" s="188"/>
      <c r="J126" s="189" t="n">
        <f aca="false">ROUND(I126*H126,2)</f>
        <v>0</v>
      </c>
      <c r="K126" s="185" t="s">
        <v>191</v>
      </c>
      <c r="L126" s="27"/>
      <c r="M126" s="190"/>
      <c r="N126" s="191" t="s">
        <v>47</v>
      </c>
      <c r="O126" s="68"/>
      <c r="P126" s="192" t="n">
        <f aca="false">O126*H126</f>
        <v>0</v>
      </c>
      <c r="Q126" s="192" t="n">
        <v>0.00294</v>
      </c>
      <c r="R126" s="192" t="n">
        <f aca="false">Q126*H126</f>
        <v>0.3675</v>
      </c>
      <c r="S126" s="192" t="n">
        <v>0</v>
      </c>
      <c r="T126" s="193" t="n">
        <f aca="false"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194" t="s">
        <v>192</v>
      </c>
      <c r="AS126" s="31"/>
      <c r="AT126" s="194" t="s">
        <v>0</v>
      </c>
      <c r="AU126" s="194" t="s">
        <v>92</v>
      </c>
      <c r="AV126" s="31"/>
      <c r="AW126" s="31"/>
      <c r="AX126" s="31"/>
      <c r="AY126" s="7" t="s">
        <v>186</v>
      </c>
      <c r="AZ126" s="31"/>
      <c r="BA126" s="31"/>
      <c r="BB126" s="31"/>
      <c r="BC126" s="31"/>
      <c r="BD126" s="31"/>
      <c r="BE126" s="195" t="n">
        <f aca="false">IF(N126="základní",J126,0)</f>
        <v>0</v>
      </c>
      <c r="BF126" s="195" t="n">
        <f aca="false">IF(N126="snížená",J126,0)</f>
        <v>0</v>
      </c>
      <c r="BG126" s="195" t="n">
        <f aca="false">IF(N126="zákl. přenesená",J126,0)</f>
        <v>0</v>
      </c>
      <c r="BH126" s="195" t="n">
        <f aca="false">IF(N126="sníž. přenesená",J126,0)</f>
        <v>0</v>
      </c>
      <c r="BI126" s="195" t="n">
        <f aca="false">IF(N126="nulová",J126,0)</f>
        <v>0</v>
      </c>
      <c r="BJ126" s="7" t="s">
        <v>90</v>
      </c>
      <c r="BK126" s="195" t="n">
        <f aca="false">ROUND(I126*H126,2)</f>
        <v>0</v>
      </c>
      <c r="BL126" s="7" t="s">
        <v>192</v>
      </c>
      <c r="BM126" s="194" t="s">
        <v>1306</v>
      </c>
      <c r="BN126" s="31"/>
    </row>
    <row r="127" s="32" customFormat="true" ht="12.8" hidden="false" customHeight="false" outlineLevel="0" collapsed="false">
      <c r="A127" s="26"/>
      <c r="B127" s="27"/>
      <c r="C127" s="26"/>
      <c r="D127" s="196" t="s">
        <v>194</v>
      </c>
      <c r="E127" s="26"/>
      <c r="F127" s="197" t="s">
        <v>1307</v>
      </c>
      <c r="G127" s="26"/>
      <c r="H127" s="26"/>
      <c r="I127" s="163"/>
      <c r="J127" s="26"/>
      <c r="K127" s="26"/>
      <c r="L127" s="27"/>
      <c r="M127" s="198"/>
      <c r="N127" s="199"/>
      <c r="O127" s="68"/>
      <c r="P127" s="68"/>
      <c r="Q127" s="68"/>
      <c r="R127" s="68"/>
      <c r="S127" s="68"/>
      <c r="T127" s="69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7" t="s">
        <v>194</v>
      </c>
      <c r="AU127" s="7" t="s">
        <v>92</v>
      </c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</row>
    <row r="128" s="209" customFormat="true" ht="12.8" hidden="false" customHeight="false" outlineLevel="0" collapsed="false">
      <c r="A128" s="200"/>
      <c r="B128" s="201"/>
      <c r="C128" s="200"/>
      <c r="D128" s="196" t="s">
        <v>196</v>
      </c>
      <c r="E128" s="202"/>
      <c r="F128" s="203" t="s">
        <v>1308</v>
      </c>
      <c r="G128" s="200"/>
      <c r="H128" s="204" t="n">
        <v>125</v>
      </c>
      <c r="I128" s="205"/>
      <c r="J128" s="200"/>
      <c r="K128" s="200"/>
      <c r="L128" s="201"/>
      <c r="M128" s="206"/>
      <c r="N128" s="207"/>
      <c r="O128" s="207"/>
      <c r="P128" s="207"/>
      <c r="Q128" s="207"/>
      <c r="R128" s="207"/>
      <c r="S128" s="207"/>
      <c r="T128" s="208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2" t="s">
        <v>196</v>
      </c>
      <c r="AU128" s="202" t="s">
        <v>92</v>
      </c>
      <c r="AV128" s="200" t="s">
        <v>92</v>
      </c>
      <c r="AW128" s="200" t="s">
        <v>36</v>
      </c>
      <c r="AX128" s="200" t="s">
        <v>90</v>
      </c>
      <c r="AY128" s="202" t="s">
        <v>186</v>
      </c>
      <c r="AZ128" s="200"/>
      <c r="BA128" s="200"/>
      <c r="BB128" s="200"/>
      <c r="BC128" s="200"/>
      <c r="BD128" s="200"/>
      <c r="BE128" s="200"/>
      <c r="BF128" s="200"/>
      <c r="BG128" s="200"/>
      <c r="BH128" s="200"/>
      <c r="BI128" s="200"/>
      <c r="BJ128" s="200"/>
      <c r="BK128" s="200"/>
      <c r="BL128" s="200"/>
      <c r="BM128" s="200"/>
      <c r="BN128" s="200"/>
    </row>
    <row r="129" s="32" customFormat="true" ht="12.8" hidden="false" customHeight="false" outlineLevel="0" collapsed="false">
      <c r="A129" s="26"/>
      <c r="B129" s="27"/>
      <c r="C129" s="183" t="s">
        <v>1309</v>
      </c>
      <c r="D129" s="1" t="s">
        <v>0</v>
      </c>
      <c r="E129" s="184" t="s">
        <v>1310</v>
      </c>
      <c r="F129" s="185" t="s">
        <v>1311</v>
      </c>
      <c r="G129" s="186" t="s">
        <v>1080</v>
      </c>
      <c r="H129" s="187" t="n">
        <v>125</v>
      </c>
      <c r="I129" s="188"/>
      <c r="J129" s="189" t="n">
        <f aca="false">ROUND(I129*H129,2)</f>
        <v>0</v>
      </c>
      <c r="K129" s="185" t="s">
        <v>191</v>
      </c>
      <c r="L129" s="27"/>
      <c r="M129" s="190"/>
      <c r="N129" s="191" t="s">
        <v>47</v>
      </c>
      <c r="O129" s="68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194" t="s">
        <v>192</v>
      </c>
      <c r="AS129" s="31"/>
      <c r="AT129" s="194" t="s">
        <v>0</v>
      </c>
      <c r="AU129" s="194" t="s">
        <v>92</v>
      </c>
      <c r="AV129" s="31"/>
      <c r="AW129" s="31"/>
      <c r="AX129" s="31"/>
      <c r="AY129" s="7" t="s">
        <v>186</v>
      </c>
      <c r="AZ129" s="31"/>
      <c r="BA129" s="31"/>
      <c r="BB129" s="31"/>
      <c r="BC129" s="31"/>
      <c r="BD129" s="31"/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7" t="s">
        <v>90</v>
      </c>
      <c r="BK129" s="195" t="n">
        <f aca="false">ROUND(I129*H129,2)</f>
        <v>0</v>
      </c>
      <c r="BL129" s="7" t="s">
        <v>192</v>
      </c>
      <c r="BM129" s="194" t="s">
        <v>1312</v>
      </c>
      <c r="BN129" s="31"/>
    </row>
    <row r="130" s="32" customFormat="true" ht="12.8" hidden="false" customHeight="false" outlineLevel="0" collapsed="false">
      <c r="A130" s="26"/>
      <c r="B130" s="27"/>
      <c r="C130" s="26"/>
      <c r="D130" s="196" t="s">
        <v>194</v>
      </c>
      <c r="E130" s="26"/>
      <c r="F130" s="197" t="s">
        <v>1313</v>
      </c>
      <c r="G130" s="26"/>
      <c r="H130" s="26"/>
      <c r="I130" s="163"/>
      <c r="J130" s="26"/>
      <c r="K130" s="26"/>
      <c r="L130" s="27"/>
      <c r="M130" s="198"/>
      <c r="N130" s="199"/>
      <c r="O130" s="68"/>
      <c r="P130" s="68"/>
      <c r="Q130" s="68"/>
      <c r="R130" s="68"/>
      <c r="S130" s="68"/>
      <c r="T130" s="69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7" t="s">
        <v>194</v>
      </c>
      <c r="AU130" s="7" t="s">
        <v>92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</row>
    <row r="131" s="180" customFormat="true" ht="15" hidden="false" customHeight="false" outlineLevel="0" collapsed="false">
      <c r="A131" s="168"/>
      <c r="B131" s="169"/>
      <c r="C131" s="168"/>
      <c r="D131" s="170" t="s">
        <v>81</v>
      </c>
      <c r="E131" s="171" t="s">
        <v>888</v>
      </c>
      <c r="F131" s="171" t="s">
        <v>372</v>
      </c>
      <c r="G131" s="168"/>
      <c r="H131" s="168"/>
      <c r="I131" s="172"/>
      <c r="J131" s="173" t="n">
        <f aca="false">BK131</f>
        <v>0</v>
      </c>
      <c r="K131" s="168"/>
      <c r="L131" s="169"/>
      <c r="M131" s="174"/>
      <c r="N131" s="175"/>
      <c r="O131" s="175"/>
      <c r="P131" s="176" t="n">
        <f aca="false">SUM(P132:P133)</f>
        <v>0</v>
      </c>
      <c r="Q131" s="175"/>
      <c r="R131" s="176" t="n">
        <f aca="false">SUM(R132:R133)</f>
        <v>0</v>
      </c>
      <c r="S131" s="175"/>
      <c r="T131" s="177" t="n">
        <f aca="false">SUM(T132:T133)</f>
        <v>0</v>
      </c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70" t="s">
        <v>90</v>
      </c>
      <c r="AS131" s="168"/>
      <c r="AT131" s="178" t="s">
        <v>81</v>
      </c>
      <c r="AU131" s="178" t="s">
        <v>82</v>
      </c>
      <c r="AV131" s="168"/>
      <c r="AW131" s="168"/>
      <c r="AX131" s="168"/>
      <c r="AY131" s="170" t="s">
        <v>186</v>
      </c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79" t="n">
        <f aca="false">SUM(BK132:BK133)</f>
        <v>0</v>
      </c>
      <c r="BL131" s="168"/>
      <c r="BM131" s="168"/>
      <c r="BN131" s="168"/>
    </row>
    <row r="132" s="32" customFormat="true" ht="12.8" hidden="false" customHeight="false" outlineLevel="0" collapsed="false">
      <c r="A132" s="26"/>
      <c r="B132" s="27"/>
      <c r="C132" s="183" t="s">
        <v>716</v>
      </c>
      <c r="D132" s="1" t="s">
        <v>0</v>
      </c>
      <c r="E132" s="184" t="s">
        <v>1314</v>
      </c>
      <c r="F132" s="185" t="s">
        <v>1315</v>
      </c>
      <c r="G132" s="186" t="s">
        <v>215</v>
      </c>
      <c r="H132" s="187" t="n">
        <v>460.194</v>
      </c>
      <c r="I132" s="188"/>
      <c r="J132" s="189" t="n">
        <f aca="false">ROUND(I132*H132,2)</f>
        <v>0</v>
      </c>
      <c r="K132" s="185" t="s">
        <v>191</v>
      </c>
      <c r="L132" s="27"/>
      <c r="M132" s="190"/>
      <c r="N132" s="191" t="s">
        <v>47</v>
      </c>
      <c r="O132" s="68"/>
      <c r="P132" s="192" t="n">
        <f aca="false">O132*H132</f>
        <v>0</v>
      </c>
      <c r="Q132" s="192" t="n">
        <v>0</v>
      </c>
      <c r="R132" s="192" t="n">
        <f aca="false">Q132*H132</f>
        <v>0</v>
      </c>
      <c r="S132" s="192" t="n">
        <v>0</v>
      </c>
      <c r="T132" s="193" t="n">
        <f aca="false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194" t="s">
        <v>192</v>
      </c>
      <c r="AS132" s="31"/>
      <c r="AT132" s="194" t="s">
        <v>0</v>
      </c>
      <c r="AU132" s="194" t="s">
        <v>90</v>
      </c>
      <c r="AV132" s="31"/>
      <c r="AW132" s="31"/>
      <c r="AX132" s="31"/>
      <c r="AY132" s="7" t="s">
        <v>186</v>
      </c>
      <c r="AZ132" s="31"/>
      <c r="BA132" s="31"/>
      <c r="BB132" s="31"/>
      <c r="BC132" s="31"/>
      <c r="BD132" s="31"/>
      <c r="BE132" s="195" t="n">
        <f aca="false">IF(N132="základní",J132,0)</f>
        <v>0</v>
      </c>
      <c r="BF132" s="195" t="n">
        <f aca="false">IF(N132="snížená",J132,0)</f>
        <v>0</v>
      </c>
      <c r="BG132" s="195" t="n">
        <f aca="false">IF(N132="zákl. přenesená",J132,0)</f>
        <v>0</v>
      </c>
      <c r="BH132" s="195" t="n">
        <f aca="false">IF(N132="sníž. přenesená",J132,0)</f>
        <v>0</v>
      </c>
      <c r="BI132" s="195" t="n">
        <f aca="false">IF(N132="nulová",J132,0)</f>
        <v>0</v>
      </c>
      <c r="BJ132" s="7" t="s">
        <v>90</v>
      </c>
      <c r="BK132" s="195" t="n">
        <f aca="false">ROUND(I132*H132,2)</f>
        <v>0</v>
      </c>
      <c r="BL132" s="7" t="s">
        <v>192</v>
      </c>
      <c r="BM132" s="194" t="s">
        <v>1316</v>
      </c>
      <c r="BN132" s="31"/>
    </row>
    <row r="133" s="32" customFormat="true" ht="16.4" hidden="false" customHeight="false" outlineLevel="0" collapsed="false">
      <c r="A133" s="26"/>
      <c r="B133" s="27"/>
      <c r="C133" s="26"/>
      <c r="D133" s="196" t="s">
        <v>194</v>
      </c>
      <c r="E133" s="26"/>
      <c r="F133" s="197" t="s">
        <v>1317</v>
      </c>
      <c r="G133" s="26"/>
      <c r="H133" s="26"/>
      <c r="I133" s="163"/>
      <c r="J133" s="26"/>
      <c r="K133" s="26"/>
      <c r="L133" s="27"/>
      <c r="M133" s="241"/>
      <c r="N133" s="242"/>
      <c r="O133" s="243"/>
      <c r="P133" s="243"/>
      <c r="Q133" s="243"/>
      <c r="R133" s="243"/>
      <c r="S133" s="243"/>
      <c r="T133" s="244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7" t="s">
        <v>194</v>
      </c>
      <c r="AU133" s="7" t="s">
        <v>90</v>
      </c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</row>
    <row r="134" s="32" customFormat="true" ht="12.8" hidden="false" customHeight="false" outlineLevel="0" collapsed="false">
      <c r="A134" s="26"/>
      <c r="B134" s="50"/>
      <c r="C134" s="51"/>
      <c r="D134" s="51"/>
      <c r="E134" s="51"/>
      <c r="F134" s="51"/>
      <c r="G134" s="51"/>
      <c r="H134" s="51"/>
      <c r="I134" s="245"/>
      <c r="J134" s="51"/>
      <c r="K134" s="51"/>
      <c r="L134" s="27"/>
      <c r="M134" s="26"/>
      <c r="N134" s="31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</row>
    <row r="135" customFormat="false" ht="12.8" hidden="false" customHeight="fals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3"/>
    </row>
  </sheetData>
  <sheetProtection sheet="true" password="cc78" objects="true" scenarios="true"/>
  <autoFilter ref="C118:K133"/>
  <mergeCells count="9">
    <mergeCell ref="L2:V2"/>
    <mergeCell ref="E7:H7"/>
    <mergeCell ref="E9:H9"/>
    <mergeCell ref="E18:H18"/>
    <mergeCell ref="E27:H27"/>
    <mergeCell ref="E85:H85"/>
    <mergeCell ref="E87:H87"/>
    <mergeCell ref="E109:H109"/>
    <mergeCell ref="E111:H111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70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149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1318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ROUND(J118,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ROUND((SUM(BE118:BE700)),  2)</f>
        <v>0</v>
      </c>
      <c r="G33" s="26"/>
      <c r="H33" s="26"/>
      <c r="I33" s="130" t="n">
        <v>0.21</v>
      </c>
      <c r="J33" s="129" t="n">
        <f aca="false">ROUND(((SUM(BE118:BE700))*I33),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ROUND((SUM(BF118:BF700)),  2)</f>
        <v>0</v>
      </c>
      <c r="G34" s="26"/>
      <c r="H34" s="26"/>
      <c r="I34" s="130" t="n">
        <v>0.12</v>
      </c>
      <c r="J34" s="129" t="n">
        <f aca="false">ROUND(((SUM(BF118:BF700))*I34),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ROUND((SUM(BG118:BG700)),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ROUND((SUM(BH118:BH700)),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ROUND((SUM(BI118:BI700)),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SPZ20 - 003.01.19 Požární ucpávky SO 102 etapa I.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J118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1319</v>
      </c>
      <c r="E97" s="146"/>
      <c r="F97" s="146"/>
      <c r="G97" s="146"/>
      <c r="H97" s="146"/>
      <c r="I97" s="146"/>
      <c r="J97" s="147" t="n">
        <f aca="false">J119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1320</v>
      </c>
      <c r="E98" s="152"/>
      <c r="F98" s="152"/>
      <c r="G98" s="152"/>
      <c r="H98" s="152"/>
      <c r="I98" s="152"/>
      <c r="J98" s="153" t="n">
        <f aca="false">J120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32" customFormat="true" ht="21.85" hidden="false" customHeight="true" outlineLevel="0" collapsed="false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s="32" customFormat="true" ht="6.95" hidden="false" customHeight="true" outlineLevel="0" collapsed="false">
      <c r="A100" s="26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M100" s="31"/>
      <c r="N100" s="31"/>
      <c r="O100" s="31"/>
      <c r="P100" s="31"/>
      <c r="Q100" s="31"/>
      <c r="R100" s="31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</row>
    <row r="104" s="32" customFormat="true" ht="6.95" hidden="false" customHeight="true" outlineLevel="0" collapsed="false">
      <c r="A104" s="26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24.95" hidden="false" customHeight="true" outlineLevel="0" collapsed="false">
      <c r="A105" s="26"/>
      <c r="B105" s="27"/>
      <c r="C105" s="11" t="s">
        <v>171</v>
      </c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6.95" hidden="false" customHeight="true" outlineLevel="0" collapsed="false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2" hidden="false" customHeight="true" outlineLevel="0" collapsed="false">
      <c r="A107" s="26"/>
      <c r="B107" s="27"/>
      <c r="C107" s="19" t="s">
        <v>17</v>
      </c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6.5" hidden="false" customHeight="true" outlineLevel="0" collapsed="false">
      <c r="A108" s="26"/>
      <c r="B108" s="27"/>
      <c r="C108" s="26"/>
      <c r="D108" s="26"/>
      <c r="E108" s="115" t="str">
        <f aca="false">E7</f>
        <v>SUPŠ Karlovy Vary specifikace změn</v>
      </c>
      <c r="F108" s="115"/>
      <c r="G108" s="115"/>
      <c r="H108" s="115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2" hidden="false" customHeight="true" outlineLevel="0" collapsed="false">
      <c r="A109" s="26"/>
      <c r="B109" s="27"/>
      <c r="C109" s="19" t="s">
        <v>157</v>
      </c>
      <c r="D109" s="26"/>
      <c r="E109" s="26"/>
      <c r="F109" s="26"/>
      <c r="G109" s="26"/>
      <c r="H109" s="2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6.5" hidden="false" customHeight="true" outlineLevel="0" collapsed="false">
      <c r="A110" s="26"/>
      <c r="B110" s="27"/>
      <c r="C110" s="26"/>
      <c r="D110" s="26"/>
      <c r="E110" s="116" t="str">
        <f aca="false">E9</f>
        <v>SPZ20 - 003.01.19 Požární ucpávky SO 102 etapa I. specifikace změn</v>
      </c>
      <c r="F110" s="116"/>
      <c r="G110" s="116"/>
      <c r="H110" s="11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6.95" hidden="false" customHeight="true" outlineLevel="0" collapsed="false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12" hidden="false" customHeight="true" outlineLevel="0" collapsed="false">
      <c r="A112" s="26"/>
      <c r="B112" s="27"/>
      <c r="C112" s="19" t="s">
        <v>21</v>
      </c>
      <c r="D112" s="26"/>
      <c r="E112" s="26"/>
      <c r="F112" s="20" t="str">
        <f aca="false">F12</f>
        <v>Nám. 17. listopadu 710/12, Karlovy Vary – Rybáře</v>
      </c>
      <c r="G112" s="26"/>
      <c r="H112" s="26"/>
      <c r="I112" s="19" t="s">
        <v>23</v>
      </c>
      <c r="J112" s="117" t="n">
        <f aca="false">IF(J12="","",J12)</f>
        <v>45742</v>
      </c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6.95" hidden="false" customHeight="true" outlineLevel="0" collapsed="false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25.65" hidden="false" customHeight="true" outlineLevel="0" collapsed="false">
      <c r="A114" s="26"/>
      <c r="B114" s="27"/>
      <c r="C114" s="19" t="s">
        <v>24</v>
      </c>
      <c r="D114" s="26"/>
      <c r="E114" s="26"/>
      <c r="F114" s="20" t="str">
        <f aca="false">E15</f>
        <v>Karlovarský kraj</v>
      </c>
      <c r="G114" s="26"/>
      <c r="H114" s="26"/>
      <c r="I114" s="19" t="s">
        <v>32</v>
      </c>
      <c r="J114" s="139" t="str">
        <f aca="false">E21</f>
        <v>Energy Benefit Centre a.s.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5.15" hidden="false" customHeight="true" outlineLevel="0" collapsed="false">
      <c r="A115" s="26"/>
      <c r="B115" s="27"/>
      <c r="C115" s="19" t="s">
        <v>30</v>
      </c>
      <c r="D115" s="26"/>
      <c r="E115" s="26"/>
      <c r="F115" s="20" t="str">
        <f aca="false">IF(E18="","",E18)</f>
        <v>Vyplň údaj</v>
      </c>
      <c r="G115" s="26"/>
      <c r="H115" s="26"/>
      <c r="I115" s="19" t="s">
        <v>37</v>
      </c>
      <c r="J115" s="139" t="str">
        <f aca="false">E24</f>
        <v>rubim s.r.o.</v>
      </c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10.3" hidden="false" customHeight="true" outlineLevel="0" collapsed="false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162" customFormat="true" ht="29.3" hidden="false" customHeight="true" outlineLevel="0" collapsed="false">
      <c r="A117" s="155"/>
      <c r="B117" s="156"/>
      <c r="C117" s="157" t="s">
        <v>172</v>
      </c>
      <c r="D117" s="158" t="s">
        <v>67</v>
      </c>
      <c r="E117" s="158" t="s">
        <v>63</v>
      </c>
      <c r="F117" s="158" t="s">
        <v>64</v>
      </c>
      <c r="G117" s="158" t="s">
        <v>173</v>
      </c>
      <c r="H117" s="158" t="s">
        <v>174</v>
      </c>
      <c r="I117" s="158" t="s">
        <v>175</v>
      </c>
      <c r="J117" s="158" t="s">
        <v>161</v>
      </c>
      <c r="K117" s="159" t="s">
        <v>176</v>
      </c>
      <c r="L117" s="160"/>
      <c r="M117" s="76"/>
      <c r="N117" s="77" t="s">
        <v>46</v>
      </c>
      <c r="O117" s="77" t="s">
        <v>177</v>
      </c>
      <c r="P117" s="77" t="s">
        <v>178</v>
      </c>
      <c r="Q117" s="77" t="s">
        <v>179</v>
      </c>
      <c r="R117" s="77" t="s">
        <v>180</v>
      </c>
      <c r="S117" s="77" t="s">
        <v>181</v>
      </c>
      <c r="T117" s="78" t="s">
        <v>182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</row>
    <row r="118" s="32" customFormat="true" ht="15" hidden="false" customHeight="false" outlineLevel="0" collapsed="false">
      <c r="A118" s="26"/>
      <c r="B118" s="27"/>
      <c r="C118" s="84" t="s">
        <v>183</v>
      </c>
      <c r="D118" s="26"/>
      <c r="E118" s="26"/>
      <c r="F118" s="26"/>
      <c r="G118" s="26"/>
      <c r="H118" s="26"/>
      <c r="I118" s="163"/>
      <c r="J118" s="164" t="n">
        <f aca="false">BK118</f>
        <v>0</v>
      </c>
      <c r="K118" s="26"/>
      <c r="L118" s="27"/>
      <c r="M118" s="79"/>
      <c r="N118" s="66"/>
      <c r="O118" s="80"/>
      <c r="P118" s="165" t="n">
        <f aca="false">P119</f>
        <v>0</v>
      </c>
      <c r="Q118" s="80"/>
      <c r="R118" s="165" t="n">
        <f aca="false">R119</f>
        <v>0</v>
      </c>
      <c r="S118" s="80"/>
      <c r="T118" s="166" t="n">
        <f aca="false"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7" t="s">
        <v>81</v>
      </c>
      <c r="AU118" s="7" t="s">
        <v>163</v>
      </c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167" t="n">
        <f aca="false">BK119</f>
        <v>0</v>
      </c>
      <c r="BL118" s="31"/>
      <c r="BM118" s="31"/>
      <c r="BN118" s="31"/>
    </row>
    <row r="119" s="180" customFormat="true" ht="15" hidden="false" customHeight="false" outlineLevel="0" collapsed="false">
      <c r="A119" s="168"/>
      <c r="B119" s="169"/>
      <c r="C119" s="168"/>
      <c r="D119" s="170" t="s">
        <v>81</v>
      </c>
      <c r="E119" s="171" t="s">
        <v>1142</v>
      </c>
      <c r="F119" s="171" t="s">
        <v>1143</v>
      </c>
      <c r="G119" s="168"/>
      <c r="H119" s="168"/>
      <c r="I119" s="172"/>
      <c r="J119" s="173" t="n">
        <f aca="false">BK119</f>
        <v>0</v>
      </c>
      <c r="K119" s="168"/>
      <c r="L119" s="169"/>
      <c r="M119" s="174"/>
      <c r="N119" s="175"/>
      <c r="O119" s="175"/>
      <c r="P119" s="176" t="n">
        <f aca="false">P120</f>
        <v>0</v>
      </c>
      <c r="Q119" s="175"/>
      <c r="R119" s="176" t="n">
        <f aca="false">R120</f>
        <v>0</v>
      </c>
      <c r="S119" s="175"/>
      <c r="T119" s="177" t="n">
        <f aca="false">T120</f>
        <v>0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70" t="s">
        <v>192</v>
      </c>
      <c r="AS119" s="168"/>
      <c r="AT119" s="178" t="s">
        <v>81</v>
      </c>
      <c r="AU119" s="178" t="s">
        <v>82</v>
      </c>
      <c r="AV119" s="168"/>
      <c r="AW119" s="168"/>
      <c r="AX119" s="168"/>
      <c r="AY119" s="170" t="s">
        <v>186</v>
      </c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79" t="n">
        <f aca="false">BK120</f>
        <v>0</v>
      </c>
      <c r="BL119" s="168"/>
      <c r="BM119" s="168"/>
      <c r="BN119" s="168"/>
    </row>
    <row r="120" s="180" customFormat="true" ht="12.8" hidden="false" customHeight="false" outlineLevel="0" collapsed="false">
      <c r="A120" s="168"/>
      <c r="B120" s="169"/>
      <c r="C120" s="168"/>
      <c r="D120" s="170" t="s">
        <v>81</v>
      </c>
      <c r="E120" s="181" t="s">
        <v>1321</v>
      </c>
      <c r="F120" s="181" t="s">
        <v>1143</v>
      </c>
      <c r="G120" s="168"/>
      <c r="H120" s="168"/>
      <c r="I120" s="172"/>
      <c r="J120" s="182" t="n">
        <f aca="false">BK120</f>
        <v>0</v>
      </c>
      <c r="K120" s="168"/>
      <c r="L120" s="169"/>
      <c r="M120" s="174"/>
      <c r="N120" s="175"/>
      <c r="O120" s="175"/>
      <c r="P120" s="176" t="n">
        <f aca="false">SUM(P121:P700)</f>
        <v>0</v>
      </c>
      <c r="Q120" s="175"/>
      <c r="R120" s="176" t="n">
        <f aca="false">SUM(R121:R700)</f>
        <v>0</v>
      </c>
      <c r="S120" s="175"/>
      <c r="T120" s="177" t="n">
        <f aca="false">SUM(T121:T700)</f>
        <v>0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70" t="s">
        <v>192</v>
      </c>
      <c r="AS120" s="168"/>
      <c r="AT120" s="178" t="s">
        <v>81</v>
      </c>
      <c r="AU120" s="178" t="s">
        <v>90</v>
      </c>
      <c r="AV120" s="168"/>
      <c r="AW120" s="168"/>
      <c r="AX120" s="168"/>
      <c r="AY120" s="170" t="s">
        <v>186</v>
      </c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79" t="n">
        <f aca="false">SUM(BK121:BK700)</f>
        <v>0</v>
      </c>
      <c r="BL120" s="168"/>
      <c r="BM120" s="168"/>
      <c r="BN120" s="168"/>
    </row>
    <row r="121" s="32" customFormat="true" ht="12.8" hidden="false" customHeight="false" outlineLevel="0" collapsed="false">
      <c r="A121" s="26"/>
      <c r="B121" s="27"/>
      <c r="C121" s="183" t="s">
        <v>90</v>
      </c>
      <c r="D121" s="183" t="s">
        <v>0</v>
      </c>
      <c r="E121" s="184" t="s">
        <v>1322</v>
      </c>
      <c r="F121" s="185" t="s">
        <v>1323</v>
      </c>
      <c r="G121" s="186" t="s">
        <v>260</v>
      </c>
      <c r="H121" s="187" t="n">
        <v>1</v>
      </c>
      <c r="I121" s="188"/>
      <c r="J121" s="189" t="n">
        <f aca="false">ROUND(I121*H121,2)</f>
        <v>0</v>
      </c>
      <c r="K121" s="185" t="s">
        <v>261</v>
      </c>
      <c r="L121" s="27"/>
      <c r="M121" s="190"/>
      <c r="N121" s="191" t="s">
        <v>47</v>
      </c>
      <c r="O121" s="68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1324</v>
      </c>
      <c r="AS121" s="31"/>
      <c r="AT121" s="194" t="s">
        <v>0</v>
      </c>
      <c r="AU121" s="194" t="s">
        <v>92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0</v>
      </c>
      <c r="BL121" s="7" t="s">
        <v>1324</v>
      </c>
      <c r="BM121" s="194" t="s">
        <v>1325</v>
      </c>
      <c r="BN121" s="31"/>
    </row>
    <row r="122" s="32" customFormat="true" ht="12.8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1323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92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12.8" hidden="false" customHeight="false" outlineLevel="0" collapsed="false">
      <c r="A123" s="26"/>
      <c r="B123" s="27"/>
      <c r="C123" s="183" t="s">
        <v>92</v>
      </c>
      <c r="D123" s="183" t="s">
        <v>0</v>
      </c>
      <c r="E123" s="184" t="s">
        <v>1326</v>
      </c>
      <c r="F123" s="185" t="s">
        <v>1327</v>
      </c>
      <c r="G123" s="186" t="s">
        <v>260</v>
      </c>
      <c r="H123" s="187" t="n">
        <v>1</v>
      </c>
      <c r="I123" s="188"/>
      <c r="J123" s="189" t="n">
        <f aca="false">ROUND(I123*H123,2)</f>
        <v>0</v>
      </c>
      <c r="K123" s="185" t="s">
        <v>261</v>
      </c>
      <c r="L123" s="27"/>
      <c r="M123" s="190"/>
      <c r="N123" s="191" t="s">
        <v>47</v>
      </c>
      <c r="O123" s="68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1324</v>
      </c>
      <c r="AS123" s="31"/>
      <c r="AT123" s="194" t="s">
        <v>0</v>
      </c>
      <c r="AU123" s="194" t="s">
        <v>92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0</v>
      </c>
      <c r="BL123" s="7" t="s">
        <v>1324</v>
      </c>
      <c r="BM123" s="194" t="s">
        <v>1328</v>
      </c>
      <c r="BN123" s="31"/>
    </row>
    <row r="124" s="32" customFormat="true" ht="12.8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1327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92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12.8" hidden="false" customHeight="false" outlineLevel="0" collapsed="false">
      <c r="A125" s="26"/>
      <c r="B125" s="27"/>
      <c r="C125" s="183" t="s">
        <v>207</v>
      </c>
      <c r="D125" s="183" t="s">
        <v>0</v>
      </c>
      <c r="E125" s="184" t="s">
        <v>1329</v>
      </c>
      <c r="F125" s="185" t="s">
        <v>1330</v>
      </c>
      <c r="G125" s="186" t="s">
        <v>260</v>
      </c>
      <c r="H125" s="187" t="n">
        <v>1</v>
      </c>
      <c r="I125" s="188"/>
      <c r="J125" s="189" t="n">
        <f aca="false">ROUND(I125*H125,2)</f>
        <v>0</v>
      </c>
      <c r="K125" s="185" t="s">
        <v>261</v>
      </c>
      <c r="L125" s="27"/>
      <c r="M125" s="190"/>
      <c r="N125" s="191" t="s">
        <v>47</v>
      </c>
      <c r="O125" s="68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1324</v>
      </c>
      <c r="AS125" s="31"/>
      <c r="AT125" s="194" t="s">
        <v>0</v>
      </c>
      <c r="AU125" s="194" t="s">
        <v>92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0</v>
      </c>
      <c r="BL125" s="7" t="s">
        <v>1324</v>
      </c>
      <c r="BM125" s="194" t="s">
        <v>1331</v>
      </c>
      <c r="BN125" s="31"/>
    </row>
    <row r="126" s="32" customFormat="true" ht="12.8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1330</v>
      </c>
      <c r="G126" s="26"/>
      <c r="H126" s="26"/>
      <c r="I126" s="163"/>
      <c r="J126" s="26"/>
      <c r="K126" s="26"/>
      <c r="L126" s="27"/>
      <c r="M126" s="198"/>
      <c r="N126" s="199"/>
      <c r="O126" s="68"/>
      <c r="P126" s="68"/>
      <c r="Q126" s="68"/>
      <c r="R126" s="68"/>
      <c r="S126" s="68"/>
      <c r="T126" s="69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92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32" customFormat="true" ht="12.8" hidden="false" customHeight="false" outlineLevel="0" collapsed="false">
      <c r="A127" s="26"/>
      <c r="B127" s="27"/>
      <c r="C127" s="183" t="s">
        <v>192</v>
      </c>
      <c r="D127" s="183" t="s">
        <v>0</v>
      </c>
      <c r="E127" s="184" t="s">
        <v>1332</v>
      </c>
      <c r="F127" s="185" t="s">
        <v>1333</v>
      </c>
      <c r="G127" s="186" t="s">
        <v>260</v>
      </c>
      <c r="H127" s="187" t="n">
        <v>1</v>
      </c>
      <c r="I127" s="188"/>
      <c r="J127" s="189" t="n">
        <f aca="false">ROUND(I127*H127,2)</f>
        <v>0</v>
      </c>
      <c r="K127" s="185" t="s">
        <v>261</v>
      </c>
      <c r="L127" s="27"/>
      <c r="M127" s="190"/>
      <c r="N127" s="191" t="s">
        <v>47</v>
      </c>
      <c r="O127" s="68"/>
      <c r="P127" s="192" t="n">
        <f aca="false">O127*H127</f>
        <v>0</v>
      </c>
      <c r="Q127" s="192" t="n">
        <v>0</v>
      </c>
      <c r="R127" s="192" t="n">
        <f aca="false">Q127*H127</f>
        <v>0</v>
      </c>
      <c r="S127" s="192" t="n">
        <v>0</v>
      </c>
      <c r="T127" s="193" t="n">
        <f aca="false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194" t="s">
        <v>1324</v>
      </c>
      <c r="AS127" s="31"/>
      <c r="AT127" s="194" t="s">
        <v>0</v>
      </c>
      <c r="AU127" s="194" t="s">
        <v>92</v>
      </c>
      <c r="AV127" s="31"/>
      <c r="AW127" s="31"/>
      <c r="AX127" s="31"/>
      <c r="AY127" s="7" t="s">
        <v>186</v>
      </c>
      <c r="AZ127" s="31"/>
      <c r="BA127" s="31"/>
      <c r="BB127" s="31"/>
      <c r="BC127" s="31"/>
      <c r="BD127" s="31"/>
      <c r="BE127" s="195" t="n">
        <f aca="false">IF(N127="základní",J127,0)</f>
        <v>0</v>
      </c>
      <c r="BF127" s="195" t="n">
        <f aca="false">IF(N127="snížená",J127,0)</f>
        <v>0</v>
      </c>
      <c r="BG127" s="195" t="n">
        <f aca="false">IF(N127="zákl. přenesená",J127,0)</f>
        <v>0</v>
      </c>
      <c r="BH127" s="195" t="n">
        <f aca="false">IF(N127="sníž. přenesená",J127,0)</f>
        <v>0</v>
      </c>
      <c r="BI127" s="195" t="n">
        <f aca="false">IF(N127="nulová",J127,0)</f>
        <v>0</v>
      </c>
      <c r="BJ127" s="7" t="s">
        <v>90</v>
      </c>
      <c r="BK127" s="195" t="n">
        <f aca="false">ROUND(I127*H127,2)</f>
        <v>0</v>
      </c>
      <c r="BL127" s="7" t="s">
        <v>1324</v>
      </c>
      <c r="BM127" s="194" t="s">
        <v>1334</v>
      </c>
      <c r="BN127" s="31"/>
    </row>
    <row r="128" s="32" customFormat="true" ht="12.8" hidden="false" customHeight="false" outlineLevel="0" collapsed="false">
      <c r="A128" s="26"/>
      <c r="B128" s="27"/>
      <c r="C128" s="26"/>
      <c r="D128" s="196" t="s">
        <v>194</v>
      </c>
      <c r="E128" s="26"/>
      <c r="F128" s="197" t="s">
        <v>1333</v>
      </c>
      <c r="G128" s="26"/>
      <c r="H128" s="26"/>
      <c r="I128" s="163"/>
      <c r="J128" s="26"/>
      <c r="K128" s="26"/>
      <c r="L128" s="27"/>
      <c r="M128" s="198"/>
      <c r="N128" s="199"/>
      <c r="O128" s="68"/>
      <c r="P128" s="68"/>
      <c r="Q128" s="68"/>
      <c r="R128" s="68"/>
      <c r="S128" s="68"/>
      <c r="T128" s="69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7" t="s">
        <v>194</v>
      </c>
      <c r="AU128" s="7" t="s">
        <v>92</v>
      </c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</row>
    <row r="129" s="32" customFormat="true" ht="12.8" hidden="false" customHeight="false" outlineLevel="0" collapsed="false">
      <c r="A129" s="26"/>
      <c r="B129" s="27"/>
      <c r="C129" s="183" t="s">
        <v>220</v>
      </c>
      <c r="D129" s="183" t="s">
        <v>0</v>
      </c>
      <c r="E129" s="184" t="s">
        <v>1335</v>
      </c>
      <c r="F129" s="185" t="s">
        <v>1336</v>
      </c>
      <c r="G129" s="186" t="s">
        <v>260</v>
      </c>
      <c r="H129" s="187" t="n">
        <v>1</v>
      </c>
      <c r="I129" s="188"/>
      <c r="J129" s="189" t="n">
        <f aca="false">ROUND(I129*H129,2)</f>
        <v>0</v>
      </c>
      <c r="K129" s="185" t="s">
        <v>261</v>
      </c>
      <c r="L129" s="27"/>
      <c r="M129" s="190"/>
      <c r="N129" s="191" t="s">
        <v>47</v>
      </c>
      <c r="O129" s="68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194" t="s">
        <v>1324</v>
      </c>
      <c r="AS129" s="31"/>
      <c r="AT129" s="194" t="s">
        <v>0</v>
      </c>
      <c r="AU129" s="194" t="s">
        <v>92</v>
      </c>
      <c r="AV129" s="31"/>
      <c r="AW129" s="31"/>
      <c r="AX129" s="31"/>
      <c r="AY129" s="7" t="s">
        <v>186</v>
      </c>
      <c r="AZ129" s="31"/>
      <c r="BA129" s="31"/>
      <c r="BB129" s="31"/>
      <c r="BC129" s="31"/>
      <c r="BD129" s="31"/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7" t="s">
        <v>90</v>
      </c>
      <c r="BK129" s="195" t="n">
        <f aca="false">ROUND(I129*H129,2)</f>
        <v>0</v>
      </c>
      <c r="BL129" s="7" t="s">
        <v>1324</v>
      </c>
      <c r="BM129" s="194" t="s">
        <v>1337</v>
      </c>
      <c r="BN129" s="31"/>
    </row>
    <row r="130" s="32" customFormat="true" ht="12.8" hidden="false" customHeight="false" outlineLevel="0" collapsed="false">
      <c r="A130" s="26"/>
      <c r="B130" s="27"/>
      <c r="C130" s="26"/>
      <c r="D130" s="196" t="s">
        <v>194</v>
      </c>
      <c r="E130" s="26"/>
      <c r="F130" s="197" t="s">
        <v>1336</v>
      </c>
      <c r="G130" s="26"/>
      <c r="H130" s="26"/>
      <c r="I130" s="163"/>
      <c r="J130" s="26"/>
      <c r="K130" s="26"/>
      <c r="L130" s="27"/>
      <c r="M130" s="198"/>
      <c r="N130" s="199"/>
      <c r="O130" s="68"/>
      <c r="P130" s="68"/>
      <c r="Q130" s="68"/>
      <c r="R130" s="68"/>
      <c r="S130" s="68"/>
      <c r="T130" s="69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7" t="s">
        <v>194</v>
      </c>
      <c r="AU130" s="7" t="s">
        <v>92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</row>
    <row r="131" s="32" customFormat="true" ht="12.8" hidden="false" customHeight="false" outlineLevel="0" collapsed="false">
      <c r="A131" s="26"/>
      <c r="B131" s="27"/>
      <c r="C131" s="183" t="s">
        <v>228</v>
      </c>
      <c r="D131" s="183" t="s">
        <v>0</v>
      </c>
      <c r="E131" s="184" t="s">
        <v>1338</v>
      </c>
      <c r="F131" s="185" t="s">
        <v>1339</v>
      </c>
      <c r="G131" s="186" t="s">
        <v>260</v>
      </c>
      <c r="H131" s="187" t="n">
        <v>1</v>
      </c>
      <c r="I131" s="188"/>
      <c r="J131" s="189" t="n">
        <f aca="false">ROUND(I131*H131,2)</f>
        <v>0</v>
      </c>
      <c r="K131" s="185" t="s">
        <v>261</v>
      </c>
      <c r="L131" s="27"/>
      <c r="M131" s="190"/>
      <c r="N131" s="191" t="s">
        <v>47</v>
      </c>
      <c r="O131" s="68"/>
      <c r="P131" s="192" t="n">
        <f aca="false">O131*H131</f>
        <v>0</v>
      </c>
      <c r="Q131" s="192" t="n">
        <v>0</v>
      </c>
      <c r="R131" s="192" t="n">
        <f aca="false">Q131*H131</f>
        <v>0</v>
      </c>
      <c r="S131" s="192" t="n">
        <v>0</v>
      </c>
      <c r="T131" s="193" t="n">
        <f aca="false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194" t="s">
        <v>1324</v>
      </c>
      <c r="AS131" s="31"/>
      <c r="AT131" s="194" t="s">
        <v>0</v>
      </c>
      <c r="AU131" s="194" t="s">
        <v>92</v>
      </c>
      <c r="AV131" s="31"/>
      <c r="AW131" s="31"/>
      <c r="AX131" s="31"/>
      <c r="AY131" s="7" t="s">
        <v>186</v>
      </c>
      <c r="AZ131" s="31"/>
      <c r="BA131" s="31"/>
      <c r="BB131" s="31"/>
      <c r="BC131" s="31"/>
      <c r="BD131" s="31"/>
      <c r="BE131" s="195" t="n">
        <f aca="false">IF(N131="základní",J131,0)</f>
        <v>0</v>
      </c>
      <c r="BF131" s="195" t="n">
        <f aca="false">IF(N131="snížená",J131,0)</f>
        <v>0</v>
      </c>
      <c r="BG131" s="195" t="n">
        <f aca="false">IF(N131="zákl. přenesená",J131,0)</f>
        <v>0</v>
      </c>
      <c r="BH131" s="195" t="n">
        <f aca="false">IF(N131="sníž. přenesená",J131,0)</f>
        <v>0</v>
      </c>
      <c r="BI131" s="195" t="n">
        <f aca="false">IF(N131="nulová",J131,0)</f>
        <v>0</v>
      </c>
      <c r="BJ131" s="7" t="s">
        <v>90</v>
      </c>
      <c r="BK131" s="195" t="n">
        <f aca="false">ROUND(I131*H131,2)</f>
        <v>0</v>
      </c>
      <c r="BL131" s="7" t="s">
        <v>1324</v>
      </c>
      <c r="BM131" s="194" t="s">
        <v>1340</v>
      </c>
      <c r="BN131" s="31"/>
    </row>
    <row r="132" s="32" customFormat="true" ht="12.8" hidden="false" customHeight="false" outlineLevel="0" collapsed="false">
      <c r="A132" s="26"/>
      <c r="B132" s="27"/>
      <c r="C132" s="26"/>
      <c r="D132" s="196" t="s">
        <v>194</v>
      </c>
      <c r="E132" s="26"/>
      <c r="F132" s="197" t="s">
        <v>1339</v>
      </c>
      <c r="G132" s="26"/>
      <c r="H132" s="26"/>
      <c r="I132" s="163"/>
      <c r="J132" s="26"/>
      <c r="K132" s="26"/>
      <c r="L132" s="27"/>
      <c r="M132" s="198"/>
      <c r="N132" s="199"/>
      <c r="O132" s="68"/>
      <c r="P132" s="68"/>
      <c r="Q132" s="68"/>
      <c r="R132" s="68"/>
      <c r="S132" s="68"/>
      <c r="T132" s="69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7" t="s">
        <v>194</v>
      </c>
      <c r="AU132" s="7" t="s">
        <v>92</v>
      </c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</row>
    <row r="133" s="32" customFormat="true" ht="12.8" hidden="false" customHeight="false" outlineLevel="0" collapsed="false">
      <c r="A133" s="26"/>
      <c r="B133" s="27"/>
      <c r="C133" s="183" t="s">
        <v>234</v>
      </c>
      <c r="D133" s="183" t="s">
        <v>0</v>
      </c>
      <c r="E133" s="184" t="s">
        <v>1341</v>
      </c>
      <c r="F133" s="185" t="s">
        <v>1342</v>
      </c>
      <c r="G133" s="186" t="s">
        <v>260</v>
      </c>
      <c r="H133" s="187" t="n">
        <v>1</v>
      </c>
      <c r="I133" s="188"/>
      <c r="J133" s="189" t="n">
        <f aca="false">ROUND(I133*H133,2)</f>
        <v>0</v>
      </c>
      <c r="K133" s="185" t="s">
        <v>261</v>
      </c>
      <c r="L133" s="27"/>
      <c r="M133" s="190"/>
      <c r="N133" s="191" t="s">
        <v>47</v>
      </c>
      <c r="O133" s="68"/>
      <c r="P133" s="192" t="n">
        <f aca="false">O133*H133</f>
        <v>0</v>
      </c>
      <c r="Q133" s="192" t="n">
        <v>0</v>
      </c>
      <c r="R133" s="192" t="n">
        <f aca="false">Q133*H133</f>
        <v>0</v>
      </c>
      <c r="S133" s="192" t="n">
        <v>0</v>
      </c>
      <c r="T133" s="193" t="n">
        <f aca="false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194" t="s">
        <v>1324</v>
      </c>
      <c r="AS133" s="31"/>
      <c r="AT133" s="194" t="s">
        <v>0</v>
      </c>
      <c r="AU133" s="194" t="s">
        <v>92</v>
      </c>
      <c r="AV133" s="31"/>
      <c r="AW133" s="31"/>
      <c r="AX133" s="31"/>
      <c r="AY133" s="7" t="s">
        <v>186</v>
      </c>
      <c r="AZ133" s="31"/>
      <c r="BA133" s="31"/>
      <c r="BB133" s="31"/>
      <c r="BC133" s="31"/>
      <c r="BD133" s="31"/>
      <c r="BE133" s="195" t="n">
        <f aca="false">IF(N133="základní",J133,0)</f>
        <v>0</v>
      </c>
      <c r="BF133" s="195" t="n">
        <f aca="false">IF(N133="snížená",J133,0)</f>
        <v>0</v>
      </c>
      <c r="BG133" s="195" t="n">
        <f aca="false">IF(N133="zákl. přenesená",J133,0)</f>
        <v>0</v>
      </c>
      <c r="BH133" s="195" t="n">
        <f aca="false">IF(N133="sníž. přenesená",J133,0)</f>
        <v>0</v>
      </c>
      <c r="BI133" s="195" t="n">
        <f aca="false">IF(N133="nulová",J133,0)</f>
        <v>0</v>
      </c>
      <c r="BJ133" s="7" t="s">
        <v>90</v>
      </c>
      <c r="BK133" s="195" t="n">
        <f aca="false">ROUND(I133*H133,2)</f>
        <v>0</v>
      </c>
      <c r="BL133" s="7" t="s">
        <v>1324</v>
      </c>
      <c r="BM133" s="194" t="s">
        <v>1343</v>
      </c>
      <c r="BN133" s="31"/>
    </row>
    <row r="134" s="32" customFormat="true" ht="12.8" hidden="false" customHeight="false" outlineLevel="0" collapsed="false">
      <c r="A134" s="26"/>
      <c r="B134" s="27"/>
      <c r="C134" s="26"/>
      <c r="D134" s="196" t="s">
        <v>194</v>
      </c>
      <c r="E134" s="26"/>
      <c r="F134" s="197" t="s">
        <v>1342</v>
      </c>
      <c r="G134" s="26"/>
      <c r="H134" s="26"/>
      <c r="I134" s="163"/>
      <c r="J134" s="26"/>
      <c r="K134" s="26"/>
      <c r="L134" s="27"/>
      <c r="M134" s="198"/>
      <c r="N134" s="199"/>
      <c r="O134" s="68"/>
      <c r="P134" s="68"/>
      <c r="Q134" s="68"/>
      <c r="R134" s="68"/>
      <c r="S134" s="68"/>
      <c r="T134" s="69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7" t="s">
        <v>194</v>
      </c>
      <c r="AU134" s="7" t="s">
        <v>92</v>
      </c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</row>
    <row r="135" s="32" customFormat="true" ht="12.8" hidden="false" customHeight="false" outlineLevel="0" collapsed="false">
      <c r="A135" s="26"/>
      <c r="B135" s="27"/>
      <c r="C135" s="183" t="s">
        <v>232</v>
      </c>
      <c r="D135" s="183" t="s">
        <v>0</v>
      </c>
      <c r="E135" s="184" t="s">
        <v>1344</v>
      </c>
      <c r="F135" s="185" t="s">
        <v>1345</v>
      </c>
      <c r="G135" s="186" t="s">
        <v>260</v>
      </c>
      <c r="H135" s="187" t="n">
        <v>1</v>
      </c>
      <c r="I135" s="188"/>
      <c r="J135" s="189" t="n">
        <f aca="false">ROUND(I135*H135,2)</f>
        <v>0</v>
      </c>
      <c r="K135" s="185" t="s">
        <v>261</v>
      </c>
      <c r="L135" s="27"/>
      <c r="M135" s="190"/>
      <c r="N135" s="191" t="s">
        <v>47</v>
      </c>
      <c r="O135" s="68"/>
      <c r="P135" s="192" t="n">
        <f aca="false">O135*H135</f>
        <v>0</v>
      </c>
      <c r="Q135" s="192" t="n">
        <v>0</v>
      </c>
      <c r="R135" s="192" t="n">
        <f aca="false">Q135*H135</f>
        <v>0</v>
      </c>
      <c r="S135" s="192" t="n">
        <v>0</v>
      </c>
      <c r="T135" s="193" t="n">
        <f aca="false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194" t="s">
        <v>1324</v>
      </c>
      <c r="AS135" s="31"/>
      <c r="AT135" s="194" t="s">
        <v>0</v>
      </c>
      <c r="AU135" s="194" t="s">
        <v>92</v>
      </c>
      <c r="AV135" s="31"/>
      <c r="AW135" s="31"/>
      <c r="AX135" s="31"/>
      <c r="AY135" s="7" t="s">
        <v>186</v>
      </c>
      <c r="AZ135" s="31"/>
      <c r="BA135" s="31"/>
      <c r="BB135" s="31"/>
      <c r="BC135" s="31"/>
      <c r="BD135" s="31"/>
      <c r="BE135" s="195" t="n">
        <f aca="false">IF(N135="základní",J135,0)</f>
        <v>0</v>
      </c>
      <c r="BF135" s="195" t="n">
        <f aca="false">IF(N135="snížená",J135,0)</f>
        <v>0</v>
      </c>
      <c r="BG135" s="195" t="n">
        <f aca="false">IF(N135="zákl. přenesená",J135,0)</f>
        <v>0</v>
      </c>
      <c r="BH135" s="195" t="n">
        <f aca="false">IF(N135="sníž. přenesená",J135,0)</f>
        <v>0</v>
      </c>
      <c r="BI135" s="195" t="n">
        <f aca="false">IF(N135="nulová",J135,0)</f>
        <v>0</v>
      </c>
      <c r="BJ135" s="7" t="s">
        <v>90</v>
      </c>
      <c r="BK135" s="195" t="n">
        <f aca="false">ROUND(I135*H135,2)</f>
        <v>0</v>
      </c>
      <c r="BL135" s="7" t="s">
        <v>1324</v>
      </c>
      <c r="BM135" s="194" t="s">
        <v>1346</v>
      </c>
      <c r="BN135" s="31"/>
    </row>
    <row r="136" s="32" customFormat="true" ht="12.8" hidden="false" customHeight="false" outlineLevel="0" collapsed="false">
      <c r="A136" s="26"/>
      <c r="B136" s="27"/>
      <c r="C136" s="26"/>
      <c r="D136" s="196" t="s">
        <v>194</v>
      </c>
      <c r="E136" s="26"/>
      <c r="F136" s="197" t="s">
        <v>1345</v>
      </c>
      <c r="G136" s="26"/>
      <c r="H136" s="26"/>
      <c r="I136" s="163"/>
      <c r="J136" s="26"/>
      <c r="K136" s="26"/>
      <c r="L136" s="27"/>
      <c r="M136" s="198"/>
      <c r="N136" s="199"/>
      <c r="O136" s="68"/>
      <c r="P136" s="68"/>
      <c r="Q136" s="68"/>
      <c r="R136" s="68"/>
      <c r="S136" s="68"/>
      <c r="T136" s="69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7" t="s">
        <v>194</v>
      </c>
      <c r="AU136" s="7" t="s">
        <v>92</v>
      </c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</row>
    <row r="137" s="32" customFormat="true" ht="12.8" hidden="false" customHeight="false" outlineLevel="0" collapsed="false">
      <c r="A137" s="26"/>
      <c r="B137" s="27"/>
      <c r="C137" s="183" t="s">
        <v>253</v>
      </c>
      <c r="D137" s="183" t="s">
        <v>0</v>
      </c>
      <c r="E137" s="184" t="s">
        <v>1347</v>
      </c>
      <c r="F137" s="185" t="s">
        <v>1348</v>
      </c>
      <c r="G137" s="186" t="s">
        <v>260</v>
      </c>
      <c r="H137" s="187" t="n">
        <v>1</v>
      </c>
      <c r="I137" s="188"/>
      <c r="J137" s="189" t="n">
        <f aca="false">ROUND(I137*H137,2)</f>
        <v>0</v>
      </c>
      <c r="K137" s="185" t="s">
        <v>261</v>
      </c>
      <c r="L137" s="27"/>
      <c r="M137" s="190"/>
      <c r="N137" s="191" t="s">
        <v>47</v>
      </c>
      <c r="O137" s="68"/>
      <c r="P137" s="192" t="n">
        <f aca="false">O137*H137</f>
        <v>0</v>
      </c>
      <c r="Q137" s="192" t="n">
        <v>0</v>
      </c>
      <c r="R137" s="192" t="n">
        <f aca="false">Q137*H137</f>
        <v>0</v>
      </c>
      <c r="S137" s="192" t="n">
        <v>0</v>
      </c>
      <c r="T137" s="193" t="n">
        <f aca="false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194" t="s">
        <v>1324</v>
      </c>
      <c r="AS137" s="31"/>
      <c r="AT137" s="194" t="s">
        <v>0</v>
      </c>
      <c r="AU137" s="194" t="s">
        <v>92</v>
      </c>
      <c r="AV137" s="31"/>
      <c r="AW137" s="31"/>
      <c r="AX137" s="31"/>
      <c r="AY137" s="7" t="s">
        <v>186</v>
      </c>
      <c r="AZ137" s="31"/>
      <c r="BA137" s="31"/>
      <c r="BB137" s="31"/>
      <c r="BC137" s="31"/>
      <c r="BD137" s="31"/>
      <c r="BE137" s="195" t="n">
        <f aca="false">IF(N137="základní",J137,0)</f>
        <v>0</v>
      </c>
      <c r="BF137" s="195" t="n">
        <f aca="false">IF(N137="snížená",J137,0)</f>
        <v>0</v>
      </c>
      <c r="BG137" s="195" t="n">
        <f aca="false">IF(N137="zákl. přenesená",J137,0)</f>
        <v>0</v>
      </c>
      <c r="BH137" s="195" t="n">
        <f aca="false">IF(N137="sníž. přenesená",J137,0)</f>
        <v>0</v>
      </c>
      <c r="BI137" s="195" t="n">
        <f aca="false">IF(N137="nulová",J137,0)</f>
        <v>0</v>
      </c>
      <c r="BJ137" s="7" t="s">
        <v>90</v>
      </c>
      <c r="BK137" s="195" t="n">
        <f aca="false">ROUND(I137*H137,2)</f>
        <v>0</v>
      </c>
      <c r="BL137" s="7" t="s">
        <v>1324</v>
      </c>
      <c r="BM137" s="194" t="s">
        <v>1349</v>
      </c>
      <c r="BN137" s="31"/>
    </row>
    <row r="138" s="32" customFormat="true" ht="12.8" hidden="false" customHeight="false" outlineLevel="0" collapsed="false">
      <c r="A138" s="26"/>
      <c r="B138" s="27"/>
      <c r="C138" s="26"/>
      <c r="D138" s="196" t="s">
        <v>194</v>
      </c>
      <c r="E138" s="26"/>
      <c r="F138" s="197" t="s">
        <v>1348</v>
      </c>
      <c r="G138" s="26"/>
      <c r="H138" s="26"/>
      <c r="I138" s="163"/>
      <c r="J138" s="26"/>
      <c r="K138" s="26"/>
      <c r="L138" s="27"/>
      <c r="M138" s="198"/>
      <c r="N138" s="199"/>
      <c r="O138" s="68"/>
      <c r="P138" s="68"/>
      <c r="Q138" s="68"/>
      <c r="R138" s="68"/>
      <c r="S138" s="68"/>
      <c r="T138" s="69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7" t="s">
        <v>194</v>
      </c>
      <c r="AU138" s="7" t="s">
        <v>92</v>
      </c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</row>
    <row r="139" s="32" customFormat="true" ht="12.8" hidden="false" customHeight="false" outlineLevel="0" collapsed="false">
      <c r="A139" s="26"/>
      <c r="B139" s="27"/>
      <c r="C139" s="183" t="s">
        <v>257</v>
      </c>
      <c r="D139" s="183" t="s">
        <v>0</v>
      </c>
      <c r="E139" s="184" t="s">
        <v>1350</v>
      </c>
      <c r="F139" s="185" t="s">
        <v>1351</v>
      </c>
      <c r="G139" s="186" t="s">
        <v>260</v>
      </c>
      <c r="H139" s="187" t="n">
        <v>1</v>
      </c>
      <c r="I139" s="188"/>
      <c r="J139" s="189" t="n">
        <f aca="false">ROUND(I139*H139,2)</f>
        <v>0</v>
      </c>
      <c r="K139" s="185" t="s">
        <v>261</v>
      </c>
      <c r="L139" s="27"/>
      <c r="M139" s="190"/>
      <c r="N139" s="191" t="s">
        <v>47</v>
      </c>
      <c r="O139" s="68"/>
      <c r="P139" s="192" t="n">
        <f aca="false">O139*H139</f>
        <v>0</v>
      </c>
      <c r="Q139" s="192" t="n">
        <v>0</v>
      </c>
      <c r="R139" s="192" t="n">
        <f aca="false">Q139*H139</f>
        <v>0</v>
      </c>
      <c r="S139" s="192" t="n">
        <v>0</v>
      </c>
      <c r="T139" s="193" t="n">
        <f aca="false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194" t="s">
        <v>1324</v>
      </c>
      <c r="AS139" s="31"/>
      <c r="AT139" s="194" t="s">
        <v>0</v>
      </c>
      <c r="AU139" s="194" t="s">
        <v>92</v>
      </c>
      <c r="AV139" s="31"/>
      <c r="AW139" s="31"/>
      <c r="AX139" s="31"/>
      <c r="AY139" s="7" t="s">
        <v>186</v>
      </c>
      <c r="AZ139" s="31"/>
      <c r="BA139" s="31"/>
      <c r="BB139" s="31"/>
      <c r="BC139" s="31"/>
      <c r="BD139" s="31"/>
      <c r="BE139" s="195" t="n">
        <f aca="false">IF(N139="základní",J139,0)</f>
        <v>0</v>
      </c>
      <c r="BF139" s="195" t="n">
        <f aca="false">IF(N139="snížená",J139,0)</f>
        <v>0</v>
      </c>
      <c r="BG139" s="195" t="n">
        <f aca="false">IF(N139="zákl. přenesená",J139,0)</f>
        <v>0</v>
      </c>
      <c r="BH139" s="195" t="n">
        <f aca="false">IF(N139="sníž. přenesená",J139,0)</f>
        <v>0</v>
      </c>
      <c r="BI139" s="195" t="n">
        <f aca="false">IF(N139="nulová",J139,0)</f>
        <v>0</v>
      </c>
      <c r="BJ139" s="7" t="s">
        <v>90</v>
      </c>
      <c r="BK139" s="195" t="n">
        <f aca="false">ROUND(I139*H139,2)</f>
        <v>0</v>
      </c>
      <c r="BL139" s="7" t="s">
        <v>1324</v>
      </c>
      <c r="BM139" s="194" t="s">
        <v>1352</v>
      </c>
      <c r="BN139" s="31"/>
    </row>
    <row r="140" s="32" customFormat="true" ht="12.8" hidden="false" customHeight="false" outlineLevel="0" collapsed="false">
      <c r="A140" s="26"/>
      <c r="B140" s="27"/>
      <c r="C140" s="26"/>
      <c r="D140" s="196" t="s">
        <v>194</v>
      </c>
      <c r="E140" s="26"/>
      <c r="F140" s="197" t="s">
        <v>1351</v>
      </c>
      <c r="G140" s="26"/>
      <c r="H140" s="26"/>
      <c r="I140" s="163"/>
      <c r="J140" s="26"/>
      <c r="K140" s="26"/>
      <c r="L140" s="27"/>
      <c r="M140" s="198"/>
      <c r="N140" s="199"/>
      <c r="O140" s="68"/>
      <c r="P140" s="68"/>
      <c r="Q140" s="68"/>
      <c r="R140" s="68"/>
      <c r="S140" s="68"/>
      <c r="T140" s="69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7" t="s">
        <v>194</v>
      </c>
      <c r="AU140" s="7" t="s">
        <v>92</v>
      </c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</row>
    <row r="141" s="32" customFormat="true" ht="12.8" hidden="false" customHeight="false" outlineLevel="0" collapsed="false">
      <c r="A141" s="26"/>
      <c r="B141" s="27"/>
      <c r="C141" s="183" t="s">
        <v>266</v>
      </c>
      <c r="D141" s="183" t="s">
        <v>0</v>
      </c>
      <c r="E141" s="184" t="s">
        <v>1353</v>
      </c>
      <c r="F141" s="185" t="s">
        <v>1354</v>
      </c>
      <c r="G141" s="186" t="s">
        <v>260</v>
      </c>
      <c r="H141" s="187" t="n">
        <v>1</v>
      </c>
      <c r="I141" s="188"/>
      <c r="J141" s="189" t="n">
        <f aca="false">ROUND(I141*H141,2)</f>
        <v>0</v>
      </c>
      <c r="K141" s="185" t="s">
        <v>261</v>
      </c>
      <c r="L141" s="27"/>
      <c r="M141" s="190"/>
      <c r="N141" s="191" t="s">
        <v>47</v>
      </c>
      <c r="O141" s="68"/>
      <c r="P141" s="192" t="n">
        <f aca="false">O141*H141</f>
        <v>0</v>
      </c>
      <c r="Q141" s="192" t="n">
        <v>0</v>
      </c>
      <c r="R141" s="192" t="n">
        <f aca="false">Q141*H141</f>
        <v>0</v>
      </c>
      <c r="S141" s="192" t="n">
        <v>0</v>
      </c>
      <c r="T141" s="193" t="n">
        <f aca="false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194" t="s">
        <v>1324</v>
      </c>
      <c r="AS141" s="31"/>
      <c r="AT141" s="194" t="s">
        <v>0</v>
      </c>
      <c r="AU141" s="194" t="s">
        <v>92</v>
      </c>
      <c r="AV141" s="31"/>
      <c r="AW141" s="31"/>
      <c r="AX141" s="31"/>
      <c r="AY141" s="7" t="s">
        <v>186</v>
      </c>
      <c r="AZ141" s="31"/>
      <c r="BA141" s="31"/>
      <c r="BB141" s="31"/>
      <c r="BC141" s="31"/>
      <c r="BD141" s="31"/>
      <c r="BE141" s="195" t="n">
        <f aca="false">IF(N141="základní",J141,0)</f>
        <v>0</v>
      </c>
      <c r="BF141" s="195" t="n">
        <f aca="false">IF(N141="snížená",J141,0)</f>
        <v>0</v>
      </c>
      <c r="BG141" s="195" t="n">
        <f aca="false">IF(N141="zákl. přenesená",J141,0)</f>
        <v>0</v>
      </c>
      <c r="BH141" s="195" t="n">
        <f aca="false">IF(N141="sníž. přenesená",J141,0)</f>
        <v>0</v>
      </c>
      <c r="BI141" s="195" t="n">
        <f aca="false">IF(N141="nulová",J141,0)</f>
        <v>0</v>
      </c>
      <c r="BJ141" s="7" t="s">
        <v>90</v>
      </c>
      <c r="BK141" s="195" t="n">
        <f aca="false">ROUND(I141*H141,2)</f>
        <v>0</v>
      </c>
      <c r="BL141" s="7" t="s">
        <v>1324</v>
      </c>
      <c r="BM141" s="194" t="s">
        <v>1355</v>
      </c>
      <c r="BN141" s="31"/>
    </row>
    <row r="142" s="32" customFormat="true" ht="12.8" hidden="false" customHeight="false" outlineLevel="0" collapsed="false">
      <c r="A142" s="26"/>
      <c r="B142" s="27"/>
      <c r="C142" s="26"/>
      <c r="D142" s="196" t="s">
        <v>194</v>
      </c>
      <c r="E142" s="26"/>
      <c r="F142" s="197" t="s">
        <v>1354</v>
      </c>
      <c r="G142" s="26"/>
      <c r="H142" s="26"/>
      <c r="I142" s="163"/>
      <c r="J142" s="26"/>
      <c r="K142" s="26"/>
      <c r="L142" s="27"/>
      <c r="M142" s="198"/>
      <c r="N142" s="199"/>
      <c r="O142" s="68"/>
      <c r="P142" s="68"/>
      <c r="Q142" s="68"/>
      <c r="R142" s="68"/>
      <c r="S142" s="68"/>
      <c r="T142" s="69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7" t="s">
        <v>194</v>
      </c>
      <c r="AU142" s="7" t="s">
        <v>92</v>
      </c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</row>
    <row r="143" s="32" customFormat="true" ht="12.8" hidden="false" customHeight="false" outlineLevel="0" collapsed="false">
      <c r="A143" s="26"/>
      <c r="B143" s="27"/>
      <c r="C143" s="183" t="s">
        <v>10</v>
      </c>
      <c r="D143" s="183" t="s">
        <v>0</v>
      </c>
      <c r="E143" s="184" t="s">
        <v>1356</v>
      </c>
      <c r="F143" s="185" t="s">
        <v>1357</v>
      </c>
      <c r="G143" s="186" t="s">
        <v>260</v>
      </c>
      <c r="H143" s="187" t="n">
        <v>1</v>
      </c>
      <c r="I143" s="188"/>
      <c r="J143" s="189" t="n">
        <f aca="false">ROUND(I143*H143,2)</f>
        <v>0</v>
      </c>
      <c r="K143" s="185" t="s">
        <v>261</v>
      </c>
      <c r="L143" s="27"/>
      <c r="M143" s="190"/>
      <c r="N143" s="191" t="s">
        <v>47</v>
      </c>
      <c r="O143" s="68"/>
      <c r="P143" s="192" t="n">
        <f aca="false">O143*H143</f>
        <v>0</v>
      </c>
      <c r="Q143" s="192" t="n">
        <v>0</v>
      </c>
      <c r="R143" s="192" t="n">
        <f aca="false">Q143*H143</f>
        <v>0</v>
      </c>
      <c r="S143" s="192" t="n">
        <v>0</v>
      </c>
      <c r="T143" s="193" t="n">
        <f aca="false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194" t="s">
        <v>1324</v>
      </c>
      <c r="AS143" s="31"/>
      <c r="AT143" s="194" t="s">
        <v>0</v>
      </c>
      <c r="AU143" s="194" t="s">
        <v>92</v>
      </c>
      <c r="AV143" s="31"/>
      <c r="AW143" s="31"/>
      <c r="AX143" s="31"/>
      <c r="AY143" s="7" t="s">
        <v>186</v>
      </c>
      <c r="AZ143" s="31"/>
      <c r="BA143" s="31"/>
      <c r="BB143" s="31"/>
      <c r="BC143" s="31"/>
      <c r="BD143" s="31"/>
      <c r="BE143" s="195" t="n">
        <f aca="false">IF(N143="základní",J143,0)</f>
        <v>0</v>
      </c>
      <c r="BF143" s="195" t="n">
        <f aca="false">IF(N143="snížená",J143,0)</f>
        <v>0</v>
      </c>
      <c r="BG143" s="195" t="n">
        <f aca="false">IF(N143="zákl. přenesená",J143,0)</f>
        <v>0</v>
      </c>
      <c r="BH143" s="195" t="n">
        <f aca="false">IF(N143="sníž. přenesená",J143,0)</f>
        <v>0</v>
      </c>
      <c r="BI143" s="195" t="n">
        <f aca="false">IF(N143="nulová",J143,0)</f>
        <v>0</v>
      </c>
      <c r="BJ143" s="7" t="s">
        <v>90</v>
      </c>
      <c r="BK143" s="195" t="n">
        <f aca="false">ROUND(I143*H143,2)</f>
        <v>0</v>
      </c>
      <c r="BL143" s="7" t="s">
        <v>1324</v>
      </c>
      <c r="BM143" s="194" t="s">
        <v>1358</v>
      </c>
      <c r="BN143" s="31"/>
    </row>
    <row r="144" s="32" customFormat="true" ht="12.8" hidden="false" customHeight="false" outlineLevel="0" collapsed="false">
      <c r="A144" s="26"/>
      <c r="B144" s="27"/>
      <c r="C144" s="26"/>
      <c r="D144" s="196" t="s">
        <v>194</v>
      </c>
      <c r="E144" s="26"/>
      <c r="F144" s="197" t="s">
        <v>1357</v>
      </c>
      <c r="G144" s="26"/>
      <c r="H144" s="26"/>
      <c r="I144" s="163"/>
      <c r="J144" s="26"/>
      <c r="K144" s="26"/>
      <c r="L144" s="27"/>
      <c r="M144" s="198"/>
      <c r="N144" s="199"/>
      <c r="O144" s="68"/>
      <c r="P144" s="68"/>
      <c r="Q144" s="68"/>
      <c r="R144" s="68"/>
      <c r="S144" s="68"/>
      <c r="T144" s="69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7" t="s">
        <v>194</v>
      </c>
      <c r="AU144" s="7" t="s">
        <v>92</v>
      </c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</row>
    <row r="145" s="32" customFormat="true" ht="12.8" hidden="false" customHeight="false" outlineLevel="0" collapsed="false">
      <c r="A145" s="26"/>
      <c r="B145" s="27"/>
      <c r="C145" s="183" t="s">
        <v>283</v>
      </c>
      <c r="D145" s="183" t="s">
        <v>0</v>
      </c>
      <c r="E145" s="184" t="s">
        <v>1359</v>
      </c>
      <c r="F145" s="185" t="s">
        <v>1360</v>
      </c>
      <c r="G145" s="186" t="s">
        <v>260</v>
      </c>
      <c r="H145" s="187" t="n">
        <v>1</v>
      </c>
      <c r="I145" s="188"/>
      <c r="J145" s="189" t="n">
        <f aca="false">ROUND(I145*H145,2)</f>
        <v>0</v>
      </c>
      <c r="K145" s="185" t="s">
        <v>261</v>
      </c>
      <c r="L145" s="27"/>
      <c r="M145" s="190"/>
      <c r="N145" s="191" t="s">
        <v>47</v>
      </c>
      <c r="O145" s="68"/>
      <c r="P145" s="192" t="n">
        <f aca="false">O145*H145</f>
        <v>0</v>
      </c>
      <c r="Q145" s="192" t="n">
        <v>0</v>
      </c>
      <c r="R145" s="192" t="n">
        <f aca="false">Q145*H145</f>
        <v>0</v>
      </c>
      <c r="S145" s="192" t="n">
        <v>0</v>
      </c>
      <c r="T145" s="193" t="n">
        <f aca="false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194" t="s">
        <v>1324</v>
      </c>
      <c r="AS145" s="31"/>
      <c r="AT145" s="194" t="s">
        <v>0</v>
      </c>
      <c r="AU145" s="194" t="s">
        <v>92</v>
      </c>
      <c r="AV145" s="31"/>
      <c r="AW145" s="31"/>
      <c r="AX145" s="31"/>
      <c r="AY145" s="7" t="s">
        <v>186</v>
      </c>
      <c r="AZ145" s="31"/>
      <c r="BA145" s="31"/>
      <c r="BB145" s="31"/>
      <c r="BC145" s="31"/>
      <c r="BD145" s="31"/>
      <c r="BE145" s="195" t="n">
        <f aca="false">IF(N145="základní",J145,0)</f>
        <v>0</v>
      </c>
      <c r="BF145" s="195" t="n">
        <f aca="false">IF(N145="snížená",J145,0)</f>
        <v>0</v>
      </c>
      <c r="BG145" s="195" t="n">
        <f aca="false">IF(N145="zákl. přenesená",J145,0)</f>
        <v>0</v>
      </c>
      <c r="BH145" s="195" t="n">
        <f aca="false">IF(N145="sníž. přenesená",J145,0)</f>
        <v>0</v>
      </c>
      <c r="BI145" s="195" t="n">
        <f aca="false">IF(N145="nulová",J145,0)</f>
        <v>0</v>
      </c>
      <c r="BJ145" s="7" t="s">
        <v>90</v>
      </c>
      <c r="BK145" s="195" t="n">
        <f aca="false">ROUND(I145*H145,2)</f>
        <v>0</v>
      </c>
      <c r="BL145" s="7" t="s">
        <v>1324</v>
      </c>
      <c r="BM145" s="194" t="s">
        <v>1361</v>
      </c>
      <c r="BN145" s="31"/>
    </row>
    <row r="146" s="32" customFormat="true" ht="12.8" hidden="false" customHeight="false" outlineLevel="0" collapsed="false">
      <c r="A146" s="26"/>
      <c r="B146" s="27"/>
      <c r="C146" s="26"/>
      <c r="D146" s="196" t="s">
        <v>194</v>
      </c>
      <c r="E146" s="26"/>
      <c r="F146" s="197" t="s">
        <v>1360</v>
      </c>
      <c r="G146" s="26"/>
      <c r="H146" s="26"/>
      <c r="I146" s="163"/>
      <c r="J146" s="26"/>
      <c r="K146" s="26"/>
      <c r="L146" s="27"/>
      <c r="M146" s="198"/>
      <c r="N146" s="199"/>
      <c r="O146" s="68"/>
      <c r="P146" s="68"/>
      <c r="Q146" s="68"/>
      <c r="R146" s="68"/>
      <c r="S146" s="68"/>
      <c r="T146" s="69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7" t="s">
        <v>194</v>
      </c>
      <c r="AU146" s="7" t="s">
        <v>92</v>
      </c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</row>
    <row r="147" s="32" customFormat="true" ht="12.8" hidden="false" customHeight="false" outlineLevel="0" collapsed="false">
      <c r="A147" s="26"/>
      <c r="B147" s="27"/>
      <c r="C147" s="183" t="s">
        <v>290</v>
      </c>
      <c r="D147" s="183" t="s">
        <v>0</v>
      </c>
      <c r="E147" s="184" t="s">
        <v>1362</v>
      </c>
      <c r="F147" s="185" t="s">
        <v>1363</v>
      </c>
      <c r="G147" s="186" t="s">
        <v>260</v>
      </c>
      <c r="H147" s="187" t="n">
        <v>1</v>
      </c>
      <c r="I147" s="188"/>
      <c r="J147" s="189" t="n">
        <f aca="false">ROUND(I147*H147,2)</f>
        <v>0</v>
      </c>
      <c r="K147" s="185" t="s">
        <v>261</v>
      </c>
      <c r="L147" s="27"/>
      <c r="M147" s="190"/>
      <c r="N147" s="191" t="s">
        <v>47</v>
      </c>
      <c r="O147" s="68"/>
      <c r="P147" s="192" t="n">
        <f aca="false">O147*H147</f>
        <v>0</v>
      </c>
      <c r="Q147" s="192" t="n">
        <v>0</v>
      </c>
      <c r="R147" s="192" t="n">
        <f aca="false">Q147*H147</f>
        <v>0</v>
      </c>
      <c r="S147" s="192" t="n">
        <v>0</v>
      </c>
      <c r="T147" s="193" t="n">
        <f aca="false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194" t="s">
        <v>1324</v>
      </c>
      <c r="AS147" s="31"/>
      <c r="AT147" s="194" t="s">
        <v>0</v>
      </c>
      <c r="AU147" s="194" t="s">
        <v>92</v>
      </c>
      <c r="AV147" s="31"/>
      <c r="AW147" s="31"/>
      <c r="AX147" s="31"/>
      <c r="AY147" s="7" t="s">
        <v>186</v>
      </c>
      <c r="AZ147" s="31"/>
      <c r="BA147" s="31"/>
      <c r="BB147" s="31"/>
      <c r="BC147" s="31"/>
      <c r="BD147" s="31"/>
      <c r="BE147" s="195" t="n">
        <f aca="false">IF(N147="základní",J147,0)</f>
        <v>0</v>
      </c>
      <c r="BF147" s="195" t="n">
        <f aca="false">IF(N147="snížená",J147,0)</f>
        <v>0</v>
      </c>
      <c r="BG147" s="195" t="n">
        <f aca="false">IF(N147="zákl. přenesená",J147,0)</f>
        <v>0</v>
      </c>
      <c r="BH147" s="195" t="n">
        <f aca="false">IF(N147="sníž. přenesená",J147,0)</f>
        <v>0</v>
      </c>
      <c r="BI147" s="195" t="n">
        <f aca="false">IF(N147="nulová",J147,0)</f>
        <v>0</v>
      </c>
      <c r="BJ147" s="7" t="s">
        <v>90</v>
      </c>
      <c r="BK147" s="195" t="n">
        <f aca="false">ROUND(I147*H147,2)</f>
        <v>0</v>
      </c>
      <c r="BL147" s="7" t="s">
        <v>1324</v>
      </c>
      <c r="BM147" s="194" t="s">
        <v>1364</v>
      </c>
      <c r="BN147" s="31"/>
    </row>
    <row r="148" s="32" customFormat="true" ht="12.8" hidden="false" customHeight="false" outlineLevel="0" collapsed="false">
      <c r="A148" s="26"/>
      <c r="B148" s="27"/>
      <c r="C148" s="26"/>
      <c r="D148" s="196" t="s">
        <v>194</v>
      </c>
      <c r="E148" s="26"/>
      <c r="F148" s="197" t="s">
        <v>1363</v>
      </c>
      <c r="G148" s="26"/>
      <c r="H148" s="26"/>
      <c r="I148" s="163"/>
      <c r="J148" s="26"/>
      <c r="K148" s="26"/>
      <c r="L148" s="27"/>
      <c r="M148" s="198"/>
      <c r="N148" s="199"/>
      <c r="O148" s="68"/>
      <c r="P148" s="68"/>
      <c r="Q148" s="68"/>
      <c r="R148" s="68"/>
      <c r="S148" s="68"/>
      <c r="T148" s="69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7" t="s">
        <v>194</v>
      </c>
      <c r="AU148" s="7" t="s">
        <v>92</v>
      </c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</row>
    <row r="149" s="32" customFormat="true" ht="12.8" hidden="false" customHeight="false" outlineLevel="0" collapsed="false">
      <c r="A149" s="26"/>
      <c r="B149" s="27"/>
      <c r="C149" s="183" t="s">
        <v>294</v>
      </c>
      <c r="D149" s="183" t="s">
        <v>0</v>
      </c>
      <c r="E149" s="184" t="s">
        <v>1365</v>
      </c>
      <c r="F149" s="185" t="s">
        <v>1366</v>
      </c>
      <c r="G149" s="186" t="s">
        <v>260</v>
      </c>
      <c r="H149" s="187" t="n">
        <v>1</v>
      </c>
      <c r="I149" s="188"/>
      <c r="J149" s="189" t="n">
        <f aca="false">ROUND(I149*H149,2)</f>
        <v>0</v>
      </c>
      <c r="K149" s="185" t="s">
        <v>261</v>
      </c>
      <c r="L149" s="27"/>
      <c r="M149" s="190"/>
      <c r="N149" s="191" t="s">
        <v>47</v>
      </c>
      <c r="O149" s="68"/>
      <c r="P149" s="192" t="n">
        <f aca="false">O149*H149</f>
        <v>0</v>
      </c>
      <c r="Q149" s="192" t="n">
        <v>0</v>
      </c>
      <c r="R149" s="192" t="n">
        <f aca="false">Q149*H149</f>
        <v>0</v>
      </c>
      <c r="S149" s="192" t="n">
        <v>0</v>
      </c>
      <c r="T149" s="193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194" t="s">
        <v>1324</v>
      </c>
      <c r="AS149" s="31"/>
      <c r="AT149" s="194" t="s">
        <v>0</v>
      </c>
      <c r="AU149" s="194" t="s">
        <v>92</v>
      </c>
      <c r="AV149" s="31"/>
      <c r="AW149" s="31"/>
      <c r="AX149" s="31"/>
      <c r="AY149" s="7" t="s">
        <v>186</v>
      </c>
      <c r="AZ149" s="31"/>
      <c r="BA149" s="31"/>
      <c r="BB149" s="31"/>
      <c r="BC149" s="31"/>
      <c r="BD149" s="31"/>
      <c r="BE149" s="195" t="n">
        <f aca="false">IF(N149="základní",J149,0)</f>
        <v>0</v>
      </c>
      <c r="BF149" s="195" t="n">
        <f aca="false">IF(N149="snížená",J149,0)</f>
        <v>0</v>
      </c>
      <c r="BG149" s="195" t="n">
        <f aca="false">IF(N149="zákl. přenesená",J149,0)</f>
        <v>0</v>
      </c>
      <c r="BH149" s="195" t="n">
        <f aca="false">IF(N149="sníž. přenesená",J149,0)</f>
        <v>0</v>
      </c>
      <c r="BI149" s="195" t="n">
        <f aca="false">IF(N149="nulová",J149,0)</f>
        <v>0</v>
      </c>
      <c r="BJ149" s="7" t="s">
        <v>90</v>
      </c>
      <c r="BK149" s="195" t="n">
        <f aca="false">ROUND(I149*H149,2)</f>
        <v>0</v>
      </c>
      <c r="BL149" s="7" t="s">
        <v>1324</v>
      </c>
      <c r="BM149" s="194" t="s">
        <v>1367</v>
      </c>
      <c r="BN149" s="31"/>
    </row>
    <row r="150" s="32" customFormat="true" ht="12.8" hidden="false" customHeight="false" outlineLevel="0" collapsed="false">
      <c r="A150" s="26"/>
      <c r="B150" s="27"/>
      <c r="C150" s="26"/>
      <c r="D150" s="196" t="s">
        <v>194</v>
      </c>
      <c r="E150" s="26"/>
      <c r="F150" s="197" t="s">
        <v>1366</v>
      </c>
      <c r="G150" s="26"/>
      <c r="H150" s="26"/>
      <c r="I150" s="163"/>
      <c r="J150" s="26"/>
      <c r="K150" s="26"/>
      <c r="L150" s="27"/>
      <c r="M150" s="198"/>
      <c r="N150" s="199"/>
      <c r="O150" s="68"/>
      <c r="P150" s="68"/>
      <c r="Q150" s="68"/>
      <c r="R150" s="68"/>
      <c r="S150" s="68"/>
      <c r="T150" s="69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7" t="s">
        <v>194</v>
      </c>
      <c r="AU150" s="7" t="s">
        <v>92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</row>
    <row r="151" s="32" customFormat="true" ht="12.8" hidden="false" customHeight="false" outlineLevel="0" collapsed="false">
      <c r="A151" s="26"/>
      <c r="B151" s="27"/>
      <c r="C151" s="183" t="s">
        <v>301</v>
      </c>
      <c r="D151" s="183" t="s">
        <v>0</v>
      </c>
      <c r="E151" s="184" t="s">
        <v>1368</v>
      </c>
      <c r="F151" s="185" t="s">
        <v>1369</v>
      </c>
      <c r="G151" s="186" t="s">
        <v>260</v>
      </c>
      <c r="H151" s="187" t="n">
        <v>1</v>
      </c>
      <c r="I151" s="188"/>
      <c r="J151" s="189" t="n">
        <f aca="false">ROUND(I151*H151,2)</f>
        <v>0</v>
      </c>
      <c r="K151" s="185" t="s">
        <v>261</v>
      </c>
      <c r="L151" s="27"/>
      <c r="M151" s="190"/>
      <c r="N151" s="191" t="s">
        <v>47</v>
      </c>
      <c r="O151" s="68"/>
      <c r="P151" s="192" t="n">
        <f aca="false">O151*H151</f>
        <v>0</v>
      </c>
      <c r="Q151" s="192" t="n">
        <v>0</v>
      </c>
      <c r="R151" s="192" t="n">
        <f aca="false">Q151*H151</f>
        <v>0</v>
      </c>
      <c r="S151" s="192" t="n">
        <v>0</v>
      </c>
      <c r="T151" s="193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194" t="s">
        <v>1324</v>
      </c>
      <c r="AS151" s="31"/>
      <c r="AT151" s="194" t="s">
        <v>0</v>
      </c>
      <c r="AU151" s="194" t="s">
        <v>92</v>
      </c>
      <c r="AV151" s="31"/>
      <c r="AW151" s="31"/>
      <c r="AX151" s="31"/>
      <c r="AY151" s="7" t="s">
        <v>186</v>
      </c>
      <c r="AZ151" s="31"/>
      <c r="BA151" s="31"/>
      <c r="BB151" s="31"/>
      <c r="BC151" s="31"/>
      <c r="BD151" s="31"/>
      <c r="BE151" s="195" t="n">
        <f aca="false">IF(N151="základní",J151,0)</f>
        <v>0</v>
      </c>
      <c r="BF151" s="195" t="n">
        <f aca="false">IF(N151="snížená",J151,0)</f>
        <v>0</v>
      </c>
      <c r="BG151" s="195" t="n">
        <f aca="false">IF(N151="zákl. přenesená",J151,0)</f>
        <v>0</v>
      </c>
      <c r="BH151" s="195" t="n">
        <f aca="false">IF(N151="sníž. přenesená",J151,0)</f>
        <v>0</v>
      </c>
      <c r="BI151" s="195" t="n">
        <f aca="false">IF(N151="nulová",J151,0)</f>
        <v>0</v>
      </c>
      <c r="BJ151" s="7" t="s">
        <v>90</v>
      </c>
      <c r="BK151" s="195" t="n">
        <f aca="false">ROUND(I151*H151,2)</f>
        <v>0</v>
      </c>
      <c r="BL151" s="7" t="s">
        <v>1324</v>
      </c>
      <c r="BM151" s="194" t="s">
        <v>1370</v>
      </c>
      <c r="BN151" s="31"/>
    </row>
    <row r="152" s="32" customFormat="true" ht="12.8" hidden="false" customHeight="false" outlineLevel="0" collapsed="false">
      <c r="A152" s="26"/>
      <c r="B152" s="27"/>
      <c r="C152" s="26"/>
      <c r="D152" s="196" t="s">
        <v>194</v>
      </c>
      <c r="E152" s="26"/>
      <c r="F152" s="197" t="s">
        <v>1369</v>
      </c>
      <c r="G152" s="26"/>
      <c r="H152" s="26"/>
      <c r="I152" s="163"/>
      <c r="J152" s="26"/>
      <c r="K152" s="26"/>
      <c r="L152" s="27"/>
      <c r="M152" s="198"/>
      <c r="N152" s="199"/>
      <c r="O152" s="68"/>
      <c r="P152" s="68"/>
      <c r="Q152" s="68"/>
      <c r="R152" s="68"/>
      <c r="S152" s="68"/>
      <c r="T152" s="69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7" t="s">
        <v>194</v>
      </c>
      <c r="AU152" s="7" t="s">
        <v>92</v>
      </c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</row>
    <row r="153" s="32" customFormat="true" ht="12.8" hidden="false" customHeight="false" outlineLevel="0" collapsed="false">
      <c r="A153" s="26"/>
      <c r="B153" s="27"/>
      <c r="C153" s="183" t="s">
        <v>306</v>
      </c>
      <c r="D153" s="183" t="s">
        <v>0</v>
      </c>
      <c r="E153" s="184" t="s">
        <v>1371</v>
      </c>
      <c r="F153" s="185" t="s">
        <v>1372</v>
      </c>
      <c r="G153" s="186" t="s">
        <v>260</v>
      </c>
      <c r="H153" s="187" t="n">
        <v>1</v>
      </c>
      <c r="I153" s="188"/>
      <c r="J153" s="189" t="n">
        <f aca="false">ROUND(I153*H153,2)</f>
        <v>0</v>
      </c>
      <c r="K153" s="185" t="s">
        <v>261</v>
      </c>
      <c r="L153" s="27"/>
      <c r="M153" s="190"/>
      <c r="N153" s="191" t="s">
        <v>47</v>
      </c>
      <c r="O153" s="68"/>
      <c r="P153" s="192" t="n">
        <f aca="false">O153*H153</f>
        <v>0</v>
      </c>
      <c r="Q153" s="192" t="n">
        <v>0</v>
      </c>
      <c r="R153" s="192" t="n">
        <f aca="false">Q153*H153</f>
        <v>0</v>
      </c>
      <c r="S153" s="192" t="n">
        <v>0</v>
      </c>
      <c r="T153" s="193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194" t="s">
        <v>1324</v>
      </c>
      <c r="AS153" s="31"/>
      <c r="AT153" s="194" t="s">
        <v>0</v>
      </c>
      <c r="AU153" s="194" t="s">
        <v>92</v>
      </c>
      <c r="AV153" s="31"/>
      <c r="AW153" s="31"/>
      <c r="AX153" s="31"/>
      <c r="AY153" s="7" t="s">
        <v>186</v>
      </c>
      <c r="AZ153" s="31"/>
      <c r="BA153" s="31"/>
      <c r="BB153" s="31"/>
      <c r="BC153" s="31"/>
      <c r="BD153" s="31"/>
      <c r="BE153" s="195" t="n">
        <f aca="false">IF(N153="základní",J153,0)</f>
        <v>0</v>
      </c>
      <c r="BF153" s="195" t="n">
        <f aca="false">IF(N153="snížená",J153,0)</f>
        <v>0</v>
      </c>
      <c r="BG153" s="195" t="n">
        <f aca="false">IF(N153="zákl. přenesená",J153,0)</f>
        <v>0</v>
      </c>
      <c r="BH153" s="195" t="n">
        <f aca="false">IF(N153="sníž. přenesená",J153,0)</f>
        <v>0</v>
      </c>
      <c r="BI153" s="195" t="n">
        <f aca="false">IF(N153="nulová",J153,0)</f>
        <v>0</v>
      </c>
      <c r="BJ153" s="7" t="s">
        <v>90</v>
      </c>
      <c r="BK153" s="195" t="n">
        <f aca="false">ROUND(I153*H153,2)</f>
        <v>0</v>
      </c>
      <c r="BL153" s="7" t="s">
        <v>1324</v>
      </c>
      <c r="BM153" s="194" t="s">
        <v>1373</v>
      </c>
      <c r="BN153" s="31"/>
    </row>
    <row r="154" s="32" customFormat="true" ht="12.8" hidden="false" customHeight="false" outlineLevel="0" collapsed="false">
      <c r="A154" s="26"/>
      <c r="B154" s="27"/>
      <c r="C154" s="26"/>
      <c r="D154" s="196" t="s">
        <v>194</v>
      </c>
      <c r="E154" s="26"/>
      <c r="F154" s="197" t="s">
        <v>1372</v>
      </c>
      <c r="G154" s="26"/>
      <c r="H154" s="26"/>
      <c r="I154" s="163"/>
      <c r="J154" s="26"/>
      <c r="K154" s="26"/>
      <c r="L154" s="27"/>
      <c r="M154" s="198"/>
      <c r="N154" s="199"/>
      <c r="O154" s="68"/>
      <c r="P154" s="68"/>
      <c r="Q154" s="68"/>
      <c r="R154" s="68"/>
      <c r="S154" s="68"/>
      <c r="T154" s="69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7" t="s">
        <v>194</v>
      </c>
      <c r="AU154" s="7" t="s">
        <v>92</v>
      </c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</row>
    <row r="155" s="32" customFormat="true" ht="12.8" hidden="false" customHeight="false" outlineLevel="0" collapsed="false">
      <c r="A155" s="26"/>
      <c r="B155" s="27"/>
      <c r="C155" s="183" t="s">
        <v>373</v>
      </c>
      <c r="D155" s="183" t="s">
        <v>0</v>
      </c>
      <c r="E155" s="184" t="s">
        <v>1374</v>
      </c>
      <c r="F155" s="185" t="s">
        <v>1375</v>
      </c>
      <c r="G155" s="186" t="s">
        <v>260</v>
      </c>
      <c r="H155" s="187" t="n">
        <v>1</v>
      </c>
      <c r="I155" s="188"/>
      <c r="J155" s="189" t="n">
        <f aca="false">ROUND(I155*H155,2)</f>
        <v>0</v>
      </c>
      <c r="K155" s="185" t="s">
        <v>261</v>
      </c>
      <c r="L155" s="27"/>
      <c r="M155" s="190"/>
      <c r="N155" s="191" t="s">
        <v>47</v>
      </c>
      <c r="O155" s="68"/>
      <c r="P155" s="192" t="n">
        <f aca="false">O155*H155</f>
        <v>0</v>
      </c>
      <c r="Q155" s="192" t="n">
        <v>0</v>
      </c>
      <c r="R155" s="192" t="n">
        <f aca="false">Q155*H155</f>
        <v>0</v>
      </c>
      <c r="S155" s="192" t="n">
        <v>0</v>
      </c>
      <c r="T155" s="193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194" t="s">
        <v>1324</v>
      </c>
      <c r="AS155" s="31"/>
      <c r="AT155" s="194" t="s">
        <v>0</v>
      </c>
      <c r="AU155" s="194" t="s">
        <v>92</v>
      </c>
      <c r="AV155" s="31"/>
      <c r="AW155" s="31"/>
      <c r="AX155" s="31"/>
      <c r="AY155" s="7" t="s">
        <v>186</v>
      </c>
      <c r="AZ155" s="31"/>
      <c r="BA155" s="31"/>
      <c r="BB155" s="31"/>
      <c r="BC155" s="31"/>
      <c r="BD155" s="31"/>
      <c r="BE155" s="195" t="n">
        <f aca="false">IF(N155="základní",J155,0)</f>
        <v>0</v>
      </c>
      <c r="BF155" s="195" t="n">
        <f aca="false">IF(N155="snížená",J155,0)</f>
        <v>0</v>
      </c>
      <c r="BG155" s="195" t="n">
        <f aca="false">IF(N155="zákl. přenesená",J155,0)</f>
        <v>0</v>
      </c>
      <c r="BH155" s="195" t="n">
        <f aca="false">IF(N155="sníž. přenesená",J155,0)</f>
        <v>0</v>
      </c>
      <c r="BI155" s="195" t="n">
        <f aca="false">IF(N155="nulová",J155,0)</f>
        <v>0</v>
      </c>
      <c r="BJ155" s="7" t="s">
        <v>90</v>
      </c>
      <c r="BK155" s="195" t="n">
        <f aca="false">ROUND(I155*H155,2)</f>
        <v>0</v>
      </c>
      <c r="BL155" s="7" t="s">
        <v>1324</v>
      </c>
      <c r="BM155" s="194" t="s">
        <v>1376</v>
      </c>
      <c r="BN155" s="31"/>
    </row>
    <row r="156" s="32" customFormat="true" ht="12.8" hidden="false" customHeight="false" outlineLevel="0" collapsed="false">
      <c r="A156" s="26"/>
      <c r="B156" s="27"/>
      <c r="C156" s="26"/>
      <c r="D156" s="196" t="s">
        <v>194</v>
      </c>
      <c r="E156" s="26"/>
      <c r="F156" s="197" t="s">
        <v>1375</v>
      </c>
      <c r="G156" s="26"/>
      <c r="H156" s="26"/>
      <c r="I156" s="163"/>
      <c r="J156" s="26"/>
      <c r="K156" s="26"/>
      <c r="L156" s="27"/>
      <c r="M156" s="198"/>
      <c r="N156" s="199"/>
      <c r="O156" s="68"/>
      <c r="P156" s="68"/>
      <c r="Q156" s="68"/>
      <c r="R156" s="68"/>
      <c r="S156" s="68"/>
      <c r="T156" s="69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7" t="s">
        <v>194</v>
      </c>
      <c r="AU156" s="7" t="s">
        <v>92</v>
      </c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</row>
    <row r="157" s="32" customFormat="true" ht="12.8" hidden="false" customHeight="false" outlineLevel="0" collapsed="false">
      <c r="A157" s="26"/>
      <c r="B157" s="27"/>
      <c r="C157" s="183" t="s">
        <v>932</v>
      </c>
      <c r="D157" s="183" t="s">
        <v>0</v>
      </c>
      <c r="E157" s="184" t="s">
        <v>1377</v>
      </c>
      <c r="F157" s="185" t="s">
        <v>1378</v>
      </c>
      <c r="G157" s="186" t="s">
        <v>260</v>
      </c>
      <c r="H157" s="187" t="n">
        <v>1</v>
      </c>
      <c r="I157" s="188"/>
      <c r="J157" s="189" t="n">
        <f aca="false">ROUND(I157*H157,2)</f>
        <v>0</v>
      </c>
      <c r="K157" s="185" t="s">
        <v>261</v>
      </c>
      <c r="L157" s="27"/>
      <c r="M157" s="190"/>
      <c r="N157" s="191" t="s">
        <v>47</v>
      </c>
      <c r="O157" s="68"/>
      <c r="P157" s="192" t="n">
        <f aca="false">O157*H157</f>
        <v>0</v>
      </c>
      <c r="Q157" s="192" t="n">
        <v>0</v>
      </c>
      <c r="R157" s="192" t="n">
        <f aca="false">Q157*H157</f>
        <v>0</v>
      </c>
      <c r="S157" s="192" t="n">
        <v>0</v>
      </c>
      <c r="T157" s="193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194" t="s">
        <v>1324</v>
      </c>
      <c r="AS157" s="31"/>
      <c r="AT157" s="194" t="s">
        <v>0</v>
      </c>
      <c r="AU157" s="194" t="s">
        <v>92</v>
      </c>
      <c r="AV157" s="31"/>
      <c r="AW157" s="31"/>
      <c r="AX157" s="31"/>
      <c r="AY157" s="7" t="s">
        <v>186</v>
      </c>
      <c r="AZ157" s="31"/>
      <c r="BA157" s="31"/>
      <c r="BB157" s="31"/>
      <c r="BC157" s="31"/>
      <c r="BD157" s="31"/>
      <c r="BE157" s="195" t="n">
        <f aca="false">IF(N157="základní",J157,0)</f>
        <v>0</v>
      </c>
      <c r="BF157" s="195" t="n">
        <f aca="false">IF(N157="snížená",J157,0)</f>
        <v>0</v>
      </c>
      <c r="BG157" s="195" t="n">
        <f aca="false">IF(N157="zákl. přenesená",J157,0)</f>
        <v>0</v>
      </c>
      <c r="BH157" s="195" t="n">
        <f aca="false">IF(N157="sníž. přenesená",J157,0)</f>
        <v>0</v>
      </c>
      <c r="BI157" s="195" t="n">
        <f aca="false">IF(N157="nulová",J157,0)</f>
        <v>0</v>
      </c>
      <c r="BJ157" s="7" t="s">
        <v>90</v>
      </c>
      <c r="BK157" s="195" t="n">
        <f aca="false">ROUND(I157*H157,2)</f>
        <v>0</v>
      </c>
      <c r="BL157" s="7" t="s">
        <v>1324</v>
      </c>
      <c r="BM157" s="194" t="s">
        <v>1379</v>
      </c>
      <c r="BN157" s="31"/>
    </row>
    <row r="158" s="32" customFormat="true" ht="12.8" hidden="false" customHeight="false" outlineLevel="0" collapsed="false">
      <c r="A158" s="26"/>
      <c r="B158" s="27"/>
      <c r="C158" s="26"/>
      <c r="D158" s="196" t="s">
        <v>194</v>
      </c>
      <c r="E158" s="26"/>
      <c r="F158" s="197" t="s">
        <v>1378</v>
      </c>
      <c r="G158" s="26"/>
      <c r="H158" s="26"/>
      <c r="I158" s="163"/>
      <c r="J158" s="26"/>
      <c r="K158" s="26"/>
      <c r="L158" s="27"/>
      <c r="M158" s="198"/>
      <c r="N158" s="199"/>
      <c r="O158" s="68"/>
      <c r="P158" s="68"/>
      <c r="Q158" s="68"/>
      <c r="R158" s="68"/>
      <c r="S158" s="68"/>
      <c r="T158" s="69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7" t="s">
        <v>194</v>
      </c>
      <c r="AU158" s="7" t="s">
        <v>92</v>
      </c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</row>
    <row r="159" s="32" customFormat="true" ht="12.8" hidden="false" customHeight="false" outlineLevel="0" collapsed="false">
      <c r="A159" s="26"/>
      <c r="B159" s="27"/>
      <c r="C159" s="183" t="s">
        <v>522</v>
      </c>
      <c r="D159" s="183" t="s">
        <v>0</v>
      </c>
      <c r="E159" s="184" t="s">
        <v>1380</v>
      </c>
      <c r="F159" s="185" t="s">
        <v>1381</v>
      </c>
      <c r="G159" s="186" t="s">
        <v>260</v>
      </c>
      <c r="H159" s="187" t="n">
        <v>1</v>
      </c>
      <c r="I159" s="188"/>
      <c r="J159" s="189" t="n">
        <f aca="false">ROUND(I159*H159,2)</f>
        <v>0</v>
      </c>
      <c r="K159" s="185" t="s">
        <v>261</v>
      </c>
      <c r="L159" s="27"/>
      <c r="M159" s="190"/>
      <c r="N159" s="191" t="s">
        <v>47</v>
      </c>
      <c r="O159" s="68"/>
      <c r="P159" s="192" t="n">
        <f aca="false">O159*H159</f>
        <v>0</v>
      </c>
      <c r="Q159" s="192" t="n">
        <v>0</v>
      </c>
      <c r="R159" s="192" t="n">
        <f aca="false">Q159*H159</f>
        <v>0</v>
      </c>
      <c r="S159" s="192" t="n">
        <v>0</v>
      </c>
      <c r="T159" s="193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194" t="s">
        <v>1324</v>
      </c>
      <c r="AS159" s="31"/>
      <c r="AT159" s="194" t="s">
        <v>0</v>
      </c>
      <c r="AU159" s="194" t="s">
        <v>92</v>
      </c>
      <c r="AV159" s="31"/>
      <c r="AW159" s="31"/>
      <c r="AX159" s="31"/>
      <c r="AY159" s="7" t="s">
        <v>186</v>
      </c>
      <c r="AZ159" s="31"/>
      <c r="BA159" s="31"/>
      <c r="BB159" s="31"/>
      <c r="BC159" s="31"/>
      <c r="BD159" s="31"/>
      <c r="BE159" s="195" t="n">
        <f aca="false">IF(N159="základní",J159,0)</f>
        <v>0</v>
      </c>
      <c r="BF159" s="195" t="n">
        <f aca="false">IF(N159="snížená",J159,0)</f>
        <v>0</v>
      </c>
      <c r="BG159" s="195" t="n">
        <f aca="false">IF(N159="zákl. přenesená",J159,0)</f>
        <v>0</v>
      </c>
      <c r="BH159" s="195" t="n">
        <f aca="false">IF(N159="sníž. přenesená",J159,0)</f>
        <v>0</v>
      </c>
      <c r="BI159" s="195" t="n">
        <f aca="false">IF(N159="nulová",J159,0)</f>
        <v>0</v>
      </c>
      <c r="BJ159" s="7" t="s">
        <v>90</v>
      </c>
      <c r="BK159" s="195" t="n">
        <f aca="false">ROUND(I159*H159,2)</f>
        <v>0</v>
      </c>
      <c r="BL159" s="7" t="s">
        <v>1324</v>
      </c>
      <c r="BM159" s="194" t="s">
        <v>1382</v>
      </c>
      <c r="BN159" s="31"/>
    </row>
    <row r="160" s="32" customFormat="true" ht="12.8" hidden="false" customHeight="false" outlineLevel="0" collapsed="false">
      <c r="A160" s="26"/>
      <c r="B160" s="27"/>
      <c r="C160" s="26"/>
      <c r="D160" s="196" t="s">
        <v>194</v>
      </c>
      <c r="E160" s="26"/>
      <c r="F160" s="197" t="s">
        <v>1381</v>
      </c>
      <c r="G160" s="26"/>
      <c r="H160" s="26"/>
      <c r="I160" s="163"/>
      <c r="J160" s="26"/>
      <c r="K160" s="26"/>
      <c r="L160" s="27"/>
      <c r="M160" s="198"/>
      <c r="N160" s="199"/>
      <c r="O160" s="68"/>
      <c r="P160" s="68"/>
      <c r="Q160" s="68"/>
      <c r="R160" s="68"/>
      <c r="S160" s="68"/>
      <c r="T160" s="69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7" t="s">
        <v>194</v>
      </c>
      <c r="AU160" s="7" t="s">
        <v>92</v>
      </c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</row>
    <row r="161" s="32" customFormat="true" ht="12.8" hidden="false" customHeight="false" outlineLevel="0" collapsed="false">
      <c r="A161" s="26"/>
      <c r="B161" s="27"/>
      <c r="C161" s="183" t="s">
        <v>9</v>
      </c>
      <c r="D161" s="183" t="s">
        <v>0</v>
      </c>
      <c r="E161" s="184" t="s">
        <v>1383</v>
      </c>
      <c r="F161" s="185" t="s">
        <v>1384</v>
      </c>
      <c r="G161" s="186" t="s">
        <v>260</v>
      </c>
      <c r="H161" s="187" t="n">
        <v>1</v>
      </c>
      <c r="I161" s="188"/>
      <c r="J161" s="189" t="n">
        <f aca="false">ROUND(I161*H161,2)</f>
        <v>0</v>
      </c>
      <c r="K161" s="185" t="s">
        <v>261</v>
      </c>
      <c r="L161" s="27"/>
      <c r="M161" s="190"/>
      <c r="N161" s="191" t="s">
        <v>47</v>
      </c>
      <c r="O161" s="68"/>
      <c r="P161" s="192" t="n">
        <f aca="false">O161*H161</f>
        <v>0</v>
      </c>
      <c r="Q161" s="192" t="n">
        <v>0</v>
      </c>
      <c r="R161" s="192" t="n">
        <f aca="false">Q161*H161</f>
        <v>0</v>
      </c>
      <c r="S161" s="192" t="n">
        <v>0</v>
      </c>
      <c r="T161" s="193" t="n">
        <f aca="false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194" t="s">
        <v>1324</v>
      </c>
      <c r="AS161" s="31"/>
      <c r="AT161" s="194" t="s">
        <v>0</v>
      </c>
      <c r="AU161" s="194" t="s">
        <v>92</v>
      </c>
      <c r="AV161" s="31"/>
      <c r="AW161" s="31"/>
      <c r="AX161" s="31"/>
      <c r="AY161" s="7" t="s">
        <v>186</v>
      </c>
      <c r="AZ161" s="31"/>
      <c r="BA161" s="31"/>
      <c r="BB161" s="31"/>
      <c r="BC161" s="31"/>
      <c r="BD161" s="31"/>
      <c r="BE161" s="195" t="n">
        <f aca="false">IF(N161="základní",J161,0)</f>
        <v>0</v>
      </c>
      <c r="BF161" s="195" t="n">
        <f aca="false">IF(N161="snížená",J161,0)</f>
        <v>0</v>
      </c>
      <c r="BG161" s="195" t="n">
        <f aca="false">IF(N161="zákl. přenesená",J161,0)</f>
        <v>0</v>
      </c>
      <c r="BH161" s="195" t="n">
        <f aca="false">IF(N161="sníž. přenesená",J161,0)</f>
        <v>0</v>
      </c>
      <c r="BI161" s="195" t="n">
        <f aca="false">IF(N161="nulová",J161,0)</f>
        <v>0</v>
      </c>
      <c r="BJ161" s="7" t="s">
        <v>90</v>
      </c>
      <c r="BK161" s="195" t="n">
        <f aca="false">ROUND(I161*H161,2)</f>
        <v>0</v>
      </c>
      <c r="BL161" s="7" t="s">
        <v>1324</v>
      </c>
      <c r="BM161" s="194" t="s">
        <v>1385</v>
      </c>
      <c r="BN161" s="31"/>
    </row>
    <row r="162" s="32" customFormat="true" ht="12.8" hidden="false" customHeight="false" outlineLevel="0" collapsed="false">
      <c r="A162" s="26"/>
      <c r="B162" s="27"/>
      <c r="C162" s="26"/>
      <c r="D162" s="196" t="s">
        <v>194</v>
      </c>
      <c r="E162" s="26"/>
      <c r="F162" s="197" t="s">
        <v>1384</v>
      </c>
      <c r="G162" s="26"/>
      <c r="H162" s="26"/>
      <c r="I162" s="163"/>
      <c r="J162" s="26"/>
      <c r="K162" s="26"/>
      <c r="L162" s="27"/>
      <c r="M162" s="198"/>
      <c r="N162" s="199"/>
      <c r="O162" s="68"/>
      <c r="P162" s="68"/>
      <c r="Q162" s="68"/>
      <c r="R162" s="68"/>
      <c r="S162" s="68"/>
      <c r="T162" s="69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7" t="s">
        <v>194</v>
      </c>
      <c r="AU162" s="7" t="s">
        <v>92</v>
      </c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</row>
    <row r="163" s="32" customFormat="true" ht="12.8" hidden="false" customHeight="false" outlineLevel="0" collapsed="false">
      <c r="A163" s="26"/>
      <c r="B163" s="27"/>
      <c r="C163" s="183" t="s">
        <v>525</v>
      </c>
      <c r="D163" s="183" t="s">
        <v>0</v>
      </c>
      <c r="E163" s="184" t="s">
        <v>1386</v>
      </c>
      <c r="F163" s="185" t="s">
        <v>1387</v>
      </c>
      <c r="G163" s="186" t="s">
        <v>260</v>
      </c>
      <c r="H163" s="187" t="n">
        <v>1</v>
      </c>
      <c r="I163" s="188"/>
      <c r="J163" s="189" t="n">
        <f aca="false">ROUND(I163*H163,2)</f>
        <v>0</v>
      </c>
      <c r="K163" s="185" t="s">
        <v>261</v>
      </c>
      <c r="L163" s="27"/>
      <c r="M163" s="190"/>
      <c r="N163" s="191" t="s">
        <v>47</v>
      </c>
      <c r="O163" s="68"/>
      <c r="P163" s="192" t="n">
        <f aca="false">O163*H163</f>
        <v>0</v>
      </c>
      <c r="Q163" s="192" t="n">
        <v>0</v>
      </c>
      <c r="R163" s="192" t="n">
        <f aca="false">Q163*H163</f>
        <v>0</v>
      </c>
      <c r="S163" s="192" t="n">
        <v>0</v>
      </c>
      <c r="T163" s="193" t="n">
        <f aca="false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194" t="s">
        <v>1324</v>
      </c>
      <c r="AS163" s="31"/>
      <c r="AT163" s="194" t="s">
        <v>0</v>
      </c>
      <c r="AU163" s="194" t="s">
        <v>92</v>
      </c>
      <c r="AV163" s="31"/>
      <c r="AW163" s="31"/>
      <c r="AX163" s="31"/>
      <c r="AY163" s="7" t="s">
        <v>186</v>
      </c>
      <c r="AZ163" s="31"/>
      <c r="BA163" s="31"/>
      <c r="BB163" s="31"/>
      <c r="BC163" s="31"/>
      <c r="BD163" s="31"/>
      <c r="BE163" s="195" t="n">
        <f aca="false">IF(N163="základní",J163,0)</f>
        <v>0</v>
      </c>
      <c r="BF163" s="195" t="n">
        <f aca="false">IF(N163="snížená",J163,0)</f>
        <v>0</v>
      </c>
      <c r="BG163" s="195" t="n">
        <f aca="false">IF(N163="zákl. přenesená",J163,0)</f>
        <v>0</v>
      </c>
      <c r="BH163" s="195" t="n">
        <f aca="false">IF(N163="sníž. přenesená",J163,0)</f>
        <v>0</v>
      </c>
      <c r="BI163" s="195" t="n">
        <f aca="false">IF(N163="nulová",J163,0)</f>
        <v>0</v>
      </c>
      <c r="BJ163" s="7" t="s">
        <v>90</v>
      </c>
      <c r="BK163" s="195" t="n">
        <f aca="false">ROUND(I163*H163,2)</f>
        <v>0</v>
      </c>
      <c r="BL163" s="7" t="s">
        <v>1324</v>
      </c>
      <c r="BM163" s="194" t="s">
        <v>1388</v>
      </c>
      <c r="BN163" s="31"/>
    </row>
    <row r="164" s="32" customFormat="true" ht="12.8" hidden="false" customHeight="false" outlineLevel="0" collapsed="false">
      <c r="A164" s="26"/>
      <c r="B164" s="27"/>
      <c r="C164" s="26"/>
      <c r="D164" s="196" t="s">
        <v>194</v>
      </c>
      <c r="E164" s="26"/>
      <c r="F164" s="197" t="s">
        <v>1387</v>
      </c>
      <c r="G164" s="26"/>
      <c r="H164" s="26"/>
      <c r="I164" s="163"/>
      <c r="J164" s="26"/>
      <c r="K164" s="26"/>
      <c r="L164" s="27"/>
      <c r="M164" s="198"/>
      <c r="N164" s="199"/>
      <c r="O164" s="68"/>
      <c r="P164" s="68"/>
      <c r="Q164" s="68"/>
      <c r="R164" s="68"/>
      <c r="S164" s="68"/>
      <c r="T164" s="69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7" t="s">
        <v>194</v>
      </c>
      <c r="AU164" s="7" t="s">
        <v>92</v>
      </c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</row>
    <row r="165" s="32" customFormat="true" ht="12.8" hidden="false" customHeight="false" outlineLevel="0" collapsed="false">
      <c r="A165" s="26"/>
      <c r="B165" s="27"/>
      <c r="C165" s="183" t="s">
        <v>249</v>
      </c>
      <c r="D165" s="183" t="s">
        <v>0</v>
      </c>
      <c r="E165" s="184" t="s">
        <v>1389</v>
      </c>
      <c r="F165" s="185" t="s">
        <v>1390</v>
      </c>
      <c r="G165" s="186" t="s">
        <v>260</v>
      </c>
      <c r="H165" s="187" t="n">
        <v>1</v>
      </c>
      <c r="I165" s="188"/>
      <c r="J165" s="189" t="n">
        <f aca="false">ROUND(I165*H165,2)</f>
        <v>0</v>
      </c>
      <c r="K165" s="185" t="s">
        <v>261</v>
      </c>
      <c r="L165" s="27"/>
      <c r="M165" s="190"/>
      <c r="N165" s="191" t="s">
        <v>47</v>
      </c>
      <c r="O165" s="68"/>
      <c r="P165" s="192" t="n">
        <f aca="false">O165*H165</f>
        <v>0</v>
      </c>
      <c r="Q165" s="192" t="n">
        <v>0</v>
      </c>
      <c r="R165" s="192" t="n">
        <f aca="false">Q165*H165</f>
        <v>0</v>
      </c>
      <c r="S165" s="192" t="n">
        <v>0</v>
      </c>
      <c r="T165" s="193" t="n">
        <f aca="false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194" t="s">
        <v>1324</v>
      </c>
      <c r="AS165" s="31"/>
      <c r="AT165" s="194" t="s">
        <v>0</v>
      </c>
      <c r="AU165" s="194" t="s">
        <v>92</v>
      </c>
      <c r="AV165" s="31"/>
      <c r="AW165" s="31"/>
      <c r="AX165" s="31"/>
      <c r="AY165" s="7" t="s">
        <v>186</v>
      </c>
      <c r="AZ165" s="31"/>
      <c r="BA165" s="31"/>
      <c r="BB165" s="31"/>
      <c r="BC165" s="31"/>
      <c r="BD165" s="31"/>
      <c r="BE165" s="195" t="n">
        <f aca="false">IF(N165="základní",J165,0)</f>
        <v>0</v>
      </c>
      <c r="BF165" s="195" t="n">
        <f aca="false">IF(N165="snížená",J165,0)</f>
        <v>0</v>
      </c>
      <c r="BG165" s="195" t="n">
        <f aca="false">IF(N165="zákl. přenesená",J165,0)</f>
        <v>0</v>
      </c>
      <c r="BH165" s="195" t="n">
        <f aca="false">IF(N165="sníž. přenesená",J165,0)</f>
        <v>0</v>
      </c>
      <c r="BI165" s="195" t="n">
        <f aca="false">IF(N165="nulová",J165,0)</f>
        <v>0</v>
      </c>
      <c r="BJ165" s="7" t="s">
        <v>90</v>
      </c>
      <c r="BK165" s="195" t="n">
        <f aca="false">ROUND(I165*H165,2)</f>
        <v>0</v>
      </c>
      <c r="BL165" s="7" t="s">
        <v>1324</v>
      </c>
      <c r="BM165" s="194" t="s">
        <v>1391</v>
      </c>
      <c r="BN165" s="31"/>
    </row>
    <row r="166" s="32" customFormat="true" ht="12.8" hidden="false" customHeight="false" outlineLevel="0" collapsed="false">
      <c r="A166" s="26"/>
      <c r="B166" s="27"/>
      <c r="C166" s="26"/>
      <c r="D166" s="196" t="s">
        <v>194</v>
      </c>
      <c r="E166" s="26"/>
      <c r="F166" s="197" t="s">
        <v>1390</v>
      </c>
      <c r="G166" s="26"/>
      <c r="H166" s="26"/>
      <c r="I166" s="163"/>
      <c r="J166" s="26"/>
      <c r="K166" s="26"/>
      <c r="L166" s="27"/>
      <c r="M166" s="198"/>
      <c r="N166" s="199"/>
      <c r="O166" s="68"/>
      <c r="P166" s="68"/>
      <c r="Q166" s="68"/>
      <c r="R166" s="68"/>
      <c r="S166" s="68"/>
      <c r="T166" s="69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7" t="s">
        <v>194</v>
      </c>
      <c r="AU166" s="7" t="s">
        <v>92</v>
      </c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</row>
    <row r="167" s="32" customFormat="true" ht="12.8" hidden="false" customHeight="false" outlineLevel="0" collapsed="false">
      <c r="A167" s="26"/>
      <c r="B167" s="27"/>
      <c r="C167" s="183" t="s">
        <v>244</v>
      </c>
      <c r="D167" s="183" t="s">
        <v>0</v>
      </c>
      <c r="E167" s="184" t="s">
        <v>1392</v>
      </c>
      <c r="F167" s="185" t="s">
        <v>1393</v>
      </c>
      <c r="G167" s="186" t="s">
        <v>260</v>
      </c>
      <c r="H167" s="187" t="n">
        <v>1</v>
      </c>
      <c r="I167" s="188"/>
      <c r="J167" s="189" t="n">
        <f aca="false">ROUND(I167*H167,2)</f>
        <v>0</v>
      </c>
      <c r="K167" s="185" t="s">
        <v>261</v>
      </c>
      <c r="L167" s="27"/>
      <c r="M167" s="190"/>
      <c r="N167" s="191" t="s">
        <v>47</v>
      </c>
      <c r="O167" s="68"/>
      <c r="P167" s="192" t="n">
        <f aca="false">O167*H167</f>
        <v>0</v>
      </c>
      <c r="Q167" s="192" t="n">
        <v>0</v>
      </c>
      <c r="R167" s="192" t="n">
        <f aca="false">Q167*H167</f>
        <v>0</v>
      </c>
      <c r="S167" s="192" t="n">
        <v>0</v>
      </c>
      <c r="T167" s="193" t="n">
        <f aca="false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194" t="s">
        <v>1324</v>
      </c>
      <c r="AS167" s="31"/>
      <c r="AT167" s="194" t="s">
        <v>0</v>
      </c>
      <c r="AU167" s="194" t="s">
        <v>92</v>
      </c>
      <c r="AV167" s="31"/>
      <c r="AW167" s="31"/>
      <c r="AX167" s="31"/>
      <c r="AY167" s="7" t="s">
        <v>186</v>
      </c>
      <c r="AZ167" s="31"/>
      <c r="BA167" s="31"/>
      <c r="BB167" s="31"/>
      <c r="BC167" s="31"/>
      <c r="BD167" s="31"/>
      <c r="BE167" s="195" t="n">
        <f aca="false">IF(N167="základní",J167,0)</f>
        <v>0</v>
      </c>
      <c r="BF167" s="195" t="n">
        <f aca="false">IF(N167="snížená",J167,0)</f>
        <v>0</v>
      </c>
      <c r="BG167" s="195" t="n">
        <f aca="false">IF(N167="zákl. přenesená",J167,0)</f>
        <v>0</v>
      </c>
      <c r="BH167" s="195" t="n">
        <f aca="false">IF(N167="sníž. přenesená",J167,0)</f>
        <v>0</v>
      </c>
      <c r="BI167" s="195" t="n">
        <f aca="false">IF(N167="nulová",J167,0)</f>
        <v>0</v>
      </c>
      <c r="BJ167" s="7" t="s">
        <v>90</v>
      </c>
      <c r="BK167" s="195" t="n">
        <f aca="false">ROUND(I167*H167,2)</f>
        <v>0</v>
      </c>
      <c r="BL167" s="7" t="s">
        <v>1324</v>
      </c>
      <c r="BM167" s="194" t="s">
        <v>1394</v>
      </c>
      <c r="BN167" s="31"/>
    </row>
    <row r="168" s="32" customFormat="true" ht="12.8" hidden="false" customHeight="false" outlineLevel="0" collapsed="false">
      <c r="A168" s="26"/>
      <c r="B168" s="27"/>
      <c r="C168" s="26"/>
      <c r="D168" s="196" t="s">
        <v>194</v>
      </c>
      <c r="E168" s="26"/>
      <c r="F168" s="197" t="s">
        <v>1393</v>
      </c>
      <c r="G168" s="26"/>
      <c r="H168" s="26"/>
      <c r="I168" s="163"/>
      <c r="J168" s="26"/>
      <c r="K168" s="26"/>
      <c r="L168" s="27"/>
      <c r="M168" s="198"/>
      <c r="N168" s="199"/>
      <c r="O168" s="68"/>
      <c r="P168" s="68"/>
      <c r="Q168" s="68"/>
      <c r="R168" s="68"/>
      <c r="S168" s="68"/>
      <c r="T168" s="69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7" t="s">
        <v>194</v>
      </c>
      <c r="AU168" s="7" t="s">
        <v>92</v>
      </c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</row>
    <row r="169" s="32" customFormat="true" ht="12.8" hidden="false" customHeight="false" outlineLevel="0" collapsed="false">
      <c r="A169" s="26"/>
      <c r="B169" s="27"/>
      <c r="C169" s="183" t="s">
        <v>272</v>
      </c>
      <c r="D169" s="183" t="s">
        <v>0</v>
      </c>
      <c r="E169" s="184" t="s">
        <v>1395</v>
      </c>
      <c r="F169" s="185" t="s">
        <v>1396</v>
      </c>
      <c r="G169" s="186" t="s">
        <v>260</v>
      </c>
      <c r="H169" s="187" t="n">
        <v>1</v>
      </c>
      <c r="I169" s="188"/>
      <c r="J169" s="189" t="n">
        <f aca="false">ROUND(I169*H169,2)</f>
        <v>0</v>
      </c>
      <c r="K169" s="185" t="s">
        <v>261</v>
      </c>
      <c r="L169" s="27"/>
      <c r="M169" s="190"/>
      <c r="N169" s="191" t="s">
        <v>47</v>
      </c>
      <c r="O169" s="68"/>
      <c r="P169" s="192" t="n">
        <f aca="false">O169*H169</f>
        <v>0</v>
      </c>
      <c r="Q169" s="192" t="n">
        <v>0</v>
      </c>
      <c r="R169" s="192" t="n">
        <f aca="false">Q169*H169</f>
        <v>0</v>
      </c>
      <c r="S169" s="192" t="n">
        <v>0</v>
      </c>
      <c r="T169" s="193" t="n">
        <f aca="false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194" t="s">
        <v>1324</v>
      </c>
      <c r="AS169" s="31"/>
      <c r="AT169" s="194" t="s">
        <v>0</v>
      </c>
      <c r="AU169" s="194" t="s">
        <v>92</v>
      </c>
      <c r="AV169" s="31"/>
      <c r="AW169" s="31"/>
      <c r="AX169" s="31"/>
      <c r="AY169" s="7" t="s">
        <v>186</v>
      </c>
      <c r="AZ169" s="31"/>
      <c r="BA169" s="31"/>
      <c r="BB169" s="31"/>
      <c r="BC169" s="31"/>
      <c r="BD169" s="31"/>
      <c r="BE169" s="195" t="n">
        <f aca="false">IF(N169="základní",J169,0)</f>
        <v>0</v>
      </c>
      <c r="BF169" s="195" t="n">
        <f aca="false">IF(N169="snížená",J169,0)</f>
        <v>0</v>
      </c>
      <c r="BG169" s="195" t="n">
        <f aca="false">IF(N169="zákl. přenesená",J169,0)</f>
        <v>0</v>
      </c>
      <c r="BH169" s="195" t="n">
        <f aca="false">IF(N169="sníž. přenesená",J169,0)</f>
        <v>0</v>
      </c>
      <c r="BI169" s="195" t="n">
        <f aca="false">IF(N169="nulová",J169,0)</f>
        <v>0</v>
      </c>
      <c r="BJ169" s="7" t="s">
        <v>90</v>
      </c>
      <c r="BK169" s="195" t="n">
        <f aca="false">ROUND(I169*H169,2)</f>
        <v>0</v>
      </c>
      <c r="BL169" s="7" t="s">
        <v>1324</v>
      </c>
      <c r="BM169" s="194" t="s">
        <v>1397</v>
      </c>
      <c r="BN169" s="31"/>
    </row>
    <row r="170" s="32" customFormat="true" ht="12.8" hidden="false" customHeight="false" outlineLevel="0" collapsed="false">
      <c r="A170" s="26"/>
      <c r="B170" s="27"/>
      <c r="C170" s="26"/>
      <c r="D170" s="196" t="s">
        <v>194</v>
      </c>
      <c r="E170" s="26"/>
      <c r="F170" s="197" t="s">
        <v>1396</v>
      </c>
      <c r="G170" s="26"/>
      <c r="H170" s="26"/>
      <c r="I170" s="163"/>
      <c r="J170" s="26"/>
      <c r="K170" s="26"/>
      <c r="L170" s="27"/>
      <c r="M170" s="198"/>
      <c r="N170" s="199"/>
      <c r="O170" s="68"/>
      <c r="P170" s="68"/>
      <c r="Q170" s="68"/>
      <c r="R170" s="68"/>
      <c r="S170" s="68"/>
      <c r="T170" s="69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7" t="s">
        <v>194</v>
      </c>
      <c r="AU170" s="7" t="s">
        <v>92</v>
      </c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</row>
    <row r="171" s="32" customFormat="true" ht="12.8" hidden="false" customHeight="false" outlineLevel="0" collapsed="false">
      <c r="A171" s="26"/>
      <c r="B171" s="27"/>
      <c r="C171" s="183" t="s">
        <v>276</v>
      </c>
      <c r="D171" s="183" t="s">
        <v>0</v>
      </c>
      <c r="E171" s="184" t="s">
        <v>1398</v>
      </c>
      <c r="F171" s="185" t="s">
        <v>1399</v>
      </c>
      <c r="G171" s="186" t="s">
        <v>260</v>
      </c>
      <c r="H171" s="187" t="n">
        <v>1</v>
      </c>
      <c r="I171" s="188"/>
      <c r="J171" s="189" t="n">
        <f aca="false">ROUND(I171*H171,2)</f>
        <v>0</v>
      </c>
      <c r="K171" s="185" t="s">
        <v>261</v>
      </c>
      <c r="L171" s="27"/>
      <c r="M171" s="190"/>
      <c r="N171" s="191" t="s">
        <v>47</v>
      </c>
      <c r="O171" s="68"/>
      <c r="P171" s="192" t="n">
        <f aca="false">O171*H171</f>
        <v>0</v>
      </c>
      <c r="Q171" s="192" t="n">
        <v>0</v>
      </c>
      <c r="R171" s="192" t="n">
        <f aca="false">Q171*H171</f>
        <v>0</v>
      </c>
      <c r="S171" s="192" t="n">
        <v>0</v>
      </c>
      <c r="T171" s="193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194" t="s">
        <v>1324</v>
      </c>
      <c r="AS171" s="31"/>
      <c r="AT171" s="194" t="s">
        <v>0</v>
      </c>
      <c r="AU171" s="194" t="s">
        <v>92</v>
      </c>
      <c r="AV171" s="31"/>
      <c r="AW171" s="31"/>
      <c r="AX171" s="31"/>
      <c r="AY171" s="7" t="s">
        <v>186</v>
      </c>
      <c r="AZ171" s="31"/>
      <c r="BA171" s="31"/>
      <c r="BB171" s="31"/>
      <c r="BC171" s="31"/>
      <c r="BD171" s="31"/>
      <c r="BE171" s="195" t="n">
        <f aca="false">IF(N171="základní",J171,0)</f>
        <v>0</v>
      </c>
      <c r="BF171" s="195" t="n">
        <f aca="false">IF(N171="snížená",J171,0)</f>
        <v>0</v>
      </c>
      <c r="BG171" s="195" t="n">
        <f aca="false">IF(N171="zákl. přenesená",J171,0)</f>
        <v>0</v>
      </c>
      <c r="BH171" s="195" t="n">
        <f aca="false">IF(N171="sníž. přenesená",J171,0)</f>
        <v>0</v>
      </c>
      <c r="BI171" s="195" t="n">
        <f aca="false">IF(N171="nulová",J171,0)</f>
        <v>0</v>
      </c>
      <c r="BJ171" s="7" t="s">
        <v>90</v>
      </c>
      <c r="BK171" s="195" t="n">
        <f aca="false">ROUND(I171*H171,2)</f>
        <v>0</v>
      </c>
      <c r="BL171" s="7" t="s">
        <v>1324</v>
      </c>
      <c r="BM171" s="194" t="s">
        <v>1400</v>
      </c>
      <c r="BN171" s="31"/>
    </row>
    <row r="172" s="32" customFormat="true" ht="12.8" hidden="false" customHeight="false" outlineLevel="0" collapsed="false">
      <c r="A172" s="26"/>
      <c r="B172" s="27"/>
      <c r="C172" s="26"/>
      <c r="D172" s="196" t="s">
        <v>194</v>
      </c>
      <c r="E172" s="26"/>
      <c r="F172" s="197" t="s">
        <v>1399</v>
      </c>
      <c r="G172" s="26"/>
      <c r="H172" s="26"/>
      <c r="I172" s="163"/>
      <c r="J172" s="26"/>
      <c r="K172" s="26"/>
      <c r="L172" s="27"/>
      <c r="M172" s="198"/>
      <c r="N172" s="199"/>
      <c r="O172" s="68"/>
      <c r="P172" s="68"/>
      <c r="Q172" s="68"/>
      <c r="R172" s="68"/>
      <c r="S172" s="68"/>
      <c r="T172" s="69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7" t="s">
        <v>194</v>
      </c>
      <c r="AU172" s="7" t="s">
        <v>92</v>
      </c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</row>
    <row r="173" s="32" customFormat="true" ht="12.8" hidden="false" customHeight="false" outlineLevel="0" collapsed="false">
      <c r="A173" s="26"/>
      <c r="B173" s="27"/>
      <c r="C173" s="183" t="s">
        <v>322</v>
      </c>
      <c r="D173" s="183" t="s">
        <v>0</v>
      </c>
      <c r="E173" s="184" t="s">
        <v>1401</v>
      </c>
      <c r="F173" s="185" t="s">
        <v>1402</v>
      </c>
      <c r="G173" s="186" t="s">
        <v>260</v>
      </c>
      <c r="H173" s="187" t="n">
        <v>1</v>
      </c>
      <c r="I173" s="188"/>
      <c r="J173" s="189" t="n">
        <f aca="false">ROUND(I173*H173,2)</f>
        <v>0</v>
      </c>
      <c r="K173" s="185" t="s">
        <v>261</v>
      </c>
      <c r="L173" s="27"/>
      <c r="M173" s="190"/>
      <c r="N173" s="191" t="s">
        <v>47</v>
      </c>
      <c r="O173" s="68"/>
      <c r="P173" s="192" t="n">
        <f aca="false">O173*H173</f>
        <v>0</v>
      </c>
      <c r="Q173" s="192" t="n">
        <v>0</v>
      </c>
      <c r="R173" s="192" t="n">
        <f aca="false">Q173*H173</f>
        <v>0</v>
      </c>
      <c r="S173" s="192" t="n">
        <v>0</v>
      </c>
      <c r="T173" s="193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194" t="s">
        <v>1324</v>
      </c>
      <c r="AS173" s="31"/>
      <c r="AT173" s="194" t="s">
        <v>0</v>
      </c>
      <c r="AU173" s="194" t="s">
        <v>92</v>
      </c>
      <c r="AV173" s="31"/>
      <c r="AW173" s="31"/>
      <c r="AX173" s="31"/>
      <c r="AY173" s="7" t="s">
        <v>186</v>
      </c>
      <c r="AZ173" s="31"/>
      <c r="BA173" s="31"/>
      <c r="BB173" s="31"/>
      <c r="BC173" s="31"/>
      <c r="BD173" s="31"/>
      <c r="BE173" s="195" t="n">
        <f aca="false">IF(N173="základní",J173,0)</f>
        <v>0</v>
      </c>
      <c r="BF173" s="195" t="n">
        <f aca="false">IF(N173="snížená",J173,0)</f>
        <v>0</v>
      </c>
      <c r="BG173" s="195" t="n">
        <f aca="false">IF(N173="zákl. přenesená",J173,0)</f>
        <v>0</v>
      </c>
      <c r="BH173" s="195" t="n">
        <f aca="false">IF(N173="sníž. přenesená",J173,0)</f>
        <v>0</v>
      </c>
      <c r="BI173" s="195" t="n">
        <f aca="false">IF(N173="nulová",J173,0)</f>
        <v>0</v>
      </c>
      <c r="BJ173" s="7" t="s">
        <v>90</v>
      </c>
      <c r="BK173" s="195" t="n">
        <f aca="false">ROUND(I173*H173,2)</f>
        <v>0</v>
      </c>
      <c r="BL173" s="7" t="s">
        <v>1324</v>
      </c>
      <c r="BM173" s="194" t="s">
        <v>1403</v>
      </c>
      <c r="BN173" s="31"/>
    </row>
    <row r="174" s="32" customFormat="true" ht="12.8" hidden="false" customHeight="false" outlineLevel="0" collapsed="false">
      <c r="A174" s="26"/>
      <c r="B174" s="27"/>
      <c r="C174" s="26"/>
      <c r="D174" s="196" t="s">
        <v>194</v>
      </c>
      <c r="E174" s="26"/>
      <c r="F174" s="197" t="s">
        <v>1402</v>
      </c>
      <c r="G174" s="26"/>
      <c r="H174" s="26"/>
      <c r="I174" s="163"/>
      <c r="J174" s="26"/>
      <c r="K174" s="26"/>
      <c r="L174" s="27"/>
      <c r="M174" s="198"/>
      <c r="N174" s="199"/>
      <c r="O174" s="68"/>
      <c r="P174" s="68"/>
      <c r="Q174" s="68"/>
      <c r="R174" s="68"/>
      <c r="S174" s="68"/>
      <c r="T174" s="69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7" t="s">
        <v>194</v>
      </c>
      <c r="AU174" s="7" t="s">
        <v>92</v>
      </c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</row>
    <row r="175" s="32" customFormat="true" ht="12.8" hidden="false" customHeight="false" outlineLevel="0" collapsed="false">
      <c r="A175" s="26"/>
      <c r="B175" s="27"/>
      <c r="C175" s="183" t="s">
        <v>316</v>
      </c>
      <c r="D175" s="183" t="s">
        <v>0</v>
      </c>
      <c r="E175" s="184" t="s">
        <v>1404</v>
      </c>
      <c r="F175" s="185" t="s">
        <v>1405</v>
      </c>
      <c r="G175" s="186" t="s">
        <v>260</v>
      </c>
      <c r="H175" s="187" t="n">
        <v>1</v>
      </c>
      <c r="I175" s="188"/>
      <c r="J175" s="189" t="n">
        <f aca="false">ROUND(I175*H175,2)</f>
        <v>0</v>
      </c>
      <c r="K175" s="185" t="s">
        <v>261</v>
      </c>
      <c r="L175" s="27"/>
      <c r="M175" s="190"/>
      <c r="N175" s="191" t="s">
        <v>47</v>
      </c>
      <c r="O175" s="68"/>
      <c r="P175" s="192" t="n">
        <f aca="false">O175*H175</f>
        <v>0</v>
      </c>
      <c r="Q175" s="192" t="n">
        <v>0</v>
      </c>
      <c r="R175" s="192" t="n">
        <f aca="false">Q175*H175</f>
        <v>0</v>
      </c>
      <c r="S175" s="192" t="n">
        <v>0</v>
      </c>
      <c r="T175" s="193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194" t="s">
        <v>1324</v>
      </c>
      <c r="AS175" s="31"/>
      <c r="AT175" s="194" t="s">
        <v>0</v>
      </c>
      <c r="AU175" s="194" t="s">
        <v>92</v>
      </c>
      <c r="AV175" s="31"/>
      <c r="AW175" s="31"/>
      <c r="AX175" s="31"/>
      <c r="AY175" s="7" t="s">
        <v>186</v>
      </c>
      <c r="AZ175" s="31"/>
      <c r="BA175" s="31"/>
      <c r="BB175" s="31"/>
      <c r="BC175" s="31"/>
      <c r="BD175" s="31"/>
      <c r="BE175" s="195" t="n">
        <f aca="false">IF(N175="základní",J175,0)</f>
        <v>0</v>
      </c>
      <c r="BF175" s="195" t="n">
        <f aca="false">IF(N175="snížená",J175,0)</f>
        <v>0</v>
      </c>
      <c r="BG175" s="195" t="n">
        <f aca="false">IF(N175="zákl. přenesená",J175,0)</f>
        <v>0</v>
      </c>
      <c r="BH175" s="195" t="n">
        <f aca="false">IF(N175="sníž. přenesená",J175,0)</f>
        <v>0</v>
      </c>
      <c r="BI175" s="195" t="n">
        <f aca="false">IF(N175="nulová",J175,0)</f>
        <v>0</v>
      </c>
      <c r="BJ175" s="7" t="s">
        <v>90</v>
      </c>
      <c r="BK175" s="195" t="n">
        <f aca="false">ROUND(I175*H175,2)</f>
        <v>0</v>
      </c>
      <c r="BL175" s="7" t="s">
        <v>1324</v>
      </c>
      <c r="BM175" s="194" t="s">
        <v>1406</v>
      </c>
      <c r="BN175" s="31"/>
    </row>
    <row r="176" s="32" customFormat="true" ht="12.8" hidden="false" customHeight="false" outlineLevel="0" collapsed="false">
      <c r="A176" s="26"/>
      <c r="B176" s="27"/>
      <c r="C176" s="26"/>
      <c r="D176" s="196" t="s">
        <v>194</v>
      </c>
      <c r="E176" s="26"/>
      <c r="F176" s="197" t="s">
        <v>1405</v>
      </c>
      <c r="G176" s="26"/>
      <c r="H176" s="26"/>
      <c r="I176" s="163"/>
      <c r="J176" s="26"/>
      <c r="K176" s="26"/>
      <c r="L176" s="27"/>
      <c r="M176" s="198"/>
      <c r="N176" s="199"/>
      <c r="O176" s="68"/>
      <c r="P176" s="68"/>
      <c r="Q176" s="68"/>
      <c r="R176" s="68"/>
      <c r="S176" s="68"/>
      <c r="T176" s="69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7" t="s">
        <v>194</v>
      </c>
      <c r="AU176" s="7" t="s">
        <v>92</v>
      </c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</row>
    <row r="177" s="32" customFormat="true" ht="12.8" hidden="false" customHeight="false" outlineLevel="0" collapsed="false">
      <c r="A177" s="26"/>
      <c r="B177" s="27"/>
      <c r="C177" s="183" t="s">
        <v>311</v>
      </c>
      <c r="D177" s="183" t="s">
        <v>0</v>
      </c>
      <c r="E177" s="184" t="s">
        <v>1407</v>
      </c>
      <c r="F177" s="185" t="s">
        <v>1408</v>
      </c>
      <c r="G177" s="186" t="s">
        <v>260</v>
      </c>
      <c r="H177" s="187" t="n">
        <v>1</v>
      </c>
      <c r="I177" s="188"/>
      <c r="J177" s="189" t="n">
        <f aca="false">ROUND(I177*H177,2)</f>
        <v>0</v>
      </c>
      <c r="K177" s="185" t="s">
        <v>261</v>
      </c>
      <c r="L177" s="27"/>
      <c r="M177" s="190"/>
      <c r="N177" s="191" t="s">
        <v>47</v>
      </c>
      <c r="O177" s="68"/>
      <c r="P177" s="192" t="n">
        <f aca="false">O177*H177</f>
        <v>0</v>
      </c>
      <c r="Q177" s="192" t="n">
        <v>0</v>
      </c>
      <c r="R177" s="192" t="n">
        <f aca="false">Q177*H177</f>
        <v>0</v>
      </c>
      <c r="S177" s="192" t="n">
        <v>0</v>
      </c>
      <c r="T177" s="193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194" t="s">
        <v>1324</v>
      </c>
      <c r="AS177" s="31"/>
      <c r="AT177" s="194" t="s">
        <v>0</v>
      </c>
      <c r="AU177" s="194" t="s">
        <v>92</v>
      </c>
      <c r="AV177" s="31"/>
      <c r="AW177" s="31"/>
      <c r="AX177" s="31"/>
      <c r="AY177" s="7" t="s">
        <v>186</v>
      </c>
      <c r="AZ177" s="31"/>
      <c r="BA177" s="31"/>
      <c r="BB177" s="31"/>
      <c r="BC177" s="31"/>
      <c r="BD177" s="31"/>
      <c r="BE177" s="195" t="n">
        <f aca="false">IF(N177="základní",J177,0)</f>
        <v>0</v>
      </c>
      <c r="BF177" s="195" t="n">
        <f aca="false">IF(N177="snížená",J177,0)</f>
        <v>0</v>
      </c>
      <c r="BG177" s="195" t="n">
        <f aca="false">IF(N177="zákl. přenesená",J177,0)</f>
        <v>0</v>
      </c>
      <c r="BH177" s="195" t="n">
        <f aca="false">IF(N177="sníž. přenesená",J177,0)</f>
        <v>0</v>
      </c>
      <c r="BI177" s="195" t="n">
        <f aca="false">IF(N177="nulová",J177,0)</f>
        <v>0</v>
      </c>
      <c r="BJ177" s="7" t="s">
        <v>90</v>
      </c>
      <c r="BK177" s="195" t="n">
        <f aca="false">ROUND(I177*H177,2)</f>
        <v>0</v>
      </c>
      <c r="BL177" s="7" t="s">
        <v>1324</v>
      </c>
      <c r="BM177" s="194" t="s">
        <v>1409</v>
      </c>
      <c r="BN177" s="31"/>
    </row>
    <row r="178" s="32" customFormat="true" ht="12.8" hidden="false" customHeight="false" outlineLevel="0" collapsed="false">
      <c r="A178" s="26"/>
      <c r="B178" s="27"/>
      <c r="C178" s="26"/>
      <c r="D178" s="196" t="s">
        <v>194</v>
      </c>
      <c r="E178" s="26"/>
      <c r="F178" s="197" t="s">
        <v>1408</v>
      </c>
      <c r="G178" s="26"/>
      <c r="H178" s="26"/>
      <c r="I178" s="163"/>
      <c r="J178" s="26"/>
      <c r="K178" s="26"/>
      <c r="L178" s="27"/>
      <c r="M178" s="198"/>
      <c r="N178" s="199"/>
      <c r="O178" s="68"/>
      <c r="P178" s="68"/>
      <c r="Q178" s="68"/>
      <c r="R178" s="68"/>
      <c r="S178" s="68"/>
      <c r="T178" s="69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7" t="s">
        <v>194</v>
      </c>
      <c r="AU178" s="7" t="s">
        <v>92</v>
      </c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</row>
    <row r="179" s="32" customFormat="true" ht="12.8" hidden="false" customHeight="false" outlineLevel="0" collapsed="false">
      <c r="A179" s="26"/>
      <c r="B179" s="27"/>
      <c r="C179" s="183" t="s">
        <v>329</v>
      </c>
      <c r="D179" s="183" t="s">
        <v>0</v>
      </c>
      <c r="E179" s="184" t="s">
        <v>1410</v>
      </c>
      <c r="F179" s="185" t="s">
        <v>1411</v>
      </c>
      <c r="G179" s="186" t="s">
        <v>260</v>
      </c>
      <c r="H179" s="187" t="n">
        <v>1</v>
      </c>
      <c r="I179" s="188"/>
      <c r="J179" s="189" t="n">
        <f aca="false">ROUND(I179*H179,2)</f>
        <v>0</v>
      </c>
      <c r="K179" s="185" t="s">
        <v>261</v>
      </c>
      <c r="L179" s="27"/>
      <c r="M179" s="190"/>
      <c r="N179" s="191" t="s">
        <v>47</v>
      </c>
      <c r="O179" s="68"/>
      <c r="P179" s="192" t="n">
        <f aca="false">O179*H179</f>
        <v>0</v>
      </c>
      <c r="Q179" s="192" t="n">
        <v>0</v>
      </c>
      <c r="R179" s="192" t="n">
        <f aca="false">Q179*H179</f>
        <v>0</v>
      </c>
      <c r="S179" s="192" t="n">
        <v>0</v>
      </c>
      <c r="T179" s="193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194" t="s">
        <v>1324</v>
      </c>
      <c r="AS179" s="31"/>
      <c r="AT179" s="194" t="s">
        <v>0</v>
      </c>
      <c r="AU179" s="194" t="s">
        <v>92</v>
      </c>
      <c r="AV179" s="31"/>
      <c r="AW179" s="31"/>
      <c r="AX179" s="31"/>
      <c r="AY179" s="7" t="s">
        <v>186</v>
      </c>
      <c r="AZ179" s="31"/>
      <c r="BA179" s="31"/>
      <c r="BB179" s="31"/>
      <c r="BC179" s="31"/>
      <c r="BD179" s="31"/>
      <c r="BE179" s="195" t="n">
        <f aca="false">IF(N179="základní",J179,0)</f>
        <v>0</v>
      </c>
      <c r="BF179" s="195" t="n">
        <f aca="false">IF(N179="snížená",J179,0)</f>
        <v>0</v>
      </c>
      <c r="BG179" s="195" t="n">
        <f aca="false">IF(N179="zákl. přenesená",J179,0)</f>
        <v>0</v>
      </c>
      <c r="BH179" s="195" t="n">
        <f aca="false">IF(N179="sníž. přenesená",J179,0)</f>
        <v>0</v>
      </c>
      <c r="BI179" s="195" t="n">
        <f aca="false">IF(N179="nulová",J179,0)</f>
        <v>0</v>
      </c>
      <c r="BJ179" s="7" t="s">
        <v>90</v>
      </c>
      <c r="BK179" s="195" t="n">
        <f aca="false">ROUND(I179*H179,2)</f>
        <v>0</v>
      </c>
      <c r="BL179" s="7" t="s">
        <v>1324</v>
      </c>
      <c r="BM179" s="194" t="s">
        <v>1412</v>
      </c>
      <c r="BN179" s="31"/>
    </row>
    <row r="180" s="32" customFormat="true" ht="12.8" hidden="false" customHeight="false" outlineLevel="0" collapsed="false">
      <c r="A180" s="26"/>
      <c r="B180" s="27"/>
      <c r="C180" s="26"/>
      <c r="D180" s="196" t="s">
        <v>194</v>
      </c>
      <c r="E180" s="26"/>
      <c r="F180" s="197" t="s">
        <v>1411</v>
      </c>
      <c r="G180" s="26"/>
      <c r="H180" s="26"/>
      <c r="I180" s="163"/>
      <c r="J180" s="26"/>
      <c r="K180" s="26"/>
      <c r="L180" s="27"/>
      <c r="M180" s="198"/>
      <c r="N180" s="199"/>
      <c r="O180" s="68"/>
      <c r="P180" s="68"/>
      <c r="Q180" s="68"/>
      <c r="R180" s="68"/>
      <c r="S180" s="68"/>
      <c r="T180" s="69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7" t="s">
        <v>194</v>
      </c>
      <c r="AU180" s="7" t="s">
        <v>92</v>
      </c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</row>
    <row r="181" s="32" customFormat="true" ht="12.8" hidden="false" customHeight="false" outlineLevel="0" collapsed="false">
      <c r="A181" s="26"/>
      <c r="B181" s="27"/>
      <c r="C181" s="183" t="s">
        <v>335</v>
      </c>
      <c r="D181" s="183" t="s">
        <v>0</v>
      </c>
      <c r="E181" s="184" t="s">
        <v>1413</v>
      </c>
      <c r="F181" s="185" t="s">
        <v>1414</v>
      </c>
      <c r="G181" s="186" t="s">
        <v>260</v>
      </c>
      <c r="H181" s="187" t="n">
        <v>1</v>
      </c>
      <c r="I181" s="188"/>
      <c r="J181" s="189" t="n">
        <f aca="false">ROUND(I181*H181,2)</f>
        <v>0</v>
      </c>
      <c r="K181" s="185" t="s">
        <v>261</v>
      </c>
      <c r="L181" s="27"/>
      <c r="M181" s="190"/>
      <c r="N181" s="191" t="s">
        <v>47</v>
      </c>
      <c r="O181" s="68"/>
      <c r="P181" s="192" t="n">
        <f aca="false">O181*H181</f>
        <v>0</v>
      </c>
      <c r="Q181" s="192" t="n">
        <v>0</v>
      </c>
      <c r="R181" s="192" t="n">
        <f aca="false">Q181*H181</f>
        <v>0</v>
      </c>
      <c r="S181" s="192" t="n">
        <v>0</v>
      </c>
      <c r="T181" s="193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194" t="s">
        <v>1324</v>
      </c>
      <c r="AS181" s="31"/>
      <c r="AT181" s="194" t="s">
        <v>0</v>
      </c>
      <c r="AU181" s="194" t="s">
        <v>92</v>
      </c>
      <c r="AV181" s="31"/>
      <c r="AW181" s="31"/>
      <c r="AX181" s="31"/>
      <c r="AY181" s="7" t="s">
        <v>186</v>
      </c>
      <c r="AZ181" s="31"/>
      <c r="BA181" s="31"/>
      <c r="BB181" s="31"/>
      <c r="BC181" s="31"/>
      <c r="BD181" s="31"/>
      <c r="BE181" s="195" t="n">
        <f aca="false">IF(N181="základní",J181,0)</f>
        <v>0</v>
      </c>
      <c r="BF181" s="195" t="n">
        <f aca="false">IF(N181="snížená",J181,0)</f>
        <v>0</v>
      </c>
      <c r="BG181" s="195" t="n">
        <f aca="false">IF(N181="zákl. přenesená",J181,0)</f>
        <v>0</v>
      </c>
      <c r="BH181" s="195" t="n">
        <f aca="false">IF(N181="sníž. přenesená",J181,0)</f>
        <v>0</v>
      </c>
      <c r="BI181" s="195" t="n">
        <f aca="false">IF(N181="nulová",J181,0)</f>
        <v>0</v>
      </c>
      <c r="BJ181" s="7" t="s">
        <v>90</v>
      </c>
      <c r="BK181" s="195" t="n">
        <f aca="false">ROUND(I181*H181,2)</f>
        <v>0</v>
      </c>
      <c r="BL181" s="7" t="s">
        <v>1324</v>
      </c>
      <c r="BM181" s="194" t="s">
        <v>1415</v>
      </c>
      <c r="BN181" s="31"/>
    </row>
    <row r="182" s="32" customFormat="true" ht="12.8" hidden="false" customHeight="false" outlineLevel="0" collapsed="false">
      <c r="A182" s="26"/>
      <c r="B182" s="27"/>
      <c r="C182" s="26"/>
      <c r="D182" s="196" t="s">
        <v>194</v>
      </c>
      <c r="E182" s="26"/>
      <c r="F182" s="197" t="s">
        <v>1414</v>
      </c>
      <c r="G182" s="26"/>
      <c r="H182" s="26"/>
      <c r="I182" s="163"/>
      <c r="J182" s="26"/>
      <c r="K182" s="26"/>
      <c r="L182" s="27"/>
      <c r="M182" s="198"/>
      <c r="N182" s="199"/>
      <c r="O182" s="68"/>
      <c r="P182" s="68"/>
      <c r="Q182" s="68"/>
      <c r="R182" s="68"/>
      <c r="S182" s="68"/>
      <c r="T182" s="69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7" t="s">
        <v>194</v>
      </c>
      <c r="AU182" s="7" t="s">
        <v>92</v>
      </c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</row>
    <row r="183" s="32" customFormat="true" ht="12.8" hidden="false" customHeight="false" outlineLevel="0" collapsed="false">
      <c r="A183" s="26"/>
      <c r="B183" s="27"/>
      <c r="C183" s="183" t="s">
        <v>340</v>
      </c>
      <c r="D183" s="183" t="s">
        <v>0</v>
      </c>
      <c r="E183" s="184" t="s">
        <v>1416</v>
      </c>
      <c r="F183" s="185" t="s">
        <v>1417</v>
      </c>
      <c r="G183" s="186" t="s">
        <v>260</v>
      </c>
      <c r="H183" s="187" t="n">
        <v>1</v>
      </c>
      <c r="I183" s="188"/>
      <c r="J183" s="189" t="n">
        <f aca="false">ROUND(I183*H183,2)</f>
        <v>0</v>
      </c>
      <c r="K183" s="185" t="s">
        <v>261</v>
      </c>
      <c r="L183" s="27"/>
      <c r="M183" s="190"/>
      <c r="N183" s="191" t="s">
        <v>47</v>
      </c>
      <c r="O183" s="68"/>
      <c r="P183" s="192" t="n">
        <f aca="false">O183*H183</f>
        <v>0</v>
      </c>
      <c r="Q183" s="192" t="n">
        <v>0</v>
      </c>
      <c r="R183" s="192" t="n">
        <f aca="false">Q183*H183</f>
        <v>0</v>
      </c>
      <c r="S183" s="192" t="n">
        <v>0</v>
      </c>
      <c r="T183" s="193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194" t="s">
        <v>1324</v>
      </c>
      <c r="AS183" s="31"/>
      <c r="AT183" s="194" t="s">
        <v>0</v>
      </c>
      <c r="AU183" s="194" t="s">
        <v>92</v>
      </c>
      <c r="AV183" s="31"/>
      <c r="AW183" s="31"/>
      <c r="AX183" s="31"/>
      <c r="AY183" s="7" t="s">
        <v>186</v>
      </c>
      <c r="AZ183" s="31"/>
      <c r="BA183" s="31"/>
      <c r="BB183" s="31"/>
      <c r="BC183" s="31"/>
      <c r="BD183" s="31"/>
      <c r="BE183" s="195" t="n">
        <f aca="false">IF(N183="základní",J183,0)</f>
        <v>0</v>
      </c>
      <c r="BF183" s="195" t="n">
        <f aca="false">IF(N183="snížená",J183,0)</f>
        <v>0</v>
      </c>
      <c r="BG183" s="195" t="n">
        <f aca="false">IF(N183="zákl. přenesená",J183,0)</f>
        <v>0</v>
      </c>
      <c r="BH183" s="195" t="n">
        <f aca="false">IF(N183="sníž. přenesená",J183,0)</f>
        <v>0</v>
      </c>
      <c r="BI183" s="195" t="n">
        <f aca="false">IF(N183="nulová",J183,0)</f>
        <v>0</v>
      </c>
      <c r="BJ183" s="7" t="s">
        <v>90</v>
      </c>
      <c r="BK183" s="195" t="n">
        <f aca="false">ROUND(I183*H183,2)</f>
        <v>0</v>
      </c>
      <c r="BL183" s="7" t="s">
        <v>1324</v>
      </c>
      <c r="BM183" s="194" t="s">
        <v>1418</v>
      </c>
      <c r="BN183" s="31"/>
    </row>
    <row r="184" s="32" customFormat="true" ht="12.8" hidden="false" customHeight="false" outlineLevel="0" collapsed="false">
      <c r="A184" s="26"/>
      <c r="B184" s="27"/>
      <c r="C184" s="26"/>
      <c r="D184" s="196" t="s">
        <v>194</v>
      </c>
      <c r="E184" s="26"/>
      <c r="F184" s="197" t="s">
        <v>1417</v>
      </c>
      <c r="G184" s="26"/>
      <c r="H184" s="26"/>
      <c r="I184" s="163"/>
      <c r="J184" s="26"/>
      <c r="K184" s="26"/>
      <c r="L184" s="27"/>
      <c r="M184" s="198"/>
      <c r="N184" s="199"/>
      <c r="O184" s="68"/>
      <c r="P184" s="68"/>
      <c r="Q184" s="68"/>
      <c r="R184" s="68"/>
      <c r="S184" s="68"/>
      <c r="T184" s="69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7" t="s">
        <v>194</v>
      </c>
      <c r="AU184" s="7" t="s">
        <v>92</v>
      </c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</row>
    <row r="185" s="32" customFormat="true" ht="12.8" hidden="false" customHeight="false" outlineLevel="0" collapsed="false">
      <c r="A185" s="26"/>
      <c r="B185" s="27"/>
      <c r="C185" s="183" t="s">
        <v>345</v>
      </c>
      <c r="D185" s="183" t="s">
        <v>0</v>
      </c>
      <c r="E185" s="184" t="s">
        <v>1419</v>
      </c>
      <c r="F185" s="185" t="s">
        <v>1420</v>
      </c>
      <c r="G185" s="186" t="s">
        <v>260</v>
      </c>
      <c r="H185" s="187" t="n">
        <v>1</v>
      </c>
      <c r="I185" s="188"/>
      <c r="J185" s="189" t="n">
        <f aca="false">ROUND(I185*H185,2)</f>
        <v>0</v>
      </c>
      <c r="K185" s="185" t="s">
        <v>261</v>
      </c>
      <c r="L185" s="27"/>
      <c r="M185" s="190"/>
      <c r="N185" s="191" t="s">
        <v>47</v>
      </c>
      <c r="O185" s="68"/>
      <c r="P185" s="192" t="n">
        <f aca="false">O185*H185</f>
        <v>0</v>
      </c>
      <c r="Q185" s="192" t="n">
        <v>0</v>
      </c>
      <c r="R185" s="192" t="n">
        <f aca="false">Q185*H185</f>
        <v>0</v>
      </c>
      <c r="S185" s="192" t="n">
        <v>0</v>
      </c>
      <c r="T185" s="193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194" t="s">
        <v>1324</v>
      </c>
      <c r="AS185" s="31"/>
      <c r="AT185" s="194" t="s">
        <v>0</v>
      </c>
      <c r="AU185" s="194" t="s">
        <v>92</v>
      </c>
      <c r="AV185" s="31"/>
      <c r="AW185" s="31"/>
      <c r="AX185" s="31"/>
      <c r="AY185" s="7" t="s">
        <v>186</v>
      </c>
      <c r="AZ185" s="31"/>
      <c r="BA185" s="31"/>
      <c r="BB185" s="31"/>
      <c r="BC185" s="31"/>
      <c r="BD185" s="31"/>
      <c r="BE185" s="195" t="n">
        <f aca="false">IF(N185="základní",J185,0)</f>
        <v>0</v>
      </c>
      <c r="BF185" s="195" t="n">
        <f aca="false">IF(N185="snížená",J185,0)</f>
        <v>0</v>
      </c>
      <c r="BG185" s="195" t="n">
        <f aca="false">IF(N185="zákl. přenesená",J185,0)</f>
        <v>0</v>
      </c>
      <c r="BH185" s="195" t="n">
        <f aca="false">IF(N185="sníž. přenesená",J185,0)</f>
        <v>0</v>
      </c>
      <c r="BI185" s="195" t="n">
        <f aca="false">IF(N185="nulová",J185,0)</f>
        <v>0</v>
      </c>
      <c r="BJ185" s="7" t="s">
        <v>90</v>
      </c>
      <c r="BK185" s="195" t="n">
        <f aca="false">ROUND(I185*H185,2)</f>
        <v>0</v>
      </c>
      <c r="BL185" s="7" t="s">
        <v>1324</v>
      </c>
      <c r="BM185" s="194" t="s">
        <v>1421</v>
      </c>
      <c r="BN185" s="31"/>
    </row>
    <row r="186" s="32" customFormat="true" ht="12.8" hidden="false" customHeight="false" outlineLevel="0" collapsed="false">
      <c r="A186" s="26"/>
      <c r="B186" s="27"/>
      <c r="C186" s="26"/>
      <c r="D186" s="196" t="s">
        <v>194</v>
      </c>
      <c r="E186" s="26"/>
      <c r="F186" s="197" t="s">
        <v>1420</v>
      </c>
      <c r="G186" s="26"/>
      <c r="H186" s="26"/>
      <c r="I186" s="163"/>
      <c r="J186" s="26"/>
      <c r="K186" s="26"/>
      <c r="L186" s="27"/>
      <c r="M186" s="198"/>
      <c r="N186" s="199"/>
      <c r="O186" s="68"/>
      <c r="P186" s="68"/>
      <c r="Q186" s="68"/>
      <c r="R186" s="68"/>
      <c r="S186" s="68"/>
      <c r="T186" s="69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7" t="s">
        <v>194</v>
      </c>
      <c r="AU186" s="7" t="s">
        <v>92</v>
      </c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</row>
    <row r="187" s="32" customFormat="true" ht="12.8" hidden="false" customHeight="false" outlineLevel="0" collapsed="false">
      <c r="A187" s="26"/>
      <c r="B187" s="27"/>
      <c r="C187" s="183" t="s">
        <v>350</v>
      </c>
      <c r="D187" s="183" t="s">
        <v>0</v>
      </c>
      <c r="E187" s="184" t="s">
        <v>1422</v>
      </c>
      <c r="F187" s="185" t="s">
        <v>1423</v>
      </c>
      <c r="G187" s="186" t="s">
        <v>260</v>
      </c>
      <c r="H187" s="187" t="n">
        <v>1</v>
      </c>
      <c r="I187" s="188"/>
      <c r="J187" s="189" t="n">
        <f aca="false">ROUND(I187*H187,2)</f>
        <v>0</v>
      </c>
      <c r="K187" s="185" t="s">
        <v>261</v>
      </c>
      <c r="L187" s="27"/>
      <c r="M187" s="190"/>
      <c r="N187" s="191" t="s">
        <v>47</v>
      </c>
      <c r="O187" s="68"/>
      <c r="P187" s="192" t="n">
        <f aca="false">O187*H187</f>
        <v>0</v>
      </c>
      <c r="Q187" s="192" t="n">
        <v>0</v>
      </c>
      <c r="R187" s="192" t="n">
        <f aca="false">Q187*H187</f>
        <v>0</v>
      </c>
      <c r="S187" s="192" t="n">
        <v>0</v>
      </c>
      <c r="T187" s="193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194" t="s">
        <v>1324</v>
      </c>
      <c r="AS187" s="31"/>
      <c r="AT187" s="194" t="s">
        <v>0</v>
      </c>
      <c r="AU187" s="194" t="s">
        <v>92</v>
      </c>
      <c r="AV187" s="31"/>
      <c r="AW187" s="31"/>
      <c r="AX187" s="31"/>
      <c r="AY187" s="7" t="s">
        <v>186</v>
      </c>
      <c r="AZ187" s="31"/>
      <c r="BA187" s="31"/>
      <c r="BB187" s="31"/>
      <c r="BC187" s="31"/>
      <c r="BD187" s="31"/>
      <c r="BE187" s="195" t="n">
        <f aca="false">IF(N187="základní",J187,0)</f>
        <v>0</v>
      </c>
      <c r="BF187" s="195" t="n">
        <f aca="false">IF(N187="snížená",J187,0)</f>
        <v>0</v>
      </c>
      <c r="BG187" s="195" t="n">
        <f aca="false">IF(N187="zákl. přenesená",J187,0)</f>
        <v>0</v>
      </c>
      <c r="BH187" s="195" t="n">
        <f aca="false">IF(N187="sníž. přenesená",J187,0)</f>
        <v>0</v>
      </c>
      <c r="BI187" s="195" t="n">
        <f aca="false">IF(N187="nulová",J187,0)</f>
        <v>0</v>
      </c>
      <c r="BJ187" s="7" t="s">
        <v>90</v>
      </c>
      <c r="BK187" s="195" t="n">
        <f aca="false">ROUND(I187*H187,2)</f>
        <v>0</v>
      </c>
      <c r="BL187" s="7" t="s">
        <v>1324</v>
      </c>
      <c r="BM187" s="194" t="s">
        <v>1424</v>
      </c>
      <c r="BN187" s="31"/>
    </row>
    <row r="188" s="32" customFormat="true" ht="12.8" hidden="false" customHeight="false" outlineLevel="0" collapsed="false">
      <c r="A188" s="26"/>
      <c r="B188" s="27"/>
      <c r="C188" s="26"/>
      <c r="D188" s="196" t="s">
        <v>194</v>
      </c>
      <c r="E188" s="26"/>
      <c r="F188" s="197" t="s">
        <v>1423</v>
      </c>
      <c r="G188" s="26"/>
      <c r="H188" s="26"/>
      <c r="I188" s="163"/>
      <c r="J188" s="26"/>
      <c r="K188" s="26"/>
      <c r="L188" s="27"/>
      <c r="M188" s="198"/>
      <c r="N188" s="199"/>
      <c r="O188" s="68"/>
      <c r="P188" s="68"/>
      <c r="Q188" s="68"/>
      <c r="R188" s="68"/>
      <c r="S188" s="68"/>
      <c r="T188" s="69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7" t="s">
        <v>194</v>
      </c>
      <c r="AU188" s="7" t="s">
        <v>92</v>
      </c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</row>
    <row r="189" s="32" customFormat="true" ht="12.8" hidden="false" customHeight="false" outlineLevel="0" collapsed="false">
      <c r="A189" s="26"/>
      <c r="B189" s="27"/>
      <c r="C189" s="183" t="s">
        <v>355</v>
      </c>
      <c r="D189" s="183" t="s">
        <v>0</v>
      </c>
      <c r="E189" s="184" t="s">
        <v>1425</v>
      </c>
      <c r="F189" s="185" t="s">
        <v>1426</v>
      </c>
      <c r="G189" s="186" t="s">
        <v>260</v>
      </c>
      <c r="H189" s="187" t="n">
        <v>1</v>
      </c>
      <c r="I189" s="188"/>
      <c r="J189" s="189" t="n">
        <f aca="false">ROUND(I189*H189,2)</f>
        <v>0</v>
      </c>
      <c r="K189" s="185" t="s">
        <v>261</v>
      </c>
      <c r="L189" s="27"/>
      <c r="M189" s="190"/>
      <c r="N189" s="191" t="s">
        <v>47</v>
      </c>
      <c r="O189" s="68"/>
      <c r="P189" s="192" t="n">
        <f aca="false">O189*H189</f>
        <v>0</v>
      </c>
      <c r="Q189" s="192" t="n">
        <v>0</v>
      </c>
      <c r="R189" s="192" t="n">
        <f aca="false">Q189*H189</f>
        <v>0</v>
      </c>
      <c r="S189" s="192" t="n">
        <v>0</v>
      </c>
      <c r="T189" s="193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194" t="s">
        <v>1324</v>
      </c>
      <c r="AS189" s="31"/>
      <c r="AT189" s="194" t="s">
        <v>0</v>
      </c>
      <c r="AU189" s="194" t="s">
        <v>92</v>
      </c>
      <c r="AV189" s="31"/>
      <c r="AW189" s="31"/>
      <c r="AX189" s="31"/>
      <c r="AY189" s="7" t="s">
        <v>186</v>
      </c>
      <c r="AZ189" s="31"/>
      <c r="BA189" s="31"/>
      <c r="BB189" s="31"/>
      <c r="BC189" s="31"/>
      <c r="BD189" s="31"/>
      <c r="BE189" s="195" t="n">
        <f aca="false">IF(N189="základní",J189,0)</f>
        <v>0</v>
      </c>
      <c r="BF189" s="195" t="n">
        <f aca="false">IF(N189="snížená",J189,0)</f>
        <v>0</v>
      </c>
      <c r="BG189" s="195" t="n">
        <f aca="false">IF(N189="zákl. přenesená",J189,0)</f>
        <v>0</v>
      </c>
      <c r="BH189" s="195" t="n">
        <f aca="false">IF(N189="sníž. přenesená",J189,0)</f>
        <v>0</v>
      </c>
      <c r="BI189" s="195" t="n">
        <f aca="false">IF(N189="nulová",J189,0)</f>
        <v>0</v>
      </c>
      <c r="BJ189" s="7" t="s">
        <v>90</v>
      </c>
      <c r="BK189" s="195" t="n">
        <f aca="false">ROUND(I189*H189,2)</f>
        <v>0</v>
      </c>
      <c r="BL189" s="7" t="s">
        <v>1324</v>
      </c>
      <c r="BM189" s="194" t="s">
        <v>1427</v>
      </c>
      <c r="BN189" s="31"/>
    </row>
    <row r="190" s="32" customFormat="true" ht="12.8" hidden="false" customHeight="false" outlineLevel="0" collapsed="false">
      <c r="A190" s="26"/>
      <c r="B190" s="27"/>
      <c r="C190" s="26"/>
      <c r="D190" s="196" t="s">
        <v>194</v>
      </c>
      <c r="E190" s="26"/>
      <c r="F190" s="197" t="s">
        <v>1426</v>
      </c>
      <c r="G190" s="26"/>
      <c r="H190" s="26"/>
      <c r="I190" s="163"/>
      <c r="J190" s="26"/>
      <c r="K190" s="26"/>
      <c r="L190" s="27"/>
      <c r="M190" s="198"/>
      <c r="N190" s="199"/>
      <c r="O190" s="68"/>
      <c r="P190" s="68"/>
      <c r="Q190" s="68"/>
      <c r="R190" s="68"/>
      <c r="S190" s="68"/>
      <c r="T190" s="69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7" t="s">
        <v>194</v>
      </c>
      <c r="AU190" s="7" t="s">
        <v>92</v>
      </c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</row>
    <row r="191" s="32" customFormat="true" ht="12.8" hidden="false" customHeight="false" outlineLevel="0" collapsed="false">
      <c r="A191" s="26"/>
      <c r="B191" s="27"/>
      <c r="C191" s="183" t="s">
        <v>360</v>
      </c>
      <c r="D191" s="183" t="s">
        <v>0</v>
      </c>
      <c r="E191" s="184" t="s">
        <v>1428</v>
      </c>
      <c r="F191" s="185" t="s">
        <v>1429</v>
      </c>
      <c r="G191" s="186" t="s">
        <v>260</v>
      </c>
      <c r="H191" s="187" t="n">
        <v>1</v>
      </c>
      <c r="I191" s="188"/>
      <c r="J191" s="189" t="n">
        <f aca="false">ROUND(I191*H191,2)</f>
        <v>0</v>
      </c>
      <c r="K191" s="185" t="s">
        <v>261</v>
      </c>
      <c r="L191" s="27"/>
      <c r="M191" s="190"/>
      <c r="N191" s="191" t="s">
        <v>47</v>
      </c>
      <c r="O191" s="68"/>
      <c r="P191" s="192" t="n">
        <f aca="false">O191*H191</f>
        <v>0</v>
      </c>
      <c r="Q191" s="192" t="n">
        <v>0</v>
      </c>
      <c r="R191" s="192" t="n">
        <f aca="false">Q191*H191</f>
        <v>0</v>
      </c>
      <c r="S191" s="192" t="n">
        <v>0</v>
      </c>
      <c r="T191" s="193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194" t="s">
        <v>1324</v>
      </c>
      <c r="AS191" s="31"/>
      <c r="AT191" s="194" t="s">
        <v>0</v>
      </c>
      <c r="AU191" s="194" t="s">
        <v>92</v>
      </c>
      <c r="AV191" s="31"/>
      <c r="AW191" s="31"/>
      <c r="AX191" s="31"/>
      <c r="AY191" s="7" t="s">
        <v>186</v>
      </c>
      <c r="AZ191" s="31"/>
      <c r="BA191" s="31"/>
      <c r="BB191" s="31"/>
      <c r="BC191" s="31"/>
      <c r="BD191" s="31"/>
      <c r="BE191" s="195" t="n">
        <f aca="false">IF(N191="základní",J191,0)</f>
        <v>0</v>
      </c>
      <c r="BF191" s="195" t="n">
        <f aca="false">IF(N191="snížená",J191,0)</f>
        <v>0</v>
      </c>
      <c r="BG191" s="195" t="n">
        <f aca="false">IF(N191="zákl. přenesená",J191,0)</f>
        <v>0</v>
      </c>
      <c r="BH191" s="195" t="n">
        <f aca="false">IF(N191="sníž. přenesená",J191,0)</f>
        <v>0</v>
      </c>
      <c r="BI191" s="195" t="n">
        <f aca="false">IF(N191="nulová",J191,0)</f>
        <v>0</v>
      </c>
      <c r="BJ191" s="7" t="s">
        <v>90</v>
      </c>
      <c r="BK191" s="195" t="n">
        <f aca="false">ROUND(I191*H191,2)</f>
        <v>0</v>
      </c>
      <c r="BL191" s="7" t="s">
        <v>1324</v>
      </c>
      <c r="BM191" s="194" t="s">
        <v>1430</v>
      </c>
      <c r="BN191" s="31"/>
    </row>
    <row r="192" s="32" customFormat="true" ht="12.8" hidden="false" customHeight="false" outlineLevel="0" collapsed="false">
      <c r="A192" s="26"/>
      <c r="B192" s="27"/>
      <c r="C192" s="26"/>
      <c r="D192" s="196" t="s">
        <v>194</v>
      </c>
      <c r="E192" s="26"/>
      <c r="F192" s="197" t="s">
        <v>1429</v>
      </c>
      <c r="G192" s="26"/>
      <c r="H192" s="26"/>
      <c r="I192" s="163"/>
      <c r="J192" s="26"/>
      <c r="K192" s="26"/>
      <c r="L192" s="27"/>
      <c r="M192" s="198"/>
      <c r="N192" s="199"/>
      <c r="O192" s="68"/>
      <c r="P192" s="68"/>
      <c r="Q192" s="68"/>
      <c r="R192" s="68"/>
      <c r="S192" s="68"/>
      <c r="T192" s="69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7" t="s">
        <v>194</v>
      </c>
      <c r="AU192" s="7" t="s">
        <v>92</v>
      </c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</row>
    <row r="193" s="32" customFormat="true" ht="12.8" hidden="false" customHeight="false" outlineLevel="0" collapsed="false">
      <c r="A193" s="26"/>
      <c r="B193" s="27"/>
      <c r="C193" s="183" t="s">
        <v>365</v>
      </c>
      <c r="D193" s="183" t="s">
        <v>0</v>
      </c>
      <c r="E193" s="184" t="s">
        <v>1431</v>
      </c>
      <c r="F193" s="185" t="s">
        <v>1432</v>
      </c>
      <c r="G193" s="186" t="s">
        <v>260</v>
      </c>
      <c r="H193" s="187" t="n">
        <v>1</v>
      </c>
      <c r="I193" s="188"/>
      <c r="J193" s="189" t="n">
        <f aca="false">ROUND(I193*H193,2)</f>
        <v>0</v>
      </c>
      <c r="K193" s="185" t="s">
        <v>261</v>
      </c>
      <c r="L193" s="27"/>
      <c r="M193" s="190"/>
      <c r="N193" s="191" t="s">
        <v>47</v>
      </c>
      <c r="O193" s="68"/>
      <c r="P193" s="192" t="n">
        <f aca="false">O193*H193</f>
        <v>0</v>
      </c>
      <c r="Q193" s="192" t="n">
        <v>0</v>
      </c>
      <c r="R193" s="192" t="n">
        <f aca="false">Q193*H193</f>
        <v>0</v>
      </c>
      <c r="S193" s="192" t="n">
        <v>0</v>
      </c>
      <c r="T193" s="193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194" t="s">
        <v>1324</v>
      </c>
      <c r="AS193" s="31"/>
      <c r="AT193" s="194" t="s">
        <v>0</v>
      </c>
      <c r="AU193" s="194" t="s">
        <v>92</v>
      </c>
      <c r="AV193" s="31"/>
      <c r="AW193" s="31"/>
      <c r="AX193" s="31"/>
      <c r="AY193" s="7" t="s">
        <v>186</v>
      </c>
      <c r="AZ193" s="31"/>
      <c r="BA193" s="31"/>
      <c r="BB193" s="31"/>
      <c r="BC193" s="31"/>
      <c r="BD193" s="31"/>
      <c r="BE193" s="195" t="n">
        <f aca="false">IF(N193="základní",J193,0)</f>
        <v>0</v>
      </c>
      <c r="BF193" s="195" t="n">
        <f aca="false">IF(N193="snížená",J193,0)</f>
        <v>0</v>
      </c>
      <c r="BG193" s="195" t="n">
        <f aca="false">IF(N193="zákl. přenesená",J193,0)</f>
        <v>0</v>
      </c>
      <c r="BH193" s="195" t="n">
        <f aca="false">IF(N193="sníž. přenesená",J193,0)</f>
        <v>0</v>
      </c>
      <c r="BI193" s="195" t="n">
        <f aca="false">IF(N193="nulová",J193,0)</f>
        <v>0</v>
      </c>
      <c r="BJ193" s="7" t="s">
        <v>90</v>
      </c>
      <c r="BK193" s="195" t="n">
        <f aca="false">ROUND(I193*H193,2)</f>
        <v>0</v>
      </c>
      <c r="BL193" s="7" t="s">
        <v>1324</v>
      </c>
      <c r="BM193" s="194" t="s">
        <v>1433</v>
      </c>
      <c r="BN193" s="31"/>
    </row>
    <row r="194" s="32" customFormat="true" ht="12.8" hidden="false" customHeight="false" outlineLevel="0" collapsed="false">
      <c r="A194" s="26"/>
      <c r="B194" s="27"/>
      <c r="C194" s="26"/>
      <c r="D194" s="196" t="s">
        <v>194</v>
      </c>
      <c r="E194" s="26"/>
      <c r="F194" s="197" t="s">
        <v>1432</v>
      </c>
      <c r="G194" s="26"/>
      <c r="H194" s="26"/>
      <c r="I194" s="163"/>
      <c r="J194" s="26"/>
      <c r="K194" s="26"/>
      <c r="L194" s="27"/>
      <c r="M194" s="198"/>
      <c r="N194" s="199"/>
      <c r="O194" s="68"/>
      <c r="P194" s="68"/>
      <c r="Q194" s="68"/>
      <c r="R194" s="68"/>
      <c r="S194" s="68"/>
      <c r="T194" s="69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7" t="s">
        <v>194</v>
      </c>
      <c r="AU194" s="7" t="s">
        <v>92</v>
      </c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</row>
    <row r="195" s="32" customFormat="true" ht="12.8" hidden="false" customHeight="false" outlineLevel="0" collapsed="false">
      <c r="A195" s="26"/>
      <c r="B195" s="27"/>
      <c r="C195" s="183" t="s">
        <v>542</v>
      </c>
      <c r="D195" s="183" t="s">
        <v>0</v>
      </c>
      <c r="E195" s="184" t="s">
        <v>1434</v>
      </c>
      <c r="F195" s="185" t="s">
        <v>1435</v>
      </c>
      <c r="G195" s="186" t="s">
        <v>260</v>
      </c>
      <c r="H195" s="187" t="n">
        <v>1</v>
      </c>
      <c r="I195" s="188"/>
      <c r="J195" s="189" t="n">
        <f aca="false">ROUND(I195*H195,2)</f>
        <v>0</v>
      </c>
      <c r="K195" s="185" t="s">
        <v>261</v>
      </c>
      <c r="L195" s="27"/>
      <c r="M195" s="190"/>
      <c r="N195" s="191" t="s">
        <v>47</v>
      </c>
      <c r="O195" s="68"/>
      <c r="P195" s="192" t="n">
        <f aca="false">O195*H195</f>
        <v>0</v>
      </c>
      <c r="Q195" s="192" t="n">
        <v>0</v>
      </c>
      <c r="R195" s="192" t="n">
        <f aca="false">Q195*H195</f>
        <v>0</v>
      </c>
      <c r="S195" s="192" t="n">
        <v>0</v>
      </c>
      <c r="T195" s="193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194" t="s">
        <v>1324</v>
      </c>
      <c r="AS195" s="31"/>
      <c r="AT195" s="194" t="s">
        <v>0</v>
      </c>
      <c r="AU195" s="194" t="s">
        <v>92</v>
      </c>
      <c r="AV195" s="31"/>
      <c r="AW195" s="31"/>
      <c r="AX195" s="31"/>
      <c r="AY195" s="7" t="s">
        <v>186</v>
      </c>
      <c r="AZ195" s="31"/>
      <c r="BA195" s="31"/>
      <c r="BB195" s="31"/>
      <c r="BC195" s="31"/>
      <c r="BD195" s="31"/>
      <c r="BE195" s="195" t="n">
        <f aca="false">IF(N195="základní",J195,0)</f>
        <v>0</v>
      </c>
      <c r="BF195" s="195" t="n">
        <f aca="false">IF(N195="snížená",J195,0)</f>
        <v>0</v>
      </c>
      <c r="BG195" s="195" t="n">
        <f aca="false">IF(N195="zákl. přenesená",J195,0)</f>
        <v>0</v>
      </c>
      <c r="BH195" s="195" t="n">
        <f aca="false">IF(N195="sníž. přenesená",J195,0)</f>
        <v>0</v>
      </c>
      <c r="BI195" s="195" t="n">
        <f aca="false">IF(N195="nulová",J195,0)</f>
        <v>0</v>
      </c>
      <c r="BJ195" s="7" t="s">
        <v>90</v>
      </c>
      <c r="BK195" s="195" t="n">
        <f aca="false">ROUND(I195*H195,2)</f>
        <v>0</v>
      </c>
      <c r="BL195" s="7" t="s">
        <v>1324</v>
      </c>
      <c r="BM195" s="194" t="s">
        <v>1436</v>
      </c>
      <c r="BN195" s="31"/>
    </row>
    <row r="196" s="32" customFormat="true" ht="12.8" hidden="false" customHeight="false" outlineLevel="0" collapsed="false">
      <c r="A196" s="26"/>
      <c r="B196" s="27"/>
      <c r="C196" s="26"/>
      <c r="D196" s="196" t="s">
        <v>194</v>
      </c>
      <c r="E196" s="26"/>
      <c r="F196" s="197" t="s">
        <v>1435</v>
      </c>
      <c r="G196" s="26"/>
      <c r="H196" s="26"/>
      <c r="I196" s="163"/>
      <c r="J196" s="26"/>
      <c r="K196" s="26"/>
      <c r="L196" s="27"/>
      <c r="M196" s="198"/>
      <c r="N196" s="199"/>
      <c r="O196" s="68"/>
      <c r="P196" s="68"/>
      <c r="Q196" s="68"/>
      <c r="R196" s="68"/>
      <c r="S196" s="68"/>
      <c r="T196" s="69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7" t="s">
        <v>194</v>
      </c>
      <c r="AU196" s="7" t="s">
        <v>92</v>
      </c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</row>
    <row r="197" s="32" customFormat="true" ht="12.8" hidden="false" customHeight="false" outlineLevel="0" collapsed="false">
      <c r="A197" s="26"/>
      <c r="B197" s="27"/>
      <c r="C197" s="183" t="s">
        <v>1000</v>
      </c>
      <c r="D197" s="183" t="s">
        <v>0</v>
      </c>
      <c r="E197" s="184" t="s">
        <v>1437</v>
      </c>
      <c r="F197" s="185" t="s">
        <v>1438</v>
      </c>
      <c r="G197" s="186" t="s">
        <v>260</v>
      </c>
      <c r="H197" s="187" t="n">
        <v>1</v>
      </c>
      <c r="I197" s="188"/>
      <c r="J197" s="189" t="n">
        <f aca="false">ROUND(I197*H197,2)</f>
        <v>0</v>
      </c>
      <c r="K197" s="185" t="s">
        <v>261</v>
      </c>
      <c r="L197" s="27"/>
      <c r="M197" s="190"/>
      <c r="N197" s="191" t="s">
        <v>47</v>
      </c>
      <c r="O197" s="68"/>
      <c r="P197" s="192" t="n">
        <f aca="false">O197*H197</f>
        <v>0</v>
      </c>
      <c r="Q197" s="192" t="n">
        <v>0</v>
      </c>
      <c r="R197" s="192" t="n">
        <f aca="false">Q197*H197</f>
        <v>0</v>
      </c>
      <c r="S197" s="192" t="n">
        <v>0</v>
      </c>
      <c r="T197" s="193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194" t="s">
        <v>1324</v>
      </c>
      <c r="AS197" s="31"/>
      <c r="AT197" s="194" t="s">
        <v>0</v>
      </c>
      <c r="AU197" s="194" t="s">
        <v>92</v>
      </c>
      <c r="AV197" s="31"/>
      <c r="AW197" s="31"/>
      <c r="AX197" s="31"/>
      <c r="AY197" s="7" t="s">
        <v>186</v>
      </c>
      <c r="AZ197" s="31"/>
      <c r="BA197" s="31"/>
      <c r="BB197" s="31"/>
      <c r="BC197" s="31"/>
      <c r="BD197" s="31"/>
      <c r="BE197" s="195" t="n">
        <f aca="false">IF(N197="základní",J197,0)</f>
        <v>0</v>
      </c>
      <c r="BF197" s="195" t="n">
        <f aca="false">IF(N197="snížená",J197,0)</f>
        <v>0</v>
      </c>
      <c r="BG197" s="195" t="n">
        <f aca="false">IF(N197="zákl. přenesená",J197,0)</f>
        <v>0</v>
      </c>
      <c r="BH197" s="195" t="n">
        <f aca="false">IF(N197="sníž. přenesená",J197,0)</f>
        <v>0</v>
      </c>
      <c r="BI197" s="195" t="n">
        <f aca="false">IF(N197="nulová",J197,0)</f>
        <v>0</v>
      </c>
      <c r="BJ197" s="7" t="s">
        <v>90</v>
      </c>
      <c r="BK197" s="195" t="n">
        <f aca="false">ROUND(I197*H197,2)</f>
        <v>0</v>
      </c>
      <c r="BL197" s="7" t="s">
        <v>1324</v>
      </c>
      <c r="BM197" s="194" t="s">
        <v>1439</v>
      </c>
      <c r="BN197" s="31"/>
    </row>
    <row r="198" s="32" customFormat="true" ht="12.8" hidden="false" customHeight="false" outlineLevel="0" collapsed="false">
      <c r="A198" s="26"/>
      <c r="B198" s="27"/>
      <c r="C198" s="26"/>
      <c r="D198" s="196" t="s">
        <v>194</v>
      </c>
      <c r="E198" s="26"/>
      <c r="F198" s="197" t="s">
        <v>1438</v>
      </c>
      <c r="G198" s="26"/>
      <c r="H198" s="26"/>
      <c r="I198" s="163"/>
      <c r="J198" s="26"/>
      <c r="K198" s="26"/>
      <c r="L198" s="27"/>
      <c r="M198" s="198"/>
      <c r="N198" s="199"/>
      <c r="O198" s="68"/>
      <c r="P198" s="68"/>
      <c r="Q198" s="68"/>
      <c r="R198" s="68"/>
      <c r="S198" s="68"/>
      <c r="T198" s="69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7" t="s">
        <v>194</v>
      </c>
      <c r="AU198" s="7" t="s">
        <v>92</v>
      </c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</row>
    <row r="199" s="32" customFormat="true" ht="12.8" hidden="false" customHeight="false" outlineLevel="0" collapsed="false">
      <c r="A199" s="26"/>
      <c r="B199" s="27"/>
      <c r="C199" s="183" t="s">
        <v>544</v>
      </c>
      <c r="D199" s="183" t="s">
        <v>0</v>
      </c>
      <c r="E199" s="184" t="s">
        <v>1440</v>
      </c>
      <c r="F199" s="185" t="s">
        <v>1441</v>
      </c>
      <c r="G199" s="186" t="s">
        <v>260</v>
      </c>
      <c r="H199" s="187" t="n">
        <v>1</v>
      </c>
      <c r="I199" s="188"/>
      <c r="J199" s="189" t="n">
        <f aca="false">ROUND(I199*H199,2)</f>
        <v>0</v>
      </c>
      <c r="K199" s="185" t="s">
        <v>261</v>
      </c>
      <c r="L199" s="27"/>
      <c r="M199" s="190"/>
      <c r="N199" s="191" t="s">
        <v>47</v>
      </c>
      <c r="O199" s="68"/>
      <c r="P199" s="192" t="n">
        <f aca="false">O199*H199</f>
        <v>0</v>
      </c>
      <c r="Q199" s="192" t="n">
        <v>0</v>
      </c>
      <c r="R199" s="192" t="n">
        <f aca="false">Q199*H199</f>
        <v>0</v>
      </c>
      <c r="S199" s="192" t="n">
        <v>0</v>
      </c>
      <c r="T199" s="193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194" t="s">
        <v>1324</v>
      </c>
      <c r="AS199" s="31"/>
      <c r="AT199" s="194" t="s">
        <v>0</v>
      </c>
      <c r="AU199" s="194" t="s">
        <v>92</v>
      </c>
      <c r="AV199" s="31"/>
      <c r="AW199" s="31"/>
      <c r="AX199" s="31"/>
      <c r="AY199" s="7" t="s">
        <v>186</v>
      </c>
      <c r="AZ199" s="31"/>
      <c r="BA199" s="31"/>
      <c r="BB199" s="31"/>
      <c r="BC199" s="31"/>
      <c r="BD199" s="31"/>
      <c r="BE199" s="195" t="n">
        <f aca="false">IF(N199="základní",J199,0)</f>
        <v>0</v>
      </c>
      <c r="BF199" s="195" t="n">
        <f aca="false">IF(N199="snížená",J199,0)</f>
        <v>0</v>
      </c>
      <c r="BG199" s="195" t="n">
        <f aca="false">IF(N199="zákl. přenesená",J199,0)</f>
        <v>0</v>
      </c>
      <c r="BH199" s="195" t="n">
        <f aca="false">IF(N199="sníž. přenesená",J199,0)</f>
        <v>0</v>
      </c>
      <c r="BI199" s="195" t="n">
        <f aca="false">IF(N199="nulová",J199,0)</f>
        <v>0</v>
      </c>
      <c r="BJ199" s="7" t="s">
        <v>90</v>
      </c>
      <c r="BK199" s="195" t="n">
        <f aca="false">ROUND(I199*H199,2)</f>
        <v>0</v>
      </c>
      <c r="BL199" s="7" t="s">
        <v>1324</v>
      </c>
      <c r="BM199" s="194" t="s">
        <v>1442</v>
      </c>
      <c r="BN199" s="31"/>
    </row>
    <row r="200" s="32" customFormat="true" ht="12.8" hidden="false" customHeight="false" outlineLevel="0" collapsed="false">
      <c r="A200" s="26"/>
      <c r="B200" s="27"/>
      <c r="C200" s="26"/>
      <c r="D200" s="196" t="s">
        <v>194</v>
      </c>
      <c r="E200" s="26"/>
      <c r="F200" s="197" t="s">
        <v>1441</v>
      </c>
      <c r="G200" s="26"/>
      <c r="H200" s="26"/>
      <c r="I200" s="163"/>
      <c r="J200" s="26"/>
      <c r="K200" s="26"/>
      <c r="L200" s="27"/>
      <c r="M200" s="198"/>
      <c r="N200" s="199"/>
      <c r="O200" s="68"/>
      <c r="P200" s="68"/>
      <c r="Q200" s="68"/>
      <c r="R200" s="68"/>
      <c r="S200" s="68"/>
      <c r="T200" s="69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7" t="s">
        <v>194</v>
      </c>
      <c r="AU200" s="7" t="s">
        <v>92</v>
      </c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</row>
    <row r="201" s="32" customFormat="true" ht="12.8" hidden="false" customHeight="false" outlineLevel="0" collapsed="false">
      <c r="A201" s="26"/>
      <c r="B201" s="27"/>
      <c r="C201" s="183" t="s">
        <v>611</v>
      </c>
      <c r="D201" s="183" t="s">
        <v>0</v>
      </c>
      <c r="E201" s="184" t="s">
        <v>1443</v>
      </c>
      <c r="F201" s="185" t="s">
        <v>1444</v>
      </c>
      <c r="G201" s="186" t="s">
        <v>260</v>
      </c>
      <c r="H201" s="187" t="n">
        <v>1</v>
      </c>
      <c r="I201" s="188"/>
      <c r="J201" s="189" t="n">
        <f aca="false">ROUND(I201*H201,2)</f>
        <v>0</v>
      </c>
      <c r="K201" s="185" t="s">
        <v>261</v>
      </c>
      <c r="L201" s="27"/>
      <c r="M201" s="190"/>
      <c r="N201" s="191" t="s">
        <v>47</v>
      </c>
      <c r="O201" s="68"/>
      <c r="P201" s="192" t="n">
        <f aca="false">O201*H201</f>
        <v>0</v>
      </c>
      <c r="Q201" s="192" t="n">
        <v>0</v>
      </c>
      <c r="R201" s="192" t="n">
        <f aca="false">Q201*H201</f>
        <v>0</v>
      </c>
      <c r="S201" s="192" t="n">
        <v>0</v>
      </c>
      <c r="T201" s="193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194" t="s">
        <v>1324</v>
      </c>
      <c r="AS201" s="31"/>
      <c r="AT201" s="194" t="s">
        <v>0</v>
      </c>
      <c r="AU201" s="194" t="s">
        <v>92</v>
      </c>
      <c r="AV201" s="31"/>
      <c r="AW201" s="31"/>
      <c r="AX201" s="31"/>
      <c r="AY201" s="7" t="s">
        <v>186</v>
      </c>
      <c r="AZ201" s="31"/>
      <c r="BA201" s="31"/>
      <c r="BB201" s="31"/>
      <c r="BC201" s="31"/>
      <c r="BD201" s="31"/>
      <c r="BE201" s="195" t="n">
        <f aca="false">IF(N201="základní",J201,0)</f>
        <v>0</v>
      </c>
      <c r="BF201" s="195" t="n">
        <f aca="false">IF(N201="snížená",J201,0)</f>
        <v>0</v>
      </c>
      <c r="BG201" s="195" t="n">
        <f aca="false">IF(N201="zákl. přenesená",J201,0)</f>
        <v>0</v>
      </c>
      <c r="BH201" s="195" t="n">
        <f aca="false">IF(N201="sníž. přenesená",J201,0)</f>
        <v>0</v>
      </c>
      <c r="BI201" s="195" t="n">
        <f aca="false">IF(N201="nulová",J201,0)</f>
        <v>0</v>
      </c>
      <c r="BJ201" s="7" t="s">
        <v>90</v>
      </c>
      <c r="BK201" s="195" t="n">
        <f aca="false">ROUND(I201*H201,2)</f>
        <v>0</v>
      </c>
      <c r="BL201" s="7" t="s">
        <v>1324</v>
      </c>
      <c r="BM201" s="194" t="s">
        <v>1445</v>
      </c>
      <c r="BN201" s="31"/>
    </row>
    <row r="202" s="32" customFormat="true" ht="12.8" hidden="false" customHeight="false" outlineLevel="0" collapsed="false">
      <c r="A202" s="26"/>
      <c r="B202" s="27"/>
      <c r="C202" s="26"/>
      <c r="D202" s="196" t="s">
        <v>194</v>
      </c>
      <c r="E202" s="26"/>
      <c r="F202" s="197" t="s">
        <v>1444</v>
      </c>
      <c r="G202" s="26"/>
      <c r="H202" s="26"/>
      <c r="I202" s="163"/>
      <c r="J202" s="26"/>
      <c r="K202" s="26"/>
      <c r="L202" s="27"/>
      <c r="M202" s="198"/>
      <c r="N202" s="199"/>
      <c r="O202" s="68"/>
      <c r="P202" s="68"/>
      <c r="Q202" s="68"/>
      <c r="R202" s="68"/>
      <c r="S202" s="68"/>
      <c r="T202" s="69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7" t="s">
        <v>194</v>
      </c>
      <c r="AU202" s="7" t="s">
        <v>92</v>
      </c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</row>
    <row r="203" s="32" customFormat="true" ht="12.8" hidden="false" customHeight="false" outlineLevel="0" collapsed="false">
      <c r="A203" s="26"/>
      <c r="B203" s="27"/>
      <c r="C203" s="183" t="s">
        <v>547</v>
      </c>
      <c r="D203" s="183" t="s">
        <v>0</v>
      </c>
      <c r="E203" s="184" t="s">
        <v>1446</v>
      </c>
      <c r="F203" s="185" t="s">
        <v>1447</v>
      </c>
      <c r="G203" s="186" t="s">
        <v>260</v>
      </c>
      <c r="H203" s="187" t="n">
        <v>1</v>
      </c>
      <c r="I203" s="188"/>
      <c r="J203" s="189" t="n">
        <f aca="false">ROUND(I203*H203,2)</f>
        <v>0</v>
      </c>
      <c r="K203" s="185" t="s">
        <v>261</v>
      </c>
      <c r="L203" s="27"/>
      <c r="M203" s="190"/>
      <c r="N203" s="191" t="s">
        <v>47</v>
      </c>
      <c r="O203" s="68"/>
      <c r="P203" s="192" t="n">
        <f aca="false">O203*H203</f>
        <v>0</v>
      </c>
      <c r="Q203" s="192" t="n">
        <v>0</v>
      </c>
      <c r="R203" s="192" t="n">
        <f aca="false">Q203*H203</f>
        <v>0</v>
      </c>
      <c r="S203" s="192" t="n">
        <v>0</v>
      </c>
      <c r="T203" s="193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194" t="s">
        <v>1324</v>
      </c>
      <c r="AS203" s="31"/>
      <c r="AT203" s="194" t="s">
        <v>0</v>
      </c>
      <c r="AU203" s="194" t="s">
        <v>92</v>
      </c>
      <c r="AV203" s="31"/>
      <c r="AW203" s="31"/>
      <c r="AX203" s="31"/>
      <c r="AY203" s="7" t="s">
        <v>186</v>
      </c>
      <c r="AZ203" s="31"/>
      <c r="BA203" s="31"/>
      <c r="BB203" s="31"/>
      <c r="BC203" s="31"/>
      <c r="BD203" s="31"/>
      <c r="BE203" s="195" t="n">
        <f aca="false">IF(N203="základní",J203,0)</f>
        <v>0</v>
      </c>
      <c r="BF203" s="195" t="n">
        <f aca="false">IF(N203="snížená",J203,0)</f>
        <v>0</v>
      </c>
      <c r="BG203" s="195" t="n">
        <f aca="false">IF(N203="zákl. přenesená",J203,0)</f>
        <v>0</v>
      </c>
      <c r="BH203" s="195" t="n">
        <f aca="false">IF(N203="sníž. přenesená",J203,0)</f>
        <v>0</v>
      </c>
      <c r="BI203" s="195" t="n">
        <f aca="false">IF(N203="nulová",J203,0)</f>
        <v>0</v>
      </c>
      <c r="BJ203" s="7" t="s">
        <v>90</v>
      </c>
      <c r="BK203" s="195" t="n">
        <f aca="false">ROUND(I203*H203,2)</f>
        <v>0</v>
      </c>
      <c r="BL203" s="7" t="s">
        <v>1324</v>
      </c>
      <c r="BM203" s="194" t="s">
        <v>1448</v>
      </c>
      <c r="BN203" s="31"/>
    </row>
    <row r="204" s="32" customFormat="true" ht="12.8" hidden="false" customHeight="false" outlineLevel="0" collapsed="false">
      <c r="A204" s="26"/>
      <c r="B204" s="27"/>
      <c r="C204" s="26"/>
      <c r="D204" s="196" t="s">
        <v>194</v>
      </c>
      <c r="E204" s="26"/>
      <c r="F204" s="197" t="s">
        <v>1447</v>
      </c>
      <c r="G204" s="26"/>
      <c r="H204" s="26"/>
      <c r="I204" s="163"/>
      <c r="J204" s="26"/>
      <c r="K204" s="26"/>
      <c r="L204" s="27"/>
      <c r="M204" s="198"/>
      <c r="N204" s="199"/>
      <c r="O204" s="68"/>
      <c r="P204" s="68"/>
      <c r="Q204" s="68"/>
      <c r="R204" s="68"/>
      <c r="S204" s="68"/>
      <c r="T204" s="69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7" t="s">
        <v>194</v>
      </c>
      <c r="AU204" s="7" t="s">
        <v>92</v>
      </c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</row>
    <row r="205" s="32" customFormat="true" ht="12.8" hidden="false" customHeight="false" outlineLevel="0" collapsed="false">
      <c r="A205" s="26"/>
      <c r="B205" s="27"/>
      <c r="C205" s="183" t="s">
        <v>624</v>
      </c>
      <c r="D205" s="183" t="s">
        <v>0</v>
      </c>
      <c r="E205" s="184" t="s">
        <v>1449</v>
      </c>
      <c r="F205" s="185" t="s">
        <v>1450</v>
      </c>
      <c r="G205" s="186" t="s">
        <v>260</v>
      </c>
      <c r="H205" s="187" t="n">
        <v>1</v>
      </c>
      <c r="I205" s="188"/>
      <c r="J205" s="189" t="n">
        <f aca="false">ROUND(I205*H205,2)</f>
        <v>0</v>
      </c>
      <c r="K205" s="185" t="s">
        <v>261</v>
      </c>
      <c r="L205" s="27"/>
      <c r="M205" s="190"/>
      <c r="N205" s="191" t="s">
        <v>47</v>
      </c>
      <c r="O205" s="68"/>
      <c r="P205" s="192" t="n">
        <f aca="false">O205*H205</f>
        <v>0</v>
      </c>
      <c r="Q205" s="192" t="n">
        <v>0</v>
      </c>
      <c r="R205" s="192" t="n">
        <f aca="false">Q205*H205</f>
        <v>0</v>
      </c>
      <c r="S205" s="192" t="n">
        <v>0</v>
      </c>
      <c r="T205" s="193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194" t="s">
        <v>1324</v>
      </c>
      <c r="AS205" s="31"/>
      <c r="AT205" s="194" t="s">
        <v>0</v>
      </c>
      <c r="AU205" s="194" t="s">
        <v>92</v>
      </c>
      <c r="AV205" s="31"/>
      <c r="AW205" s="31"/>
      <c r="AX205" s="31"/>
      <c r="AY205" s="7" t="s">
        <v>186</v>
      </c>
      <c r="AZ205" s="31"/>
      <c r="BA205" s="31"/>
      <c r="BB205" s="31"/>
      <c r="BC205" s="31"/>
      <c r="BD205" s="31"/>
      <c r="BE205" s="195" t="n">
        <f aca="false">IF(N205="základní",J205,0)</f>
        <v>0</v>
      </c>
      <c r="BF205" s="195" t="n">
        <f aca="false">IF(N205="snížená",J205,0)</f>
        <v>0</v>
      </c>
      <c r="BG205" s="195" t="n">
        <f aca="false">IF(N205="zákl. přenesená",J205,0)</f>
        <v>0</v>
      </c>
      <c r="BH205" s="195" t="n">
        <f aca="false">IF(N205="sníž. přenesená",J205,0)</f>
        <v>0</v>
      </c>
      <c r="BI205" s="195" t="n">
        <f aca="false">IF(N205="nulová",J205,0)</f>
        <v>0</v>
      </c>
      <c r="BJ205" s="7" t="s">
        <v>90</v>
      </c>
      <c r="BK205" s="195" t="n">
        <f aca="false">ROUND(I205*H205,2)</f>
        <v>0</v>
      </c>
      <c r="BL205" s="7" t="s">
        <v>1324</v>
      </c>
      <c r="BM205" s="194" t="s">
        <v>1451</v>
      </c>
      <c r="BN205" s="31"/>
    </row>
    <row r="206" s="32" customFormat="true" ht="12.8" hidden="false" customHeight="false" outlineLevel="0" collapsed="false">
      <c r="A206" s="26"/>
      <c r="B206" s="27"/>
      <c r="C206" s="26"/>
      <c r="D206" s="196" t="s">
        <v>194</v>
      </c>
      <c r="E206" s="26"/>
      <c r="F206" s="197" t="s">
        <v>1450</v>
      </c>
      <c r="G206" s="26"/>
      <c r="H206" s="26"/>
      <c r="I206" s="163"/>
      <c r="J206" s="26"/>
      <c r="K206" s="26"/>
      <c r="L206" s="27"/>
      <c r="M206" s="198"/>
      <c r="N206" s="199"/>
      <c r="O206" s="68"/>
      <c r="P206" s="68"/>
      <c r="Q206" s="68"/>
      <c r="R206" s="68"/>
      <c r="S206" s="68"/>
      <c r="T206" s="69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7" t="s">
        <v>194</v>
      </c>
      <c r="AU206" s="7" t="s">
        <v>92</v>
      </c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</row>
    <row r="207" s="32" customFormat="true" ht="12.8" hidden="false" customHeight="false" outlineLevel="0" collapsed="false">
      <c r="A207" s="26"/>
      <c r="B207" s="27"/>
      <c r="C207" s="183" t="s">
        <v>550</v>
      </c>
      <c r="D207" s="183" t="s">
        <v>0</v>
      </c>
      <c r="E207" s="184" t="s">
        <v>1452</v>
      </c>
      <c r="F207" s="185" t="s">
        <v>1453</v>
      </c>
      <c r="G207" s="186" t="s">
        <v>260</v>
      </c>
      <c r="H207" s="187" t="n">
        <v>1</v>
      </c>
      <c r="I207" s="188"/>
      <c r="J207" s="189" t="n">
        <f aca="false">ROUND(I207*H207,2)</f>
        <v>0</v>
      </c>
      <c r="K207" s="185" t="s">
        <v>261</v>
      </c>
      <c r="L207" s="27"/>
      <c r="M207" s="190"/>
      <c r="N207" s="191" t="s">
        <v>47</v>
      </c>
      <c r="O207" s="68"/>
      <c r="P207" s="192" t="n">
        <f aca="false">O207*H207</f>
        <v>0</v>
      </c>
      <c r="Q207" s="192" t="n">
        <v>0</v>
      </c>
      <c r="R207" s="192" t="n">
        <f aca="false">Q207*H207</f>
        <v>0</v>
      </c>
      <c r="S207" s="192" t="n">
        <v>0</v>
      </c>
      <c r="T207" s="193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194" t="s">
        <v>1324</v>
      </c>
      <c r="AS207" s="31"/>
      <c r="AT207" s="194" t="s">
        <v>0</v>
      </c>
      <c r="AU207" s="194" t="s">
        <v>92</v>
      </c>
      <c r="AV207" s="31"/>
      <c r="AW207" s="31"/>
      <c r="AX207" s="31"/>
      <c r="AY207" s="7" t="s">
        <v>186</v>
      </c>
      <c r="AZ207" s="31"/>
      <c r="BA207" s="31"/>
      <c r="BB207" s="31"/>
      <c r="BC207" s="31"/>
      <c r="BD207" s="31"/>
      <c r="BE207" s="195" t="n">
        <f aca="false">IF(N207="základní",J207,0)</f>
        <v>0</v>
      </c>
      <c r="BF207" s="195" t="n">
        <f aca="false">IF(N207="snížená",J207,0)</f>
        <v>0</v>
      </c>
      <c r="BG207" s="195" t="n">
        <f aca="false">IF(N207="zákl. přenesená",J207,0)</f>
        <v>0</v>
      </c>
      <c r="BH207" s="195" t="n">
        <f aca="false">IF(N207="sníž. přenesená",J207,0)</f>
        <v>0</v>
      </c>
      <c r="BI207" s="195" t="n">
        <f aca="false">IF(N207="nulová",J207,0)</f>
        <v>0</v>
      </c>
      <c r="BJ207" s="7" t="s">
        <v>90</v>
      </c>
      <c r="BK207" s="195" t="n">
        <f aca="false">ROUND(I207*H207,2)</f>
        <v>0</v>
      </c>
      <c r="BL207" s="7" t="s">
        <v>1324</v>
      </c>
      <c r="BM207" s="194" t="s">
        <v>1454</v>
      </c>
      <c r="BN207" s="31"/>
    </row>
    <row r="208" s="32" customFormat="true" ht="12.8" hidden="false" customHeight="false" outlineLevel="0" collapsed="false">
      <c r="A208" s="26"/>
      <c r="B208" s="27"/>
      <c r="C208" s="26"/>
      <c r="D208" s="196" t="s">
        <v>194</v>
      </c>
      <c r="E208" s="26"/>
      <c r="F208" s="197" t="s">
        <v>1453</v>
      </c>
      <c r="G208" s="26"/>
      <c r="H208" s="26"/>
      <c r="I208" s="163"/>
      <c r="J208" s="26"/>
      <c r="K208" s="26"/>
      <c r="L208" s="27"/>
      <c r="M208" s="198"/>
      <c r="N208" s="199"/>
      <c r="O208" s="68"/>
      <c r="P208" s="68"/>
      <c r="Q208" s="68"/>
      <c r="R208" s="68"/>
      <c r="S208" s="68"/>
      <c r="T208" s="69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7" t="s">
        <v>194</v>
      </c>
      <c r="AU208" s="7" t="s">
        <v>92</v>
      </c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</row>
    <row r="209" s="32" customFormat="true" ht="12.8" hidden="false" customHeight="false" outlineLevel="0" collapsed="false">
      <c r="A209" s="26"/>
      <c r="B209" s="27"/>
      <c r="C209" s="183" t="s">
        <v>637</v>
      </c>
      <c r="D209" s="183" t="s">
        <v>0</v>
      </c>
      <c r="E209" s="184" t="s">
        <v>1455</v>
      </c>
      <c r="F209" s="185" t="s">
        <v>1456</v>
      </c>
      <c r="G209" s="186" t="s">
        <v>260</v>
      </c>
      <c r="H209" s="187" t="n">
        <v>1</v>
      </c>
      <c r="I209" s="188"/>
      <c r="J209" s="189" t="n">
        <f aca="false">ROUND(I209*H209,2)</f>
        <v>0</v>
      </c>
      <c r="K209" s="185" t="s">
        <v>261</v>
      </c>
      <c r="L209" s="27"/>
      <c r="M209" s="190"/>
      <c r="N209" s="191" t="s">
        <v>47</v>
      </c>
      <c r="O209" s="68"/>
      <c r="P209" s="192" t="n">
        <f aca="false">O209*H209</f>
        <v>0</v>
      </c>
      <c r="Q209" s="192" t="n">
        <v>0</v>
      </c>
      <c r="R209" s="192" t="n">
        <f aca="false">Q209*H209</f>
        <v>0</v>
      </c>
      <c r="S209" s="192" t="n">
        <v>0</v>
      </c>
      <c r="T209" s="193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194" t="s">
        <v>1324</v>
      </c>
      <c r="AS209" s="31"/>
      <c r="AT209" s="194" t="s">
        <v>0</v>
      </c>
      <c r="AU209" s="194" t="s">
        <v>92</v>
      </c>
      <c r="AV209" s="31"/>
      <c r="AW209" s="31"/>
      <c r="AX209" s="31"/>
      <c r="AY209" s="7" t="s">
        <v>186</v>
      </c>
      <c r="AZ209" s="31"/>
      <c r="BA209" s="31"/>
      <c r="BB209" s="31"/>
      <c r="BC209" s="31"/>
      <c r="BD209" s="31"/>
      <c r="BE209" s="195" t="n">
        <f aca="false">IF(N209="základní",J209,0)</f>
        <v>0</v>
      </c>
      <c r="BF209" s="195" t="n">
        <f aca="false">IF(N209="snížená",J209,0)</f>
        <v>0</v>
      </c>
      <c r="BG209" s="195" t="n">
        <f aca="false">IF(N209="zákl. přenesená",J209,0)</f>
        <v>0</v>
      </c>
      <c r="BH209" s="195" t="n">
        <f aca="false">IF(N209="sníž. přenesená",J209,0)</f>
        <v>0</v>
      </c>
      <c r="BI209" s="195" t="n">
        <f aca="false">IF(N209="nulová",J209,0)</f>
        <v>0</v>
      </c>
      <c r="BJ209" s="7" t="s">
        <v>90</v>
      </c>
      <c r="BK209" s="195" t="n">
        <f aca="false">ROUND(I209*H209,2)</f>
        <v>0</v>
      </c>
      <c r="BL209" s="7" t="s">
        <v>1324</v>
      </c>
      <c r="BM209" s="194" t="s">
        <v>1457</v>
      </c>
      <c r="BN209" s="31"/>
    </row>
    <row r="210" s="32" customFormat="true" ht="12.8" hidden="false" customHeight="false" outlineLevel="0" collapsed="false">
      <c r="A210" s="26"/>
      <c r="B210" s="27"/>
      <c r="C210" s="26"/>
      <c r="D210" s="196" t="s">
        <v>194</v>
      </c>
      <c r="E210" s="26"/>
      <c r="F210" s="197" t="s">
        <v>1456</v>
      </c>
      <c r="G210" s="26"/>
      <c r="H210" s="26"/>
      <c r="I210" s="163"/>
      <c r="J210" s="26"/>
      <c r="K210" s="26"/>
      <c r="L210" s="27"/>
      <c r="M210" s="198"/>
      <c r="N210" s="199"/>
      <c r="O210" s="68"/>
      <c r="P210" s="68"/>
      <c r="Q210" s="68"/>
      <c r="R210" s="68"/>
      <c r="S210" s="68"/>
      <c r="T210" s="69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7" t="s">
        <v>194</v>
      </c>
      <c r="AU210" s="7" t="s">
        <v>92</v>
      </c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</row>
    <row r="211" s="32" customFormat="true" ht="12.8" hidden="false" customHeight="false" outlineLevel="0" collapsed="false">
      <c r="A211" s="26"/>
      <c r="B211" s="27"/>
      <c r="C211" s="183" t="s">
        <v>553</v>
      </c>
      <c r="D211" s="183" t="s">
        <v>0</v>
      </c>
      <c r="E211" s="184" t="s">
        <v>1458</v>
      </c>
      <c r="F211" s="185" t="s">
        <v>1459</v>
      </c>
      <c r="G211" s="186" t="s">
        <v>260</v>
      </c>
      <c r="H211" s="187" t="n">
        <v>1</v>
      </c>
      <c r="I211" s="188"/>
      <c r="J211" s="189" t="n">
        <f aca="false">ROUND(I211*H211,2)</f>
        <v>0</v>
      </c>
      <c r="K211" s="185" t="s">
        <v>261</v>
      </c>
      <c r="L211" s="27"/>
      <c r="M211" s="190"/>
      <c r="N211" s="191" t="s">
        <v>47</v>
      </c>
      <c r="O211" s="68"/>
      <c r="P211" s="192" t="n">
        <f aca="false">O211*H211</f>
        <v>0</v>
      </c>
      <c r="Q211" s="192" t="n">
        <v>0</v>
      </c>
      <c r="R211" s="192" t="n">
        <f aca="false">Q211*H211</f>
        <v>0</v>
      </c>
      <c r="S211" s="192" t="n">
        <v>0</v>
      </c>
      <c r="T211" s="193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194" t="s">
        <v>1324</v>
      </c>
      <c r="AS211" s="31"/>
      <c r="AT211" s="194" t="s">
        <v>0</v>
      </c>
      <c r="AU211" s="194" t="s">
        <v>92</v>
      </c>
      <c r="AV211" s="31"/>
      <c r="AW211" s="31"/>
      <c r="AX211" s="31"/>
      <c r="AY211" s="7" t="s">
        <v>186</v>
      </c>
      <c r="AZ211" s="31"/>
      <c r="BA211" s="31"/>
      <c r="BB211" s="31"/>
      <c r="BC211" s="31"/>
      <c r="BD211" s="31"/>
      <c r="BE211" s="195" t="n">
        <f aca="false">IF(N211="základní",J211,0)</f>
        <v>0</v>
      </c>
      <c r="BF211" s="195" t="n">
        <f aca="false">IF(N211="snížená",J211,0)</f>
        <v>0</v>
      </c>
      <c r="BG211" s="195" t="n">
        <f aca="false">IF(N211="zákl. přenesená",J211,0)</f>
        <v>0</v>
      </c>
      <c r="BH211" s="195" t="n">
        <f aca="false">IF(N211="sníž. přenesená",J211,0)</f>
        <v>0</v>
      </c>
      <c r="BI211" s="195" t="n">
        <f aca="false">IF(N211="nulová",J211,0)</f>
        <v>0</v>
      </c>
      <c r="BJ211" s="7" t="s">
        <v>90</v>
      </c>
      <c r="BK211" s="195" t="n">
        <f aca="false">ROUND(I211*H211,2)</f>
        <v>0</v>
      </c>
      <c r="BL211" s="7" t="s">
        <v>1324</v>
      </c>
      <c r="BM211" s="194" t="s">
        <v>1460</v>
      </c>
      <c r="BN211" s="31"/>
    </row>
    <row r="212" s="32" customFormat="true" ht="12.8" hidden="false" customHeight="false" outlineLevel="0" collapsed="false">
      <c r="A212" s="26"/>
      <c r="B212" s="27"/>
      <c r="C212" s="26"/>
      <c r="D212" s="196" t="s">
        <v>194</v>
      </c>
      <c r="E212" s="26"/>
      <c r="F212" s="197" t="s">
        <v>1459</v>
      </c>
      <c r="G212" s="26"/>
      <c r="H212" s="26"/>
      <c r="I212" s="163"/>
      <c r="J212" s="26"/>
      <c r="K212" s="26"/>
      <c r="L212" s="27"/>
      <c r="M212" s="198"/>
      <c r="N212" s="199"/>
      <c r="O212" s="68"/>
      <c r="P212" s="68"/>
      <c r="Q212" s="68"/>
      <c r="R212" s="68"/>
      <c r="S212" s="68"/>
      <c r="T212" s="69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7" t="s">
        <v>194</v>
      </c>
      <c r="AU212" s="7" t="s">
        <v>92</v>
      </c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</row>
    <row r="213" s="32" customFormat="true" ht="12.8" hidden="false" customHeight="false" outlineLevel="0" collapsed="false">
      <c r="A213" s="26"/>
      <c r="B213" s="27"/>
      <c r="C213" s="183" t="s">
        <v>644</v>
      </c>
      <c r="D213" s="183" t="s">
        <v>0</v>
      </c>
      <c r="E213" s="184" t="s">
        <v>1461</v>
      </c>
      <c r="F213" s="185" t="s">
        <v>1462</v>
      </c>
      <c r="G213" s="186" t="s">
        <v>260</v>
      </c>
      <c r="H213" s="187" t="n">
        <v>1</v>
      </c>
      <c r="I213" s="188"/>
      <c r="J213" s="189" t="n">
        <f aca="false">ROUND(I213*H213,2)</f>
        <v>0</v>
      </c>
      <c r="K213" s="185" t="s">
        <v>261</v>
      </c>
      <c r="L213" s="27"/>
      <c r="M213" s="190"/>
      <c r="N213" s="191" t="s">
        <v>47</v>
      </c>
      <c r="O213" s="68"/>
      <c r="P213" s="192" t="n">
        <f aca="false">O213*H213</f>
        <v>0</v>
      </c>
      <c r="Q213" s="192" t="n">
        <v>0</v>
      </c>
      <c r="R213" s="192" t="n">
        <f aca="false">Q213*H213</f>
        <v>0</v>
      </c>
      <c r="S213" s="192" t="n">
        <v>0</v>
      </c>
      <c r="T213" s="193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194" t="s">
        <v>1324</v>
      </c>
      <c r="AS213" s="31"/>
      <c r="AT213" s="194" t="s">
        <v>0</v>
      </c>
      <c r="AU213" s="194" t="s">
        <v>92</v>
      </c>
      <c r="AV213" s="31"/>
      <c r="AW213" s="31"/>
      <c r="AX213" s="31"/>
      <c r="AY213" s="7" t="s">
        <v>186</v>
      </c>
      <c r="AZ213" s="31"/>
      <c r="BA213" s="31"/>
      <c r="BB213" s="31"/>
      <c r="BC213" s="31"/>
      <c r="BD213" s="31"/>
      <c r="BE213" s="195" t="n">
        <f aca="false">IF(N213="základní",J213,0)</f>
        <v>0</v>
      </c>
      <c r="BF213" s="195" t="n">
        <f aca="false">IF(N213="snížená",J213,0)</f>
        <v>0</v>
      </c>
      <c r="BG213" s="195" t="n">
        <f aca="false">IF(N213="zákl. přenesená",J213,0)</f>
        <v>0</v>
      </c>
      <c r="BH213" s="195" t="n">
        <f aca="false">IF(N213="sníž. přenesená",J213,0)</f>
        <v>0</v>
      </c>
      <c r="BI213" s="195" t="n">
        <f aca="false">IF(N213="nulová",J213,0)</f>
        <v>0</v>
      </c>
      <c r="BJ213" s="7" t="s">
        <v>90</v>
      </c>
      <c r="BK213" s="195" t="n">
        <f aca="false">ROUND(I213*H213,2)</f>
        <v>0</v>
      </c>
      <c r="BL213" s="7" t="s">
        <v>1324</v>
      </c>
      <c r="BM213" s="194" t="s">
        <v>1463</v>
      </c>
      <c r="BN213" s="31"/>
    </row>
    <row r="214" s="32" customFormat="true" ht="12.8" hidden="false" customHeight="false" outlineLevel="0" collapsed="false">
      <c r="A214" s="26"/>
      <c r="B214" s="27"/>
      <c r="C214" s="26"/>
      <c r="D214" s="196" t="s">
        <v>194</v>
      </c>
      <c r="E214" s="26"/>
      <c r="F214" s="197" t="s">
        <v>1462</v>
      </c>
      <c r="G214" s="26"/>
      <c r="H214" s="26"/>
      <c r="I214" s="163"/>
      <c r="J214" s="26"/>
      <c r="K214" s="26"/>
      <c r="L214" s="27"/>
      <c r="M214" s="198"/>
      <c r="N214" s="199"/>
      <c r="O214" s="68"/>
      <c r="P214" s="68"/>
      <c r="Q214" s="68"/>
      <c r="R214" s="68"/>
      <c r="S214" s="68"/>
      <c r="T214" s="69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7" t="s">
        <v>194</v>
      </c>
      <c r="AU214" s="7" t="s">
        <v>92</v>
      </c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</row>
    <row r="215" s="32" customFormat="true" ht="12.8" hidden="false" customHeight="false" outlineLevel="0" collapsed="false">
      <c r="A215" s="26"/>
      <c r="B215" s="27"/>
      <c r="C215" s="183" t="s">
        <v>556</v>
      </c>
      <c r="D215" s="183" t="s">
        <v>0</v>
      </c>
      <c r="E215" s="184" t="s">
        <v>1464</v>
      </c>
      <c r="F215" s="185" t="s">
        <v>1465</v>
      </c>
      <c r="G215" s="186" t="s">
        <v>260</v>
      </c>
      <c r="H215" s="187" t="n">
        <v>1</v>
      </c>
      <c r="I215" s="188"/>
      <c r="J215" s="189" t="n">
        <f aca="false">ROUND(I215*H215,2)</f>
        <v>0</v>
      </c>
      <c r="K215" s="185" t="s">
        <v>261</v>
      </c>
      <c r="L215" s="27"/>
      <c r="M215" s="190"/>
      <c r="N215" s="191" t="s">
        <v>47</v>
      </c>
      <c r="O215" s="68"/>
      <c r="P215" s="192" t="n">
        <f aca="false">O215*H215</f>
        <v>0</v>
      </c>
      <c r="Q215" s="192" t="n">
        <v>0</v>
      </c>
      <c r="R215" s="192" t="n">
        <f aca="false">Q215*H215</f>
        <v>0</v>
      </c>
      <c r="S215" s="192" t="n">
        <v>0</v>
      </c>
      <c r="T215" s="193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194" t="s">
        <v>1324</v>
      </c>
      <c r="AS215" s="31"/>
      <c r="AT215" s="194" t="s">
        <v>0</v>
      </c>
      <c r="AU215" s="194" t="s">
        <v>92</v>
      </c>
      <c r="AV215" s="31"/>
      <c r="AW215" s="31"/>
      <c r="AX215" s="31"/>
      <c r="AY215" s="7" t="s">
        <v>186</v>
      </c>
      <c r="AZ215" s="31"/>
      <c r="BA215" s="31"/>
      <c r="BB215" s="31"/>
      <c r="BC215" s="31"/>
      <c r="BD215" s="31"/>
      <c r="BE215" s="195" t="n">
        <f aca="false">IF(N215="základní",J215,0)</f>
        <v>0</v>
      </c>
      <c r="BF215" s="195" t="n">
        <f aca="false">IF(N215="snížená",J215,0)</f>
        <v>0</v>
      </c>
      <c r="BG215" s="195" t="n">
        <f aca="false">IF(N215="zákl. přenesená",J215,0)</f>
        <v>0</v>
      </c>
      <c r="BH215" s="195" t="n">
        <f aca="false">IF(N215="sníž. přenesená",J215,0)</f>
        <v>0</v>
      </c>
      <c r="BI215" s="195" t="n">
        <f aca="false">IF(N215="nulová",J215,0)</f>
        <v>0</v>
      </c>
      <c r="BJ215" s="7" t="s">
        <v>90</v>
      </c>
      <c r="BK215" s="195" t="n">
        <f aca="false">ROUND(I215*H215,2)</f>
        <v>0</v>
      </c>
      <c r="BL215" s="7" t="s">
        <v>1324</v>
      </c>
      <c r="BM215" s="194" t="s">
        <v>1466</v>
      </c>
      <c r="BN215" s="31"/>
    </row>
    <row r="216" s="32" customFormat="true" ht="12.8" hidden="false" customHeight="false" outlineLevel="0" collapsed="false">
      <c r="A216" s="26"/>
      <c r="B216" s="27"/>
      <c r="C216" s="26"/>
      <c r="D216" s="196" t="s">
        <v>194</v>
      </c>
      <c r="E216" s="26"/>
      <c r="F216" s="197" t="s">
        <v>1465</v>
      </c>
      <c r="G216" s="26"/>
      <c r="H216" s="26"/>
      <c r="I216" s="163"/>
      <c r="J216" s="26"/>
      <c r="K216" s="26"/>
      <c r="L216" s="27"/>
      <c r="M216" s="198"/>
      <c r="N216" s="199"/>
      <c r="O216" s="68"/>
      <c r="P216" s="68"/>
      <c r="Q216" s="68"/>
      <c r="R216" s="68"/>
      <c r="S216" s="68"/>
      <c r="T216" s="69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7" t="s">
        <v>194</v>
      </c>
      <c r="AU216" s="7" t="s">
        <v>92</v>
      </c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</row>
    <row r="217" s="32" customFormat="true" ht="12.8" hidden="false" customHeight="false" outlineLevel="0" collapsed="false">
      <c r="A217" s="26"/>
      <c r="B217" s="27"/>
      <c r="C217" s="183" t="s">
        <v>657</v>
      </c>
      <c r="D217" s="183" t="s">
        <v>0</v>
      </c>
      <c r="E217" s="184" t="s">
        <v>1467</v>
      </c>
      <c r="F217" s="185" t="s">
        <v>1468</v>
      </c>
      <c r="G217" s="186" t="s">
        <v>260</v>
      </c>
      <c r="H217" s="187" t="n">
        <v>1</v>
      </c>
      <c r="I217" s="188"/>
      <c r="J217" s="189" t="n">
        <f aca="false">ROUND(I217*H217,2)</f>
        <v>0</v>
      </c>
      <c r="K217" s="185" t="s">
        <v>261</v>
      </c>
      <c r="L217" s="27"/>
      <c r="M217" s="190"/>
      <c r="N217" s="191" t="s">
        <v>47</v>
      </c>
      <c r="O217" s="68"/>
      <c r="P217" s="192" t="n">
        <f aca="false">O217*H217</f>
        <v>0</v>
      </c>
      <c r="Q217" s="192" t="n">
        <v>0</v>
      </c>
      <c r="R217" s="192" t="n">
        <f aca="false">Q217*H217</f>
        <v>0</v>
      </c>
      <c r="S217" s="192" t="n">
        <v>0</v>
      </c>
      <c r="T217" s="193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194" t="s">
        <v>1324</v>
      </c>
      <c r="AS217" s="31"/>
      <c r="AT217" s="194" t="s">
        <v>0</v>
      </c>
      <c r="AU217" s="194" t="s">
        <v>92</v>
      </c>
      <c r="AV217" s="31"/>
      <c r="AW217" s="31"/>
      <c r="AX217" s="31"/>
      <c r="AY217" s="7" t="s">
        <v>186</v>
      </c>
      <c r="AZ217" s="31"/>
      <c r="BA217" s="31"/>
      <c r="BB217" s="31"/>
      <c r="BC217" s="31"/>
      <c r="BD217" s="31"/>
      <c r="BE217" s="195" t="n">
        <f aca="false">IF(N217="základní",J217,0)</f>
        <v>0</v>
      </c>
      <c r="BF217" s="195" t="n">
        <f aca="false">IF(N217="snížená",J217,0)</f>
        <v>0</v>
      </c>
      <c r="BG217" s="195" t="n">
        <f aca="false">IF(N217="zákl. přenesená",J217,0)</f>
        <v>0</v>
      </c>
      <c r="BH217" s="195" t="n">
        <f aca="false">IF(N217="sníž. přenesená",J217,0)</f>
        <v>0</v>
      </c>
      <c r="BI217" s="195" t="n">
        <f aca="false">IF(N217="nulová",J217,0)</f>
        <v>0</v>
      </c>
      <c r="BJ217" s="7" t="s">
        <v>90</v>
      </c>
      <c r="BK217" s="195" t="n">
        <f aca="false">ROUND(I217*H217,2)</f>
        <v>0</v>
      </c>
      <c r="BL217" s="7" t="s">
        <v>1324</v>
      </c>
      <c r="BM217" s="194" t="s">
        <v>1469</v>
      </c>
      <c r="BN217" s="31"/>
    </row>
    <row r="218" s="32" customFormat="true" ht="12.8" hidden="false" customHeight="false" outlineLevel="0" collapsed="false">
      <c r="A218" s="26"/>
      <c r="B218" s="27"/>
      <c r="C218" s="26"/>
      <c r="D218" s="196" t="s">
        <v>194</v>
      </c>
      <c r="E218" s="26"/>
      <c r="F218" s="197" t="s">
        <v>1468</v>
      </c>
      <c r="G218" s="26"/>
      <c r="H218" s="26"/>
      <c r="I218" s="163"/>
      <c r="J218" s="26"/>
      <c r="K218" s="26"/>
      <c r="L218" s="27"/>
      <c r="M218" s="198"/>
      <c r="N218" s="199"/>
      <c r="O218" s="68"/>
      <c r="P218" s="68"/>
      <c r="Q218" s="68"/>
      <c r="R218" s="68"/>
      <c r="S218" s="68"/>
      <c r="T218" s="69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7" t="s">
        <v>194</v>
      </c>
      <c r="AU218" s="7" t="s">
        <v>92</v>
      </c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</row>
    <row r="219" s="32" customFormat="true" ht="12.8" hidden="false" customHeight="false" outlineLevel="0" collapsed="false">
      <c r="A219" s="26"/>
      <c r="B219" s="27"/>
      <c r="C219" s="183" t="s">
        <v>559</v>
      </c>
      <c r="D219" s="183" t="s">
        <v>0</v>
      </c>
      <c r="E219" s="184" t="s">
        <v>1470</v>
      </c>
      <c r="F219" s="185" t="s">
        <v>1471</v>
      </c>
      <c r="G219" s="186" t="s">
        <v>260</v>
      </c>
      <c r="H219" s="187" t="n">
        <v>1</v>
      </c>
      <c r="I219" s="188"/>
      <c r="J219" s="189" t="n">
        <f aca="false">ROUND(I219*H219,2)</f>
        <v>0</v>
      </c>
      <c r="K219" s="185" t="s">
        <v>261</v>
      </c>
      <c r="L219" s="27"/>
      <c r="M219" s="190"/>
      <c r="N219" s="191" t="s">
        <v>47</v>
      </c>
      <c r="O219" s="68"/>
      <c r="P219" s="192" t="n">
        <f aca="false">O219*H219</f>
        <v>0</v>
      </c>
      <c r="Q219" s="192" t="n">
        <v>0</v>
      </c>
      <c r="R219" s="192" t="n">
        <f aca="false">Q219*H219</f>
        <v>0</v>
      </c>
      <c r="S219" s="192" t="n">
        <v>0</v>
      </c>
      <c r="T219" s="193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194" t="s">
        <v>1324</v>
      </c>
      <c r="AS219" s="31"/>
      <c r="AT219" s="194" t="s">
        <v>0</v>
      </c>
      <c r="AU219" s="194" t="s">
        <v>92</v>
      </c>
      <c r="AV219" s="31"/>
      <c r="AW219" s="31"/>
      <c r="AX219" s="31"/>
      <c r="AY219" s="7" t="s">
        <v>186</v>
      </c>
      <c r="AZ219" s="31"/>
      <c r="BA219" s="31"/>
      <c r="BB219" s="31"/>
      <c r="BC219" s="31"/>
      <c r="BD219" s="31"/>
      <c r="BE219" s="195" t="n">
        <f aca="false">IF(N219="základní",J219,0)</f>
        <v>0</v>
      </c>
      <c r="BF219" s="195" t="n">
        <f aca="false">IF(N219="snížená",J219,0)</f>
        <v>0</v>
      </c>
      <c r="BG219" s="195" t="n">
        <f aca="false">IF(N219="zákl. přenesená",J219,0)</f>
        <v>0</v>
      </c>
      <c r="BH219" s="195" t="n">
        <f aca="false">IF(N219="sníž. přenesená",J219,0)</f>
        <v>0</v>
      </c>
      <c r="BI219" s="195" t="n">
        <f aca="false">IF(N219="nulová",J219,0)</f>
        <v>0</v>
      </c>
      <c r="BJ219" s="7" t="s">
        <v>90</v>
      </c>
      <c r="BK219" s="195" t="n">
        <f aca="false">ROUND(I219*H219,2)</f>
        <v>0</v>
      </c>
      <c r="BL219" s="7" t="s">
        <v>1324</v>
      </c>
      <c r="BM219" s="194" t="s">
        <v>1472</v>
      </c>
      <c r="BN219" s="31"/>
    </row>
    <row r="220" s="32" customFormat="true" ht="12.8" hidden="false" customHeight="false" outlineLevel="0" collapsed="false">
      <c r="A220" s="26"/>
      <c r="B220" s="27"/>
      <c r="C220" s="26"/>
      <c r="D220" s="196" t="s">
        <v>194</v>
      </c>
      <c r="E220" s="26"/>
      <c r="F220" s="197" t="s">
        <v>1471</v>
      </c>
      <c r="G220" s="26"/>
      <c r="H220" s="26"/>
      <c r="I220" s="163"/>
      <c r="J220" s="26"/>
      <c r="K220" s="26"/>
      <c r="L220" s="27"/>
      <c r="M220" s="198"/>
      <c r="N220" s="199"/>
      <c r="O220" s="68"/>
      <c r="P220" s="68"/>
      <c r="Q220" s="68"/>
      <c r="R220" s="68"/>
      <c r="S220" s="68"/>
      <c r="T220" s="69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7" t="s">
        <v>194</v>
      </c>
      <c r="AU220" s="7" t="s">
        <v>92</v>
      </c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</row>
    <row r="221" s="32" customFormat="true" ht="12.8" hidden="false" customHeight="false" outlineLevel="0" collapsed="false">
      <c r="A221" s="26"/>
      <c r="B221" s="27"/>
      <c r="C221" s="183" t="s">
        <v>669</v>
      </c>
      <c r="D221" s="183" t="s">
        <v>0</v>
      </c>
      <c r="E221" s="184" t="s">
        <v>1473</v>
      </c>
      <c r="F221" s="185" t="s">
        <v>1474</v>
      </c>
      <c r="G221" s="186" t="s">
        <v>260</v>
      </c>
      <c r="H221" s="187" t="n">
        <v>1</v>
      </c>
      <c r="I221" s="188"/>
      <c r="J221" s="189" t="n">
        <f aca="false">ROUND(I221*H221,2)</f>
        <v>0</v>
      </c>
      <c r="K221" s="185" t="s">
        <v>261</v>
      </c>
      <c r="L221" s="27"/>
      <c r="M221" s="190"/>
      <c r="N221" s="191" t="s">
        <v>47</v>
      </c>
      <c r="O221" s="68"/>
      <c r="P221" s="192" t="n">
        <f aca="false">O221*H221</f>
        <v>0</v>
      </c>
      <c r="Q221" s="192" t="n">
        <v>0</v>
      </c>
      <c r="R221" s="192" t="n">
        <f aca="false">Q221*H221</f>
        <v>0</v>
      </c>
      <c r="S221" s="192" t="n">
        <v>0</v>
      </c>
      <c r="T221" s="193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194" t="s">
        <v>1324</v>
      </c>
      <c r="AS221" s="31"/>
      <c r="AT221" s="194" t="s">
        <v>0</v>
      </c>
      <c r="AU221" s="194" t="s">
        <v>92</v>
      </c>
      <c r="AV221" s="31"/>
      <c r="AW221" s="31"/>
      <c r="AX221" s="31"/>
      <c r="AY221" s="7" t="s">
        <v>186</v>
      </c>
      <c r="AZ221" s="31"/>
      <c r="BA221" s="31"/>
      <c r="BB221" s="31"/>
      <c r="BC221" s="31"/>
      <c r="BD221" s="31"/>
      <c r="BE221" s="195" t="n">
        <f aca="false">IF(N221="základní",J221,0)</f>
        <v>0</v>
      </c>
      <c r="BF221" s="195" t="n">
        <f aca="false">IF(N221="snížená",J221,0)</f>
        <v>0</v>
      </c>
      <c r="BG221" s="195" t="n">
        <f aca="false">IF(N221="zákl. přenesená",J221,0)</f>
        <v>0</v>
      </c>
      <c r="BH221" s="195" t="n">
        <f aca="false">IF(N221="sníž. přenesená",J221,0)</f>
        <v>0</v>
      </c>
      <c r="BI221" s="195" t="n">
        <f aca="false">IF(N221="nulová",J221,0)</f>
        <v>0</v>
      </c>
      <c r="BJ221" s="7" t="s">
        <v>90</v>
      </c>
      <c r="BK221" s="195" t="n">
        <f aca="false">ROUND(I221*H221,2)</f>
        <v>0</v>
      </c>
      <c r="BL221" s="7" t="s">
        <v>1324</v>
      </c>
      <c r="BM221" s="194" t="s">
        <v>1475</v>
      </c>
      <c r="BN221" s="31"/>
    </row>
    <row r="222" s="32" customFormat="true" ht="12.8" hidden="false" customHeight="false" outlineLevel="0" collapsed="false">
      <c r="A222" s="26"/>
      <c r="B222" s="27"/>
      <c r="C222" s="26"/>
      <c r="D222" s="196" t="s">
        <v>194</v>
      </c>
      <c r="E222" s="26"/>
      <c r="F222" s="197" t="s">
        <v>1474</v>
      </c>
      <c r="G222" s="26"/>
      <c r="H222" s="26"/>
      <c r="I222" s="163"/>
      <c r="J222" s="26"/>
      <c r="K222" s="26"/>
      <c r="L222" s="27"/>
      <c r="M222" s="198"/>
      <c r="N222" s="199"/>
      <c r="O222" s="68"/>
      <c r="P222" s="68"/>
      <c r="Q222" s="68"/>
      <c r="R222" s="68"/>
      <c r="S222" s="68"/>
      <c r="T222" s="69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7" t="s">
        <v>194</v>
      </c>
      <c r="AU222" s="7" t="s">
        <v>92</v>
      </c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</row>
    <row r="223" s="32" customFormat="true" ht="12.8" hidden="false" customHeight="false" outlineLevel="0" collapsed="false">
      <c r="A223" s="26"/>
      <c r="B223" s="27"/>
      <c r="C223" s="183" t="s">
        <v>562</v>
      </c>
      <c r="D223" s="183" t="s">
        <v>0</v>
      </c>
      <c r="E223" s="184" t="s">
        <v>1476</v>
      </c>
      <c r="F223" s="185" t="s">
        <v>1477</v>
      </c>
      <c r="G223" s="186" t="s">
        <v>260</v>
      </c>
      <c r="H223" s="187" t="n">
        <v>1</v>
      </c>
      <c r="I223" s="188"/>
      <c r="J223" s="189" t="n">
        <f aca="false">ROUND(I223*H223,2)</f>
        <v>0</v>
      </c>
      <c r="K223" s="185" t="s">
        <v>261</v>
      </c>
      <c r="L223" s="27"/>
      <c r="M223" s="190"/>
      <c r="N223" s="191" t="s">
        <v>47</v>
      </c>
      <c r="O223" s="68"/>
      <c r="P223" s="192" t="n">
        <f aca="false">O223*H223</f>
        <v>0</v>
      </c>
      <c r="Q223" s="192" t="n">
        <v>0</v>
      </c>
      <c r="R223" s="192" t="n">
        <f aca="false">Q223*H223</f>
        <v>0</v>
      </c>
      <c r="S223" s="192" t="n">
        <v>0</v>
      </c>
      <c r="T223" s="193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194" t="s">
        <v>1324</v>
      </c>
      <c r="AS223" s="31"/>
      <c r="AT223" s="194" t="s">
        <v>0</v>
      </c>
      <c r="AU223" s="194" t="s">
        <v>92</v>
      </c>
      <c r="AV223" s="31"/>
      <c r="AW223" s="31"/>
      <c r="AX223" s="31"/>
      <c r="AY223" s="7" t="s">
        <v>186</v>
      </c>
      <c r="AZ223" s="31"/>
      <c r="BA223" s="31"/>
      <c r="BB223" s="31"/>
      <c r="BC223" s="31"/>
      <c r="BD223" s="31"/>
      <c r="BE223" s="195" t="n">
        <f aca="false">IF(N223="základní",J223,0)</f>
        <v>0</v>
      </c>
      <c r="BF223" s="195" t="n">
        <f aca="false">IF(N223="snížená",J223,0)</f>
        <v>0</v>
      </c>
      <c r="BG223" s="195" t="n">
        <f aca="false">IF(N223="zákl. přenesená",J223,0)</f>
        <v>0</v>
      </c>
      <c r="BH223" s="195" t="n">
        <f aca="false">IF(N223="sníž. přenesená",J223,0)</f>
        <v>0</v>
      </c>
      <c r="BI223" s="195" t="n">
        <f aca="false">IF(N223="nulová",J223,0)</f>
        <v>0</v>
      </c>
      <c r="BJ223" s="7" t="s">
        <v>90</v>
      </c>
      <c r="BK223" s="195" t="n">
        <f aca="false">ROUND(I223*H223,2)</f>
        <v>0</v>
      </c>
      <c r="BL223" s="7" t="s">
        <v>1324</v>
      </c>
      <c r="BM223" s="194" t="s">
        <v>1478</v>
      </c>
      <c r="BN223" s="31"/>
    </row>
    <row r="224" s="32" customFormat="true" ht="12.8" hidden="false" customHeight="false" outlineLevel="0" collapsed="false">
      <c r="A224" s="26"/>
      <c r="B224" s="27"/>
      <c r="C224" s="26"/>
      <c r="D224" s="196" t="s">
        <v>194</v>
      </c>
      <c r="E224" s="26"/>
      <c r="F224" s="197" t="s">
        <v>1477</v>
      </c>
      <c r="G224" s="26"/>
      <c r="H224" s="26"/>
      <c r="I224" s="163"/>
      <c r="J224" s="26"/>
      <c r="K224" s="26"/>
      <c r="L224" s="27"/>
      <c r="M224" s="198"/>
      <c r="N224" s="199"/>
      <c r="O224" s="68"/>
      <c r="P224" s="68"/>
      <c r="Q224" s="68"/>
      <c r="R224" s="68"/>
      <c r="S224" s="68"/>
      <c r="T224" s="69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7" t="s">
        <v>194</v>
      </c>
      <c r="AU224" s="7" t="s">
        <v>92</v>
      </c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</row>
    <row r="225" s="32" customFormat="true" ht="12.8" hidden="false" customHeight="false" outlineLevel="0" collapsed="false">
      <c r="A225" s="26"/>
      <c r="B225" s="27"/>
      <c r="C225" s="183" t="s">
        <v>681</v>
      </c>
      <c r="D225" s="183" t="s">
        <v>0</v>
      </c>
      <c r="E225" s="184" t="s">
        <v>1479</v>
      </c>
      <c r="F225" s="185" t="s">
        <v>1480</v>
      </c>
      <c r="G225" s="186" t="s">
        <v>260</v>
      </c>
      <c r="H225" s="187" t="n">
        <v>1</v>
      </c>
      <c r="I225" s="188"/>
      <c r="J225" s="189" t="n">
        <f aca="false">ROUND(I225*H225,2)</f>
        <v>0</v>
      </c>
      <c r="K225" s="185" t="s">
        <v>261</v>
      </c>
      <c r="L225" s="27"/>
      <c r="M225" s="190"/>
      <c r="N225" s="191" t="s">
        <v>47</v>
      </c>
      <c r="O225" s="68"/>
      <c r="P225" s="192" t="n">
        <f aca="false">O225*H225</f>
        <v>0</v>
      </c>
      <c r="Q225" s="192" t="n">
        <v>0</v>
      </c>
      <c r="R225" s="192" t="n">
        <f aca="false">Q225*H225</f>
        <v>0</v>
      </c>
      <c r="S225" s="192" t="n">
        <v>0</v>
      </c>
      <c r="T225" s="193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194" t="s">
        <v>1324</v>
      </c>
      <c r="AS225" s="31"/>
      <c r="AT225" s="194" t="s">
        <v>0</v>
      </c>
      <c r="AU225" s="194" t="s">
        <v>92</v>
      </c>
      <c r="AV225" s="31"/>
      <c r="AW225" s="31"/>
      <c r="AX225" s="31"/>
      <c r="AY225" s="7" t="s">
        <v>186</v>
      </c>
      <c r="AZ225" s="31"/>
      <c r="BA225" s="31"/>
      <c r="BB225" s="31"/>
      <c r="BC225" s="31"/>
      <c r="BD225" s="31"/>
      <c r="BE225" s="195" t="n">
        <f aca="false">IF(N225="základní",J225,0)</f>
        <v>0</v>
      </c>
      <c r="BF225" s="195" t="n">
        <f aca="false">IF(N225="snížená",J225,0)</f>
        <v>0</v>
      </c>
      <c r="BG225" s="195" t="n">
        <f aca="false">IF(N225="zákl. přenesená",J225,0)</f>
        <v>0</v>
      </c>
      <c r="BH225" s="195" t="n">
        <f aca="false">IF(N225="sníž. přenesená",J225,0)</f>
        <v>0</v>
      </c>
      <c r="BI225" s="195" t="n">
        <f aca="false">IF(N225="nulová",J225,0)</f>
        <v>0</v>
      </c>
      <c r="BJ225" s="7" t="s">
        <v>90</v>
      </c>
      <c r="BK225" s="195" t="n">
        <f aca="false">ROUND(I225*H225,2)</f>
        <v>0</v>
      </c>
      <c r="BL225" s="7" t="s">
        <v>1324</v>
      </c>
      <c r="BM225" s="194" t="s">
        <v>1481</v>
      </c>
      <c r="BN225" s="31"/>
    </row>
    <row r="226" s="32" customFormat="true" ht="12.8" hidden="false" customHeight="false" outlineLevel="0" collapsed="false">
      <c r="A226" s="26"/>
      <c r="B226" s="27"/>
      <c r="C226" s="26"/>
      <c r="D226" s="196" t="s">
        <v>194</v>
      </c>
      <c r="E226" s="26"/>
      <c r="F226" s="197" t="s">
        <v>1480</v>
      </c>
      <c r="G226" s="26"/>
      <c r="H226" s="26"/>
      <c r="I226" s="163"/>
      <c r="J226" s="26"/>
      <c r="K226" s="26"/>
      <c r="L226" s="27"/>
      <c r="M226" s="198"/>
      <c r="N226" s="199"/>
      <c r="O226" s="68"/>
      <c r="P226" s="68"/>
      <c r="Q226" s="68"/>
      <c r="R226" s="68"/>
      <c r="S226" s="68"/>
      <c r="T226" s="69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7" t="s">
        <v>194</v>
      </c>
      <c r="AU226" s="7" t="s">
        <v>92</v>
      </c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</row>
    <row r="227" s="32" customFormat="true" ht="12.8" hidden="false" customHeight="false" outlineLevel="0" collapsed="false">
      <c r="A227" s="26"/>
      <c r="B227" s="27"/>
      <c r="C227" s="183" t="s">
        <v>565</v>
      </c>
      <c r="D227" s="183" t="s">
        <v>0</v>
      </c>
      <c r="E227" s="184" t="s">
        <v>1482</v>
      </c>
      <c r="F227" s="185" t="s">
        <v>1483</v>
      </c>
      <c r="G227" s="186" t="s">
        <v>260</v>
      </c>
      <c r="H227" s="187" t="n">
        <v>1</v>
      </c>
      <c r="I227" s="188"/>
      <c r="J227" s="189" t="n">
        <f aca="false">ROUND(I227*H227,2)</f>
        <v>0</v>
      </c>
      <c r="K227" s="185" t="s">
        <v>261</v>
      </c>
      <c r="L227" s="27"/>
      <c r="M227" s="190"/>
      <c r="N227" s="191" t="s">
        <v>47</v>
      </c>
      <c r="O227" s="68"/>
      <c r="P227" s="192" t="n">
        <f aca="false">O227*H227</f>
        <v>0</v>
      </c>
      <c r="Q227" s="192" t="n">
        <v>0</v>
      </c>
      <c r="R227" s="192" t="n">
        <f aca="false">Q227*H227</f>
        <v>0</v>
      </c>
      <c r="S227" s="192" t="n">
        <v>0</v>
      </c>
      <c r="T227" s="193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194" t="s">
        <v>1324</v>
      </c>
      <c r="AS227" s="31"/>
      <c r="AT227" s="194" t="s">
        <v>0</v>
      </c>
      <c r="AU227" s="194" t="s">
        <v>92</v>
      </c>
      <c r="AV227" s="31"/>
      <c r="AW227" s="31"/>
      <c r="AX227" s="31"/>
      <c r="AY227" s="7" t="s">
        <v>186</v>
      </c>
      <c r="AZ227" s="31"/>
      <c r="BA227" s="31"/>
      <c r="BB227" s="31"/>
      <c r="BC227" s="31"/>
      <c r="BD227" s="31"/>
      <c r="BE227" s="195" t="n">
        <f aca="false">IF(N227="základní",J227,0)</f>
        <v>0</v>
      </c>
      <c r="BF227" s="195" t="n">
        <f aca="false">IF(N227="snížená",J227,0)</f>
        <v>0</v>
      </c>
      <c r="BG227" s="195" t="n">
        <f aca="false">IF(N227="zákl. přenesená",J227,0)</f>
        <v>0</v>
      </c>
      <c r="BH227" s="195" t="n">
        <f aca="false">IF(N227="sníž. přenesená",J227,0)</f>
        <v>0</v>
      </c>
      <c r="BI227" s="195" t="n">
        <f aca="false">IF(N227="nulová",J227,0)</f>
        <v>0</v>
      </c>
      <c r="BJ227" s="7" t="s">
        <v>90</v>
      </c>
      <c r="BK227" s="195" t="n">
        <f aca="false">ROUND(I227*H227,2)</f>
        <v>0</v>
      </c>
      <c r="BL227" s="7" t="s">
        <v>1324</v>
      </c>
      <c r="BM227" s="194" t="s">
        <v>1484</v>
      </c>
      <c r="BN227" s="31"/>
    </row>
    <row r="228" s="32" customFormat="true" ht="12.8" hidden="false" customHeight="false" outlineLevel="0" collapsed="false">
      <c r="A228" s="26"/>
      <c r="B228" s="27"/>
      <c r="C228" s="26"/>
      <c r="D228" s="196" t="s">
        <v>194</v>
      </c>
      <c r="E228" s="26"/>
      <c r="F228" s="197" t="s">
        <v>1483</v>
      </c>
      <c r="G228" s="26"/>
      <c r="H228" s="26"/>
      <c r="I228" s="163"/>
      <c r="J228" s="26"/>
      <c r="K228" s="26"/>
      <c r="L228" s="27"/>
      <c r="M228" s="198"/>
      <c r="N228" s="199"/>
      <c r="O228" s="68"/>
      <c r="P228" s="68"/>
      <c r="Q228" s="68"/>
      <c r="R228" s="68"/>
      <c r="S228" s="68"/>
      <c r="T228" s="69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7" t="s">
        <v>194</v>
      </c>
      <c r="AU228" s="7" t="s">
        <v>92</v>
      </c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</row>
    <row r="229" s="32" customFormat="true" ht="12.8" hidden="false" customHeight="false" outlineLevel="0" collapsed="false">
      <c r="A229" s="26"/>
      <c r="B229" s="27"/>
      <c r="C229" s="183" t="s">
        <v>688</v>
      </c>
      <c r="D229" s="183" t="s">
        <v>0</v>
      </c>
      <c r="E229" s="184" t="s">
        <v>1485</v>
      </c>
      <c r="F229" s="185" t="s">
        <v>1486</v>
      </c>
      <c r="G229" s="186" t="s">
        <v>260</v>
      </c>
      <c r="H229" s="187" t="n">
        <v>1</v>
      </c>
      <c r="I229" s="188"/>
      <c r="J229" s="189" t="n">
        <f aca="false">ROUND(I229*H229,2)</f>
        <v>0</v>
      </c>
      <c r="K229" s="185" t="s">
        <v>261</v>
      </c>
      <c r="L229" s="27"/>
      <c r="M229" s="190"/>
      <c r="N229" s="191" t="s">
        <v>47</v>
      </c>
      <c r="O229" s="68"/>
      <c r="P229" s="192" t="n">
        <f aca="false">O229*H229</f>
        <v>0</v>
      </c>
      <c r="Q229" s="192" t="n">
        <v>0</v>
      </c>
      <c r="R229" s="192" t="n">
        <f aca="false">Q229*H229</f>
        <v>0</v>
      </c>
      <c r="S229" s="192" t="n">
        <v>0</v>
      </c>
      <c r="T229" s="193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194" t="s">
        <v>1324</v>
      </c>
      <c r="AS229" s="31"/>
      <c r="AT229" s="194" t="s">
        <v>0</v>
      </c>
      <c r="AU229" s="194" t="s">
        <v>92</v>
      </c>
      <c r="AV229" s="31"/>
      <c r="AW229" s="31"/>
      <c r="AX229" s="31"/>
      <c r="AY229" s="7" t="s">
        <v>186</v>
      </c>
      <c r="AZ229" s="31"/>
      <c r="BA229" s="31"/>
      <c r="BB229" s="31"/>
      <c r="BC229" s="31"/>
      <c r="BD229" s="31"/>
      <c r="BE229" s="195" t="n">
        <f aca="false">IF(N229="základní",J229,0)</f>
        <v>0</v>
      </c>
      <c r="BF229" s="195" t="n">
        <f aca="false">IF(N229="snížená",J229,0)</f>
        <v>0</v>
      </c>
      <c r="BG229" s="195" t="n">
        <f aca="false">IF(N229="zákl. přenesená",J229,0)</f>
        <v>0</v>
      </c>
      <c r="BH229" s="195" t="n">
        <f aca="false">IF(N229="sníž. přenesená",J229,0)</f>
        <v>0</v>
      </c>
      <c r="BI229" s="195" t="n">
        <f aca="false">IF(N229="nulová",J229,0)</f>
        <v>0</v>
      </c>
      <c r="BJ229" s="7" t="s">
        <v>90</v>
      </c>
      <c r="BK229" s="195" t="n">
        <f aca="false">ROUND(I229*H229,2)</f>
        <v>0</v>
      </c>
      <c r="BL229" s="7" t="s">
        <v>1324</v>
      </c>
      <c r="BM229" s="194" t="s">
        <v>1487</v>
      </c>
      <c r="BN229" s="31"/>
    </row>
    <row r="230" s="32" customFormat="true" ht="12.8" hidden="false" customHeight="false" outlineLevel="0" collapsed="false">
      <c r="A230" s="26"/>
      <c r="B230" s="27"/>
      <c r="C230" s="26"/>
      <c r="D230" s="196" t="s">
        <v>194</v>
      </c>
      <c r="E230" s="26"/>
      <c r="F230" s="197" t="s">
        <v>1486</v>
      </c>
      <c r="G230" s="26"/>
      <c r="H230" s="26"/>
      <c r="I230" s="163"/>
      <c r="J230" s="26"/>
      <c r="K230" s="26"/>
      <c r="L230" s="27"/>
      <c r="M230" s="198"/>
      <c r="N230" s="199"/>
      <c r="O230" s="68"/>
      <c r="P230" s="68"/>
      <c r="Q230" s="68"/>
      <c r="R230" s="68"/>
      <c r="S230" s="68"/>
      <c r="T230" s="69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7" t="s">
        <v>194</v>
      </c>
      <c r="AU230" s="7" t="s">
        <v>92</v>
      </c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</row>
    <row r="231" s="32" customFormat="true" ht="12.8" hidden="false" customHeight="false" outlineLevel="0" collapsed="false">
      <c r="A231" s="26"/>
      <c r="B231" s="27"/>
      <c r="C231" s="183" t="s">
        <v>568</v>
      </c>
      <c r="D231" s="183" t="s">
        <v>0</v>
      </c>
      <c r="E231" s="184" t="s">
        <v>1488</v>
      </c>
      <c r="F231" s="185" t="s">
        <v>1489</v>
      </c>
      <c r="G231" s="186" t="s">
        <v>260</v>
      </c>
      <c r="H231" s="187" t="n">
        <v>1</v>
      </c>
      <c r="I231" s="188"/>
      <c r="J231" s="189" t="n">
        <f aca="false">ROUND(I231*H231,2)</f>
        <v>0</v>
      </c>
      <c r="K231" s="185" t="s">
        <v>261</v>
      </c>
      <c r="L231" s="27"/>
      <c r="M231" s="190"/>
      <c r="N231" s="191" t="s">
        <v>47</v>
      </c>
      <c r="O231" s="68"/>
      <c r="P231" s="192" t="n">
        <f aca="false">O231*H231</f>
        <v>0</v>
      </c>
      <c r="Q231" s="192" t="n">
        <v>0</v>
      </c>
      <c r="R231" s="192" t="n">
        <f aca="false">Q231*H231</f>
        <v>0</v>
      </c>
      <c r="S231" s="192" t="n">
        <v>0</v>
      </c>
      <c r="T231" s="193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194" t="s">
        <v>1324</v>
      </c>
      <c r="AS231" s="31"/>
      <c r="AT231" s="194" t="s">
        <v>0</v>
      </c>
      <c r="AU231" s="194" t="s">
        <v>92</v>
      </c>
      <c r="AV231" s="31"/>
      <c r="AW231" s="31"/>
      <c r="AX231" s="31"/>
      <c r="AY231" s="7" t="s">
        <v>186</v>
      </c>
      <c r="AZ231" s="31"/>
      <c r="BA231" s="31"/>
      <c r="BB231" s="31"/>
      <c r="BC231" s="31"/>
      <c r="BD231" s="31"/>
      <c r="BE231" s="195" t="n">
        <f aca="false">IF(N231="základní",J231,0)</f>
        <v>0</v>
      </c>
      <c r="BF231" s="195" t="n">
        <f aca="false">IF(N231="snížená",J231,0)</f>
        <v>0</v>
      </c>
      <c r="BG231" s="195" t="n">
        <f aca="false">IF(N231="zákl. přenesená",J231,0)</f>
        <v>0</v>
      </c>
      <c r="BH231" s="195" t="n">
        <f aca="false">IF(N231="sníž. přenesená",J231,0)</f>
        <v>0</v>
      </c>
      <c r="BI231" s="195" t="n">
        <f aca="false">IF(N231="nulová",J231,0)</f>
        <v>0</v>
      </c>
      <c r="BJ231" s="7" t="s">
        <v>90</v>
      </c>
      <c r="BK231" s="195" t="n">
        <f aca="false">ROUND(I231*H231,2)</f>
        <v>0</v>
      </c>
      <c r="BL231" s="7" t="s">
        <v>1324</v>
      </c>
      <c r="BM231" s="194" t="s">
        <v>1490</v>
      </c>
      <c r="BN231" s="31"/>
    </row>
    <row r="232" s="32" customFormat="true" ht="12.8" hidden="false" customHeight="false" outlineLevel="0" collapsed="false">
      <c r="A232" s="26"/>
      <c r="B232" s="27"/>
      <c r="C232" s="26"/>
      <c r="D232" s="196" t="s">
        <v>194</v>
      </c>
      <c r="E232" s="26"/>
      <c r="F232" s="197" t="s">
        <v>1489</v>
      </c>
      <c r="G232" s="26"/>
      <c r="H232" s="26"/>
      <c r="I232" s="163"/>
      <c r="J232" s="26"/>
      <c r="K232" s="26"/>
      <c r="L232" s="27"/>
      <c r="M232" s="198"/>
      <c r="N232" s="199"/>
      <c r="O232" s="68"/>
      <c r="P232" s="68"/>
      <c r="Q232" s="68"/>
      <c r="R232" s="68"/>
      <c r="S232" s="68"/>
      <c r="T232" s="69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7" t="s">
        <v>194</v>
      </c>
      <c r="AU232" s="7" t="s">
        <v>92</v>
      </c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</row>
    <row r="233" s="32" customFormat="true" ht="12.8" hidden="false" customHeight="false" outlineLevel="0" collapsed="false">
      <c r="A233" s="26"/>
      <c r="B233" s="27"/>
      <c r="C233" s="183" t="s">
        <v>1491</v>
      </c>
      <c r="D233" s="183" t="s">
        <v>0</v>
      </c>
      <c r="E233" s="184" t="s">
        <v>1492</v>
      </c>
      <c r="F233" s="185" t="s">
        <v>1493</v>
      </c>
      <c r="G233" s="186" t="s">
        <v>260</v>
      </c>
      <c r="H233" s="187" t="n">
        <v>1</v>
      </c>
      <c r="I233" s="188"/>
      <c r="J233" s="189" t="n">
        <f aca="false">ROUND(I233*H233,2)</f>
        <v>0</v>
      </c>
      <c r="K233" s="185" t="s">
        <v>261</v>
      </c>
      <c r="L233" s="27"/>
      <c r="M233" s="190"/>
      <c r="N233" s="191" t="s">
        <v>47</v>
      </c>
      <c r="O233" s="68"/>
      <c r="P233" s="192" t="n">
        <f aca="false">O233*H233</f>
        <v>0</v>
      </c>
      <c r="Q233" s="192" t="n">
        <v>0</v>
      </c>
      <c r="R233" s="192" t="n">
        <f aca="false">Q233*H233</f>
        <v>0</v>
      </c>
      <c r="S233" s="192" t="n">
        <v>0</v>
      </c>
      <c r="T233" s="193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194" t="s">
        <v>1324</v>
      </c>
      <c r="AS233" s="31"/>
      <c r="AT233" s="194" t="s">
        <v>0</v>
      </c>
      <c r="AU233" s="194" t="s">
        <v>92</v>
      </c>
      <c r="AV233" s="31"/>
      <c r="AW233" s="31"/>
      <c r="AX233" s="31"/>
      <c r="AY233" s="7" t="s">
        <v>186</v>
      </c>
      <c r="AZ233" s="31"/>
      <c r="BA233" s="31"/>
      <c r="BB233" s="31"/>
      <c r="BC233" s="31"/>
      <c r="BD233" s="31"/>
      <c r="BE233" s="195" t="n">
        <f aca="false">IF(N233="základní",J233,0)</f>
        <v>0</v>
      </c>
      <c r="BF233" s="195" t="n">
        <f aca="false">IF(N233="snížená",J233,0)</f>
        <v>0</v>
      </c>
      <c r="BG233" s="195" t="n">
        <f aca="false">IF(N233="zákl. přenesená",J233,0)</f>
        <v>0</v>
      </c>
      <c r="BH233" s="195" t="n">
        <f aca="false">IF(N233="sníž. přenesená",J233,0)</f>
        <v>0</v>
      </c>
      <c r="BI233" s="195" t="n">
        <f aca="false">IF(N233="nulová",J233,0)</f>
        <v>0</v>
      </c>
      <c r="BJ233" s="7" t="s">
        <v>90</v>
      </c>
      <c r="BK233" s="195" t="n">
        <f aca="false">ROUND(I233*H233,2)</f>
        <v>0</v>
      </c>
      <c r="BL233" s="7" t="s">
        <v>1324</v>
      </c>
      <c r="BM233" s="194" t="s">
        <v>1494</v>
      </c>
      <c r="BN233" s="31"/>
    </row>
    <row r="234" s="32" customFormat="true" ht="12.8" hidden="false" customHeight="false" outlineLevel="0" collapsed="false">
      <c r="A234" s="26"/>
      <c r="B234" s="27"/>
      <c r="C234" s="26"/>
      <c r="D234" s="196" t="s">
        <v>194</v>
      </c>
      <c r="E234" s="26"/>
      <c r="F234" s="197" t="s">
        <v>1493</v>
      </c>
      <c r="G234" s="26"/>
      <c r="H234" s="26"/>
      <c r="I234" s="163"/>
      <c r="J234" s="26"/>
      <c r="K234" s="26"/>
      <c r="L234" s="27"/>
      <c r="M234" s="198"/>
      <c r="N234" s="199"/>
      <c r="O234" s="68"/>
      <c r="P234" s="68"/>
      <c r="Q234" s="68"/>
      <c r="R234" s="68"/>
      <c r="S234" s="68"/>
      <c r="T234" s="69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7" t="s">
        <v>194</v>
      </c>
      <c r="AU234" s="7" t="s">
        <v>92</v>
      </c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</row>
    <row r="235" s="32" customFormat="true" ht="12.8" hidden="false" customHeight="false" outlineLevel="0" collapsed="false">
      <c r="A235" s="26"/>
      <c r="B235" s="27"/>
      <c r="C235" s="183" t="s">
        <v>571</v>
      </c>
      <c r="D235" s="183" t="s">
        <v>0</v>
      </c>
      <c r="E235" s="184" t="s">
        <v>1495</v>
      </c>
      <c r="F235" s="185" t="s">
        <v>1496</v>
      </c>
      <c r="G235" s="186" t="s">
        <v>260</v>
      </c>
      <c r="H235" s="187" t="n">
        <v>1</v>
      </c>
      <c r="I235" s="188"/>
      <c r="J235" s="189" t="n">
        <f aca="false">ROUND(I235*H235,2)</f>
        <v>0</v>
      </c>
      <c r="K235" s="185" t="s">
        <v>261</v>
      </c>
      <c r="L235" s="27"/>
      <c r="M235" s="190"/>
      <c r="N235" s="191" t="s">
        <v>47</v>
      </c>
      <c r="O235" s="68"/>
      <c r="P235" s="192" t="n">
        <f aca="false">O235*H235</f>
        <v>0</v>
      </c>
      <c r="Q235" s="192" t="n">
        <v>0</v>
      </c>
      <c r="R235" s="192" t="n">
        <f aca="false">Q235*H235</f>
        <v>0</v>
      </c>
      <c r="S235" s="192" t="n">
        <v>0</v>
      </c>
      <c r="T235" s="193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194" t="s">
        <v>1324</v>
      </c>
      <c r="AS235" s="31"/>
      <c r="AT235" s="194" t="s">
        <v>0</v>
      </c>
      <c r="AU235" s="194" t="s">
        <v>92</v>
      </c>
      <c r="AV235" s="31"/>
      <c r="AW235" s="31"/>
      <c r="AX235" s="31"/>
      <c r="AY235" s="7" t="s">
        <v>186</v>
      </c>
      <c r="AZ235" s="31"/>
      <c r="BA235" s="31"/>
      <c r="BB235" s="31"/>
      <c r="BC235" s="31"/>
      <c r="BD235" s="31"/>
      <c r="BE235" s="195" t="n">
        <f aca="false">IF(N235="základní",J235,0)</f>
        <v>0</v>
      </c>
      <c r="BF235" s="195" t="n">
        <f aca="false">IF(N235="snížená",J235,0)</f>
        <v>0</v>
      </c>
      <c r="BG235" s="195" t="n">
        <f aca="false">IF(N235="zákl. přenesená",J235,0)</f>
        <v>0</v>
      </c>
      <c r="BH235" s="195" t="n">
        <f aca="false">IF(N235="sníž. přenesená",J235,0)</f>
        <v>0</v>
      </c>
      <c r="BI235" s="195" t="n">
        <f aca="false">IF(N235="nulová",J235,0)</f>
        <v>0</v>
      </c>
      <c r="BJ235" s="7" t="s">
        <v>90</v>
      </c>
      <c r="BK235" s="195" t="n">
        <f aca="false">ROUND(I235*H235,2)</f>
        <v>0</v>
      </c>
      <c r="BL235" s="7" t="s">
        <v>1324</v>
      </c>
      <c r="BM235" s="194" t="s">
        <v>1497</v>
      </c>
      <c r="BN235" s="31"/>
    </row>
    <row r="236" s="32" customFormat="true" ht="12.8" hidden="false" customHeight="false" outlineLevel="0" collapsed="false">
      <c r="A236" s="26"/>
      <c r="B236" s="27"/>
      <c r="C236" s="26"/>
      <c r="D236" s="196" t="s">
        <v>194</v>
      </c>
      <c r="E236" s="26"/>
      <c r="F236" s="197" t="s">
        <v>1496</v>
      </c>
      <c r="G236" s="26"/>
      <c r="H236" s="26"/>
      <c r="I236" s="163"/>
      <c r="J236" s="26"/>
      <c r="K236" s="26"/>
      <c r="L236" s="27"/>
      <c r="M236" s="198"/>
      <c r="N236" s="199"/>
      <c r="O236" s="68"/>
      <c r="P236" s="68"/>
      <c r="Q236" s="68"/>
      <c r="R236" s="68"/>
      <c r="S236" s="68"/>
      <c r="T236" s="69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7" t="s">
        <v>194</v>
      </c>
      <c r="AU236" s="7" t="s">
        <v>92</v>
      </c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</row>
    <row r="237" s="32" customFormat="true" ht="12.8" hidden="false" customHeight="false" outlineLevel="0" collapsed="false">
      <c r="A237" s="26"/>
      <c r="B237" s="27"/>
      <c r="C237" s="183" t="s">
        <v>1044</v>
      </c>
      <c r="D237" s="183" t="s">
        <v>0</v>
      </c>
      <c r="E237" s="184" t="s">
        <v>1498</v>
      </c>
      <c r="F237" s="185" t="s">
        <v>1499</v>
      </c>
      <c r="G237" s="186" t="s">
        <v>260</v>
      </c>
      <c r="H237" s="187" t="n">
        <v>1</v>
      </c>
      <c r="I237" s="188"/>
      <c r="J237" s="189" t="n">
        <f aca="false">ROUND(I237*H237,2)</f>
        <v>0</v>
      </c>
      <c r="K237" s="185" t="s">
        <v>261</v>
      </c>
      <c r="L237" s="27"/>
      <c r="M237" s="190"/>
      <c r="N237" s="191" t="s">
        <v>47</v>
      </c>
      <c r="O237" s="68"/>
      <c r="P237" s="192" t="n">
        <f aca="false">O237*H237</f>
        <v>0</v>
      </c>
      <c r="Q237" s="192" t="n">
        <v>0</v>
      </c>
      <c r="R237" s="192" t="n">
        <f aca="false">Q237*H237</f>
        <v>0</v>
      </c>
      <c r="S237" s="192" t="n">
        <v>0</v>
      </c>
      <c r="T237" s="193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194" t="s">
        <v>1324</v>
      </c>
      <c r="AS237" s="31"/>
      <c r="AT237" s="194" t="s">
        <v>0</v>
      </c>
      <c r="AU237" s="194" t="s">
        <v>92</v>
      </c>
      <c r="AV237" s="31"/>
      <c r="AW237" s="31"/>
      <c r="AX237" s="31"/>
      <c r="AY237" s="7" t="s">
        <v>186</v>
      </c>
      <c r="AZ237" s="31"/>
      <c r="BA237" s="31"/>
      <c r="BB237" s="31"/>
      <c r="BC237" s="31"/>
      <c r="BD237" s="31"/>
      <c r="BE237" s="195" t="n">
        <f aca="false">IF(N237="základní",J237,0)</f>
        <v>0</v>
      </c>
      <c r="BF237" s="195" t="n">
        <f aca="false">IF(N237="snížená",J237,0)</f>
        <v>0</v>
      </c>
      <c r="BG237" s="195" t="n">
        <f aca="false">IF(N237="zákl. přenesená",J237,0)</f>
        <v>0</v>
      </c>
      <c r="BH237" s="195" t="n">
        <f aca="false">IF(N237="sníž. přenesená",J237,0)</f>
        <v>0</v>
      </c>
      <c r="BI237" s="195" t="n">
        <f aca="false">IF(N237="nulová",J237,0)</f>
        <v>0</v>
      </c>
      <c r="BJ237" s="7" t="s">
        <v>90</v>
      </c>
      <c r="BK237" s="195" t="n">
        <f aca="false">ROUND(I237*H237,2)</f>
        <v>0</v>
      </c>
      <c r="BL237" s="7" t="s">
        <v>1324</v>
      </c>
      <c r="BM237" s="194" t="s">
        <v>1500</v>
      </c>
      <c r="BN237" s="31"/>
    </row>
    <row r="238" s="32" customFormat="true" ht="12.8" hidden="false" customHeight="false" outlineLevel="0" collapsed="false">
      <c r="A238" s="26"/>
      <c r="B238" s="27"/>
      <c r="C238" s="26"/>
      <c r="D238" s="196" t="s">
        <v>194</v>
      </c>
      <c r="E238" s="26"/>
      <c r="F238" s="197" t="s">
        <v>1499</v>
      </c>
      <c r="G238" s="26"/>
      <c r="H238" s="26"/>
      <c r="I238" s="163"/>
      <c r="J238" s="26"/>
      <c r="K238" s="26"/>
      <c r="L238" s="27"/>
      <c r="M238" s="198"/>
      <c r="N238" s="199"/>
      <c r="O238" s="68"/>
      <c r="P238" s="68"/>
      <c r="Q238" s="68"/>
      <c r="R238" s="68"/>
      <c r="S238" s="68"/>
      <c r="T238" s="69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7" t="s">
        <v>194</v>
      </c>
      <c r="AU238" s="7" t="s">
        <v>92</v>
      </c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</row>
    <row r="239" s="32" customFormat="true" ht="12.8" hidden="false" customHeight="false" outlineLevel="0" collapsed="false">
      <c r="A239" s="26"/>
      <c r="B239" s="27"/>
      <c r="C239" s="183" t="s">
        <v>574</v>
      </c>
      <c r="D239" s="183" t="s">
        <v>0</v>
      </c>
      <c r="E239" s="184" t="s">
        <v>1501</v>
      </c>
      <c r="F239" s="185" t="s">
        <v>1502</v>
      </c>
      <c r="G239" s="186" t="s">
        <v>260</v>
      </c>
      <c r="H239" s="187" t="n">
        <v>1</v>
      </c>
      <c r="I239" s="188"/>
      <c r="J239" s="189" t="n">
        <f aca="false">ROUND(I239*H239,2)</f>
        <v>0</v>
      </c>
      <c r="K239" s="185" t="s">
        <v>261</v>
      </c>
      <c r="L239" s="27"/>
      <c r="M239" s="190"/>
      <c r="N239" s="191" t="s">
        <v>47</v>
      </c>
      <c r="O239" s="68"/>
      <c r="P239" s="192" t="n">
        <f aca="false">O239*H239</f>
        <v>0</v>
      </c>
      <c r="Q239" s="192" t="n">
        <v>0</v>
      </c>
      <c r="R239" s="192" t="n">
        <f aca="false">Q239*H239</f>
        <v>0</v>
      </c>
      <c r="S239" s="192" t="n">
        <v>0</v>
      </c>
      <c r="T239" s="193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194" t="s">
        <v>1324</v>
      </c>
      <c r="AS239" s="31"/>
      <c r="AT239" s="194" t="s">
        <v>0</v>
      </c>
      <c r="AU239" s="194" t="s">
        <v>92</v>
      </c>
      <c r="AV239" s="31"/>
      <c r="AW239" s="31"/>
      <c r="AX239" s="31"/>
      <c r="AY239" s="7" t="s">
        <v>186</v>
      </c>
      <c r="AZ239" s="31"/>
      <c r="BA239" s="31"/>
      <c r="BB239" s="31"/>
      <c r="BC239" s="31"/>
      <c r="BD239" s="31"/>
      <c r="BE239" s="195" t="n">
        <f aca="false">IF(N239="základní",J239,0)</f>
        <v>0</v>
      </c>
      <c r="BF239" s="195" t="n">
        <f aca="false">IF(N239="snížená",J239,0)</f>
        <v>0</v>
      </c>
      <c r="BG239" s="195" t="n">
        <f aca="false">IF(N239="zákl. přenesená",J239,0)</f>
        <v>0</v>
      </c>
      <c r="BH239" s="195" t="n">
        <f aca="false">IF(N239="sníž. přenesená",J239,0)</f>
        <v>0</v>
      </c>
      <c r="BI239" s="195" t="n">
        <f aca="false">IF(N239="nulová",J239,0)</f>
        <v>0</v>
      </c>
      <c r="BJ239" s="7" t="s">
        <v>90</v>
      </c>
      <c r="BK239" s="195" t="n">
        <f aca="false">ROUND(I239*H239,2)</f>
        <v>0</v>
      </c>
      <c r="BL239" s="7" t="s">
        <v>1324</v>
      </c>
      <c r="BM239" s="194" t="s">
        <v>1503</v>
      </c>
      <c r="BN239" s="31"/>
    </row>
    <row r="240" s="32" customFormat="true" ht="12.8" hidden="false" customHeight="false" outlineLevel="0" collapsed="false">
      <c r="A240" s="26"/>
      <c r="B240" s="27"/>
      <c r="C240" s="26"/>
      <c r="D240" s="196" t="s">
        <v>194</v>
      </c>
      <c r="E240" s="26"/>
      <c r="F240" s="197" t="s">
        <v>1502</v>
      </c>
      <c r="G240" s="26"/>
      <c r="H240" s="26"/>
      <c r="I240" s="163"/>
      <c r="J240" s="26"/>
      <c r="K240" s="26"/>
      <c r="L240" s="27"/>
      <c r="M240" s="198"/>
      <c r="N240" s="199"/>
      <c r="O240" s="68"/>
      <c r="P240" s="68"/>
      <c r="Q240" s="68"/>
      <c r="R240" s="68"/>
      <c r="S240" s="68"/>
      <c r="T240" s="69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7" t="s">
        <v>194</v>
      </c>
      <c r="AU240" s="7" t="s">
        <v>92</v>
      </c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</row>
    <row r="241" s="32" customFormat="true" ht="12.8" hidden="false" customHeight="false" outlineLevel="0" collapsed="false">
      <c r="A241" s="26"/>
      <c r="B241" s="27"/>
      <c r="C241" s="183" t="s">
        <v>1504</v>
      </c>
      <c r="D241" s="183" t="s">
        <v>0</v>
      </c>
      <c r="E241" s="184" t="s">
        <v>1505</v>
      </c>
      <c r="F241" s="185" t="s">
        <v>1506</v>
      </c>
      <c r="G241" s="186" t="s">
        <v>260</v>
      </c>
      <c r="H241" s="187" t="n">
        <v>1</v>
      </c>
      <c r="I241" s="188"/>
      <c r="J241" s="189" t="n">
        <f aca="false">ROUND(I241*H241,2)</f>
        <v>0</v>
      </c>
      <c r="K241" s="185" t="s">
        <v>261</v>
      </c>
      <c r="L241" s="27"/>
      <c r="M241" s="190"/>
      <c r="N241" s="191" t="s">
        <v>47</v>
      </c>
      <c r="O241" s="68"/>
      <c r="P241" s="192" t="n">
        <f aca="false">O241*H241</f>
        <v>0</v>
      </c>
      <c r="Q241" s="192" t="n">
        <v>0</v>
      </c>
      <c r="R241" s="192" t="n">
        <f aca="false">Q241*H241</f>
        <v>0</v>
      </c>
      <c r="S241" s="192" t="n">
        <v>0</v>
      </c>
      <c r="T241" s="193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194" t="s">
        <v>1324</v>
      </c>
      <c r="AS241" s="31"/>
      <c r="AT241" s="194" t="s">
        <v>0</v>
      </c>
      <c r="AU241" s="194" t="s">
        <v>92</v>
      </c>
      <c r="AV241" s="31"/>
      <c r="AW241" s="31"/>
      <c r="AX241" s="31"/>
      <c r="AY241" s="7" t="s">
        <v>186</v>
      </c>
      <c r="AZ241" s="31"/>
      <c r="BA241" s="31"/>
      <c r="BB241" s="31"/>
      <c r="BC241" s="31"/>
      <c r="BD241" s="31"/>
      <c r="BE241" s="195" t="n">
        <f aca="false">IF(N241="základní",J241,0)</f>
        <v>0</v>
      </c>
      <c r="BF241" s="195" t="n">
        <f aca="false">IF(N241="snížená",J241,0)</f>
        <v>0</v>
      </c>
      <c r="BG241" s="195" t="n">
        <f aca="false">IF(N241="zákl. přenesená",J241,0)</f>
        <v>0</v>
      </c>
      <c r="BH241" s="195" t="n">
        <f aca="false">IF(N241="sníž. přenesená",J241,0)</f>
        <v>0</v>
      </c>
      <c r="BI241" s="195" t="n">
        <f aca="false">IF(N241="nulová",J241,0)</f>
        <v>0</v>
      </c>
      <c r="BJ241" s="7" t="s">
        <v>90</v>
      </c>
      <c r="BK241" s="195" t="n">
        <f aca="false">ROUND(I241*H241,2)</f>
        <v>0</v>
      </c>
      <c r="BL241" s="7" t="s">
        <v>1324</v>
      </c>
      <c r="BM241" s="194" t="s">
        <v>1507</v>
      </c>
      <c r="BN241" s="31"/>
    </row>
    <row r="242" s="32" customFormat="true" ht="12.8" hidden="false" customHeight="false" outlineLevel="0" collapsed="false">
      <c r="A242" s="26"/>
      <c r="B242" s="27"/>
      <c r="C242" s="26"/>
      <c r="D242" s="196" t="s">
        <v>194</v>
      </c>
      <c r="E242" s="26"/>
      <c r="F242" s="197" t="s">
        <v>1506</v>
      </c>
      <c r="G242" s="26"/>
      <c r="H242" s="26"/>
      <c r="I242" s="163"/>
      <c r="J242" s="26"/>
      <c r="K242" s="26"/>
      <c r="L242" s="27"/>
      <c r="M242" s="198"/>
      <c r="N242" s="199"/>
      <c r="O242" s="68"/>
      <c r="P242" s="68"/>
      <c r="Q242" s="68"/>
      <c r="R242" s="68"/>
      <c r="S242" s="68"/>
      <c r="T242" s="69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7" t="s">
        <v>194</v>
      </c>
      <c r="AU242" s="7" t="s">
        <v>92</v>
      </c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</row>
    <row r="243" s="32" customFormat="true" ht="12.8" hidden="false" customHeight="false" outlineLevel="0" collapsed="false">
      <c r="A243" s="26"/>
      <c r="B243" s="27"/>
      <c r="C243" s="183" t="s">
        <v>577</v>
      </c>
      <c r="D243" s="183" t="s">
        <v>0</v>
      </c>
      <c r="E243" s="184" t="s">
        <v>1508</v>
      </c>
      <c r="F243" s="185" t="s">
        <v>1509</v>
      </c>
      <c r="G243" s="186" t="s">
        <v>260</v>
      </c>
      <c r="H243" s="187" t="n">
        <v>1</v>
      </c>
      <c r="I243" s="188"/>
      <c r="J243" s="189" t="n">
        <f aca="false">ROUND(I243*H243,2)</f>
        <v>0</v>
      </c>
      <c r="K243" s="185" t="s">
        <v>261</v>
      </c>
      <c r="L243" s="27"/>
      <c r="M243" s="190"/>
      <c r="N243" s="191" t="s">
        <v>47</v>
      </c>
      <c r="O243" s="68"/>
      <c r="P243" s="192" t="n">
        <f aca="false">O243*H243</f>
        <v>0</v>
      </c>
      <c r="Q243" s="192" t="n">
        <v>0</v>
      </c>
      <c r="R243" s="192" t="n">
        <f aca="false">Q243*H243</f>
        <v>0</v>
      </c>
      <c r="S243" s="192" t="n">
        <v>0</v>
      </c>
      <c r="T243" s="193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194" t="s">
        <v>1324</v>
      </c>
      <c r="AS243" s="31"/>
      <c r="AT243" s="194" t="s">
        <v>0</v>
      </c>
      <c r="AU243" s="194" t="s">
        <v>92</v>
      </c>
      <c r="AV243" s="31"/>
      <c r="AW243" s="31"/>
      <c r="AX243" s="31"/>
      <c r="AY243" s="7" t="s">
        <v>186</v>
      </c>
      <c r="AZ243" s="31"/>
      <c r="BA243" s="31"/>
      <c r="BB243" s="31"/>
      <c r="BC243" s="31"/>
      <c r="BD243" s="31"/>
      <c r="BE243" s="195" t="n">
        <f aca="false">IF(N243="základní",J243,0)</f>
        <v>0</v>
      </c>
      <c r="BF243" s="195" t="n">
        <f aca="false">IF(N243="snížená",J243,0)</f>
        <v>0</v>
      </c>
      <c r="BG243" s="195" t="n">
        <f aca="false">IF(N243="zákl. přenesená",J243,0)</f>
        <v>0</v>
      </c>
      <c r="BH243" s="195" t="n">
        <f aca="false">IF(N243="sníž. přenesená",J243,0)</f>
        <v>0</v>
      </c>
      <c r="BI243" s="195" t="n">
        <f aca="false">IF(N243="nulová",J243,0)</f>
        <v>0</v>
      </c>
      <c r="BJ243" s="7" t="s">
        <v>90</v>
      </c>
      <c r="BK243" s="195" t="n">
        <f aca="false">ROUND(I243*H243,2)</f>
        <v>0</v>
      </c>
      <c r="BL243" s="7" t="s">
        <v>1324</v>
      </c>
      <c r="BM243" s="194" t="s">
        <v>1510</v>
      </c>
      <c r="BN243" s="31"/>
    </row>
    <row r="244" s="32" customFormat="true" ht="12.8" hidden="false" customHeight="false" outlineLevel="0" collapsed="false">
      <c r="A244" s="26"/>
      <c r="B244" s="27"/>
      <c r="C244" s="26"/>
      <c r="D244" s="196" t="s">
        <v>194</v>
      </c>
      <c r="E244" s="26"/>
      <c r="F244" s="197" t="s">
        <v>1509</v>
      </c>
      <c r="G244" s="26"/>
      <c r="H244" s="26"/>
      <c r="I244" s="163"/>
      <c r="J244" s="26"/>
      <c r="K244" s="26"/>
      <c r="L244" s="27"/>
      <c r="M244" s="198"/>
      <c r="N244" s="199"/>
      <c r="O244" s="68"/>
      <c r="P244" s="68"/>
      <c r="Q244" s="68"/>
      <c r="R244" s="68"/>
      <c r="S244" s="68"/>
      <c r="T244" s="69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7" t="s">
        <v>194</v>
      </c>
      <c r="AU244" s="7" t="s">
        <v>92</v>
      </c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</row>
    <row r="245" s="32" customFormat="true" ht="12.8" hidden="false" customHeight="false" outlineLevel="0" collapsed="false">
      <c r="A245" s="26"/>
      <c r="B245" s="27"/>
      <c r="C245" s="183" t="s">
        <v>987</v>
      </c>
      <c r="D245" s="183" t="s">
        <v>0</v>
      </c>
      <c r="E245" s="184" t="s">
        <v>1511</v>
      </c>
      <c r="F245" s="185" t="s">
        <v>1512</v>
      </c>
      <c r="G245" s="186" t="s">
        <v>260</v>
      </c>
      <c r="H245" s="187" t="n">
        <v>1</v>
      </c>
      <c r="I245" s="188"/>
      <c r="J245" s="189" t="n">
        <f aca="false">ROUND(I245*H245,2)</f>
        <v>0</v>
      </c>
      <c r="K245" s="185" t="s">
        <v>261</v>
      </c>
      <c r="L245" s="27"/>
      <c r="M245" s="190"/>
      <c r="N245" s="191" t="s">
        <v>47</v>
      </c>
      <c r="O245" s="68"/>
      <c r="P245" s="192" t="n">
        <f aca="false">O245*H245</f>
        <v>0</v>
      </c>
      <c r="Q245" s="192" t="n">
        <v>0</v>
      </c>
      <c r="R245" s="192" t="n">
        <f aca="false">Q245*H245</f>
        <v>0</v>
      </c>
      <c r="S245" s="192" t="n">
        <v>0</v>
      </c>
      <c r="T245" s="193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194" t="s">
        <v>1324</v>
      </c>
      <c r="AS245" s="31"/>
      <c r="AT245" s="194" t="s">
        <v>0</v>
      </c>
      <c r="AU245" s="194" t="s">
        <v>92</v>
      </c>
      <c r="AV245" s="31"/>
      <c r="AW245" s="31"/>
      <c r="AX245" s="31"/>
      <c r="AY245" s="7" t="s">
        <v>186</v>
      </c>
      <c r="AZ245" s="31"/>
      <c r="BA245" s="31"/>
      <c r="BB245" s="31"/>
      <c r="BC245" s="31"/>
      <c r="BD245" s="31"/>
      <c r="BE245" s="195" t="n">
        <f aca="false">IF(N245="základní",J245,0)</f>
        <v>0</v>
      </c>
      <c r="BF245" s="195" t="n">
        <f aca="false">IF(N245="snížená",J245,0)</f>
        <v>0</v>
      </c>
      <c r="BG245" s="195" t="n">
        <f aca="false">IF(N245="zákl. přenesená",J245,0)</f>
        <v>0</v>
      </c>
      <c r="BH245" s="195" t="n">
        <f aca="false">IF(N245="sníž. přenesená",J245,0)</f>
        <v>0</v>
      </c>
      <c r="BI245" s="195" t="n">
        <f aca="false">IF(N245="nulová",J245,0)</f>
        <v>0</v>
      </c>
      <c r="BJ245" s="7" t="s">
        <v>90</v>
      </c>
      <c r="BK245" s="195" t="n">
        <f aca="false">ROUND(I245*H245,2)</f>
        <v>0</v>
      </c>
      <c r="BL245" s="7" t="s">
        <v>1324</v>
      </c>
      <c r="BM245" s="194" t="s">
        <v>1513</v>
      </c>
      <c r="BN245" s="31"/>
    </row>
    <row r="246" s="32" customFormat="true" ht="12.8" hidden="false" customHeight="false" outlineLevel="0" collapsed="false">
      <c r="A246" s="26"/>
      <c r="B246" s="27"/>
      <c r="C246" s="26"/>
      <c r="D246" s="196" t="s">
        <v>194</v>
      </c>
      <c r="E246" s="26"/>
      <c r="F246" s="197" t="s">
        <v>1512</v>
      </c>
      <c r="G246" s="26"/>
      <c r="H246" s="26"/>
      <c r="I246" s="163"/>
      <c r="J246" s="26"/>
      <c r="K246" s="26"/>
      <c r="L246" s="27"/>
      <c r="M246" s="198"/>
      <c r="N246" s="199"/>
      <c r="O246" s="68"/>
      <c r="P246" s="68"/>
      <c r="Q246" s="68"/>
      <c r="R246" s="68"/>
      <c r="S246" s="68"/>
      <c r="T246" s="69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7" t="s">
        <v>194</v>
      </c>
      <c r="AU246" s="7" t="s">
        <v>92</v>
      </c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</row>
    <row r="247" s="32" customFormat="true" ht="12.8" hidden="false" customHeight="false" outlineLevel="0" collapsed="false">
      <c r="A247" s="26"/>
      <c r="B247" s="27"/>
      <c r="C247" s="183" t="s">
        <v>580</v>
      </c>
      <c r="D247" s="183" t="s">
        <v>0</v>
      </c>
      <c r="E247" s="184" t="s">
        <v>1514</v>
      </c>
      <c r="F247" s="185" t="s">
        <v>1515</v>
      </c>
      <c r="G247" s="186" t="s">
        <v>260</v>
      </c>
      <c r="H247" s="187" t="n">
        <v>1</v>
      </c>
      <c r="I247" s="188"/>
      <c r="J247" s="189" t="n">
        <f aca="false">ROUND(I247*H247,2)</f>
        <v>0</v>
      </c>
      <c r="K247" s="185" t="s">
        <v>261</v>
      </c>
      <c r="L247" s="27"/>
      <c r="M247" s="190"/>
      <c r="N247" s="191" t="s">
        <v>47</v>
      </c>
      <c r="O247" s="68"/>
      <c r="P247" s="192" t="n">
        <f aca="false">O247*H247</f>
        <v>0</v>
      </c>
      <c r="Q247" s="192" t="n">
        <v>0</v>
      </c>
      <c r="R247" s="192" t="n">
        <f aca="false">Q247*H247</f>
        <v>0</v>
      </c>
      <c r="S247" s="192" t="n">
        <v>0</v>
      </c>
      <c r="T247" s="193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194" t="s">
        <v>1324</v>
      </c>
      <c r="AS247" s="31"/>
      <c r="AT247" s="194" t="s">
        <v>0</v>
      </c>
      <c r="AU247" s="194" t="s">
        <v>92</v>
      </c>
      <c r="AV247" s="31"/>
      <c r="AW247" s="31"/>
      <c r="AX247" s="31"/>
      <c r="AY247" s="7" t="s">
        <v>186</v>
      </c>
      <c r="AZ247" s="31"/>
      <c r="BA247" s="31"/>
      <c r="BB247" s="31"/>
      <c r="BC247" s="31"/>
      <c r="BD247" s="31"/>
      <c r="BE247" s="195" t="n">
        <f aca="false">IF(N247="základní",J247,0)</f>
        <v>0</v>
      </c>
      <c r="BF247" s="195" t="n">
        <f aca="false">IF(N247="snížená",J247,0)</f>
        <v>0</v>
      </c>
      <c r="BG247" s="195" t="n">
        <f aca="false">IF(N247="zákl. přenesená",J247,0)</f>
        <v>0</v>
      </c>
      <c r="BH247" s="195" t="n">
        <f aca="false">IF(N247="sníž. přenesená",J247,0)</f>
        <v>0</v>
      </c>
      <c r="BI247" s="195" t="n">
        <f aca="false">IF(N247="nulová",J247,0)</f>
        <v>0</v>
      </c>
      <c r="BJ247" s="7" t="s">
        <v>90</v>
      </c>
      <c r="BK247" s="195" t="n">
        <f aca="false">ROUND(I247*H247,2)</f>
        <v>0</v>
      </c>
      <c r="BL247" s="7" t="s">
        <v>1324</v>
      </c>
      <c r="BM247" s="194" t="s">
        <v>1516</v>
      </c>
      <c r="BN247" s="31"/>
    </row>
    <row r="248" s="32" customFormat="true" ht="12.8" hidden="false" customHeight="false" outlineLevel="0" collapsed="false">
      <c r="A248" s="26"/>
      <c r="B248" s="27"/>
      <c r="C248" s="26"/>
      <c r="D248" s="196" t="s">
        <v>194</v>
      </c>
      <c r="E248" s="26"/>
      <c r="F248" s="197" t="s">
        <v>1515</v>
      </c>
      <c r="G248" s="26"/>
      <c r="H248" s="26"/>
      <c r="I248" s="163"/>
      <c r="J248" s="26"/>
      <c r="K248" s="26"/>
      <c r="L248" s="27"/>
      <c r="M248" s="198"/>
      <c r="N248" s="199"/>
      <c r="O248" s="68"/>
      <c r="P248" s="68"/>
      <c r="Q248" s="68"/>
      <c r="R248" s="68"/>
      <c r="S248" s="68"/>
      <c r="T248" s="69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7" t="s">
        <v>194</v>
      </c>
      <c r="AU248" s="7" t="s">
        <v>92</v>
      </c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</row>
    <row r="249" s="32" customFormat="true" ht="12.8" hidden="false" customHeight="false" outlineLevel="0" collapsed="false">
      <c r="A249" s="26"/>
      <c r="B249" s="27"/>
      <c r="C249" s="183" t="s">
        <v>1057</v>
      </c>
      <c r="D249" s="183" t="s">
        <v>0</v>
      </c>
      <c r="E249" s="184" t="s">
        <v>1517</v>
      </c>
      <c r="F249" s="185" t="s">
        <v>1518</v>
      </c>
      <c r="G249" s="186" t="s">
        <v>260</v>
      </c>
      <c r="H249" s="187" t="n">
        <v>1</v>
      </c>
      <c r="I249" s="188"/>
      <c r="J249" s="189" t="n">
        <f aca="false">ROUND(I249*H249,2)</f>
        <v>0</v>
      </c>
      <c r="K249" s="185" t="s">
        <v>261</v>
      </c>
      <c r="L249" s="27"/>
      <c r="M249" s="190"/>
      <c r="N249" s="191" t="s">
        <v>47</v>
      </c>
      <c r="O249" s="68"/>
      <c r="P249" s="192" t="n">
        <f aca="false">O249*H249</f>
        <v>0</v>
      </c>
      <c r="Q249" s="192" t="n">
        <v>0</v>
      </c>
      <c r="R249" s="192" t="n">
        <f aca="false">Q249*H249</f>
        <v>0</v>
      </c>
      <c r="S249" s="192" t="n">
        <v>0</v>
      </c>
      <c r="T249" s="193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194" t="s">
        <v>1324</v>
      </c>
      <c r="AS249" s="31"/>
      <c r="AT249" s="194" t="s">
        <v>0</v>
      </c>
      <c r="AU249" s="194" t="s">
        <v>92</v>
      </c>
      <c r="AV249" s="31"/>
      <c r="AW249" s="31"/>
      <c r="AX249" s="31"/>
      <c r="AY249" s="7" t="s">
        <v>186</v>
      </c>
      <c r="AZ249" s="31"/>
      <c r="BA249" s="31"/>
      <c r="BB249" s="31"/>
      <c r="BC249" s="31"/>
      <c r="BD249" s="31"/>
      <c r="BE249" s="195" t="n">
        <f aca="false">IF(N249="základní",J249,0)</f>
        <v>0</v>
      </c>
      <c r="BF249" s="195" t="n">
        <f aca="false">IF(N249="snížená",J249,0)</f>
        <v>0</v>
      </c>
      <c r="BG249" s="195" t="n">
        <f aca="false">IF(N249="zákl. přenesená",J249,0)</f>
        <v>0</v>
      </c>
      <c r="BH249" s="195" t="n">
        <f aca="false">IF(N249="sníž. přenesená",J249,0)</f>
        <v>0</v>
      </c>
      <c r="BI249" s="195" t="n">
        <f aca="false">IF(N249="nulová",J249,0)</f>
        <v>0</v>
      </c>
      <c r="BJ249" s="7" t="s">
        <v>90</v>
      </c>
      <c r="BK249" s="195" t="n">
        <f aca="false">ROUND(I249*H249,2)</f>
        <v>0</v>
      </c>
      <c r="BL249" s="7" t="s">
        <v>1324</v>
      </c>
      <c r="BM249" s="194" t="s">
        <v>1519</v>
      </c>
      <c r="BN249" s="31"/>
    </row>
    <row r="250" s="32" customFormat="true" ht="12.8" hidden="false" customHeight="false" outlineLevel="0" collapsed="false">
      <c r="A250" s="26"/>
      <c r="B250" s="27"/>
      <c r="C250" s="26"/>
      <c r="D250" s="196" t="s">
        <v>194</v>
      </c>
      <c r="E250" s="26"/>
      <c r="F250" s="197" t="s">
        <v>1518</v>
      </c>
      <c r="G250" s="26"/>
      <c r="H250" s="26"/>
      <c r="I250" s="163"/>
      <c r="J250" s="26"/>
      <c r="K250" s="26"/>
      <c r="L250" s="27"/>
      <c r="M250" s="198"/>
      <c r="N250" s="199"/>
      <c r="O250" s="68"/>
      <c r="P250" s="68"/>
      <c r="Q250" s="68"/>
      <c r="R250" s="68"/>
      <c r="S250" s="68"/>
      <c r="T250" s="69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7" t="s">
        <v>194</v>
      </c>
      <c r="AU250" s="7" t="s">
        <v>92</v>
      </c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</row>
    <row r="251" s="32" customFormat="true" ht="12.8" hidden="false" customHeight="false" outlineLevel="0" collapsed="false">
      <c r="A251" s="26"/>
      <c r="B251" s="27"/>
      <c r="C251" s="183" t="s">
        <v>583</v>
      </c>
      <c r="D251" s="183" t="s">
        <v>0</v>
      </c>
      <c r="E251" s="184" t="s">
        <v>1520</v>
      </c>
      <c r="F251" s="185" t="s">
        <v>1521</v>
      </c>
      <c r="G251" s="186" t="s">
        <v>260</v>
      </c>
      <c r="H251" s="187" t="n">
        <v>1</v>
      </c>
      <c r="I251" s="188"/>
      <c r="J251" s="189" t="n">
        <f aca="false">ROUND(I251*H251,2)</f>
        <v>0</v>
      </c>
      <c r="K251" s="185" t="s">
        <v>261</v>
      </c>
      <c r="L251" s="27"/>
      <c r="M251" s="190"/>
      <c r="N251" s="191" t="s">
        <v>47</v>
      </c>
      <c r="O251" s="68"/>
      <c r="P251" s="192" t="n">
        <f aca="false">O251*H251</f>
        <v>0</v>
      </c>
      <c r="Q251" s="192" t="n">
        <v>0</v>
      </c>
      <c r="R251" s="192" t="n">
        <f aca="false">Q251*H251</f>
        <v>0</v>
      </c>
      <c r="S251" s="192" t="n">
        <v>0</v>
      </c>
      <c r="T251" s="193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194" t="s">
        <v>1324</v>
      </c>
      <c r="AS251" s="31"/>
      <c r="AT251" s="194" t="s">
        <v>0</v>
      </c>
      <c r="AU251" s="194" t="s">
        <v>92</v>
      </c>
      <c r="AV251" s="31"/>
      <c r="AW251" s="31"/>
      <c r="AX251" s="31"/>
      <c r="AY251" s="7" t="s">
        <v>186</v>
      </c>
      <c r="AZ251" s="31"/>
      <c r="BA251" s="31"/>
      <c r="BB251" s="31"/>
      <c r="BC251" s="31"/>
      <c r="BD251" s="31"/>
      <c r="BE251" s="195" t="n">
        <f aca="false">IF(N251="základní",J251,0)</f>
        <v>0</v>
      </c>
      <c r="BF251" s="195" t="n">
        <f aca="false">IF(N251="snížená",J251,0)</f>
        <v>0</v>
      </c>
      <c r="BG251" s="195" t="n">
        <f aca="false">IF(N251="zákl. přenesená",J251,0)</f>
        <v>0</v>
      </c>
      <c r="BH251" s="195" t="n">
        <f aca="false">IF(N251="sníž. přenesená",J251,0)</f>
        <v>0</v>
      </c>
      <c r="BI251" s="195" t="n">
        <f aca="false">IF(N251="nulová",J251,0)</f>
        <v>0</v>
      </c>
      <c r="BJ251" s="7" t="s">
        <v>90</v>
      </c>
      <c r="BK251" s="195" t="n">
        <f aca="false">ROUND(I251*H251,2)</f>
        <v>0</v>
      </c>
      <c r="BL251" s="7" t="s">
        <v>1324</v>
      </c>
      <c r="BM251" s="194" t="s">
        <v>1522</v>
      </c>
      <c r="BN251" s="31"/>
    </row>
    <row r="252" s="32" customFormat="true" ht="12.8" hidden="false" customHeight="false" outlineLevel="0" collapsed="false">
      <c r="A252" s="26"/>
      <c r="B252" s="27"/>
      <c r="C252" s="26"/>
      <c r="D252" s="196" t="s">
        <v>194</v>
      </c>
      <c r="E252" s="26"/>
      <c r="F252" s="197" t="s">
        <v>1521</v>
      </c>
      <c r="G252" s="26"/>
      <c r="H252" s="26"/>
      <c r="I252" s="163"/>
      <c r="J252" s="26"/>
      <c r="K252" s="26"/>
      <c r="L252" s="27"/>
      <c r="M252" s="198"/>
      <c r="N252" s="199"/>
      <c r="O252" s="68"/>
      <c r="P252" s="68"/>
      <c r="Q252" s="68"/>
      <c r="R252" s="68"/>
      <c r="S252" s="68"/>
      <c r="T252" s="69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7" t="s">
        <v>194</v>
      </c>
      <c r="AU252" s="7" t="s">
        <v>92</v>
      </c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</row>
    <row r="253" s="32" customFormat="true" ht="12.8" hidden="false" customHeight="false" outlineLevel="0" collapsed="false">
      <c r="A253" s="26"/>
      <c r="B253" s="27"/>
      <c r="C253" s="183" t="s">
        <v>1064</v>
      </c>
      <c r="D253" s="183" t="s">
        <v>0</v>
      </c>
      <c r="E253" s="184" t="s">
        <v>1523</v>
      </c>
      <c r="F253" s="185" t="s">
        <v>1524</v>
      </c>
      <c r="G253" s="186" t="s">
        <v>260</v>
      </c>
      <c r="H253" s="187" t="n">
        <v>1</v>
      </c>
      <c r="I253" s="188"/>
      <c r="J253" s="189" t="n">
        <f aca="false">ROUND(I253*H253,2)</f>
        <v>0</v>
      </c>
      <c r="K253" s="185" t="s">
        <v>261</v>
      </c>
      <c r="L253" s="27"/>
      <c r="M253" s="190"/>
      <c r="N253" s="191" t="s">
        <v>47</v>
      </c>
      <c r="O253" s="68"/>
      <c r="P253" s="192" t="n">
        <f aca="false">O253*H253</f>
        <v>0</v>
      </c>
      <c r="Q253" s="192" t="n">
        <v>0</v>
      </c>
      <c r="R253" s="192" t="n">
        <f aca="false">Q253*H253</f>
        <v>0</v>
      </c>
      <c r="S253" s="192" t="n">
        <v>0</v>
      </c>
      <c r="T253" s="193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194" t="s">
        <v>1324</v>
      </c>
      <c r="AS253" s="31"/>
      <c r="AT253" s="194" t="s">
        <v>0</v>
      </c>
      <c r="AU253" s="194" t="s">
        <v>92</v>
      </c>
      <c r="AV253" s="31"/>
      <c r="AW253" s="31"/>
      <c r="AX253" s="31"/>
      <c r="AY253" s="7" t="s">
        <v>186</v>
      </c>
      <c r="AZ253" s="31"/>
      <c r="BA253" s="31"/>
      <c r="BB253" s="31"/>
      <c r="BC253" s="31"/>
      <c r="BD253" s="31"/>
      <c r="BE253" s="195" t="n">
        <f aca="false">IF(N253="základní",J253,0)</f>
        <v>0</v>
      </c>
      <c r="BF253" s="195" t="n">
        <f aca="false">IF(N253="snížená",J253,0)</f>
        <v>0</v>
      </c>
      <c r="BG253" s="195" t="n">
        <f aca="false">IF(N253="zákl. přenesená",J253,0)</f>
        <v>0</v>
      </c>
      <c r="BH253" s="195" t="n">
        <f aca="false">IF(N253="sníž. přenesená",J253,0)</f>
        <v>0</v>
      </c>
      <c r="BI253" s="195" t="n">
        <f aca="false">IF(N253="nulová",J253,0)</f>
        <v>0</v>
      </c>
      <c r="BJ253" s="7" t="s">
        <v>90</v>
      </c>
      <c r="BK253" s="195" t="n">
        <f aca="false">ROUND(I253*H253,2)</f>
        <v>0</v>
      </c>
      <c r="BL253" s="7" t="s">
        <v>1324</v>
      </c>
      <c r="BM253" s="194" t="s">
        <v>1525</v>
      </c>
      <c r="BN253" s="31"/>
    </row>
    <row r="254" s="32" customFormat="true" ht="12.8" hidden="false" customHeight="false" outlineLevel="0" collapsed="false">
      <c r="A254" s="26"/>
      <c r="B254" s="27"/>
      <c r="C254" s="26"/>
      <c r="D254" s="196" t="s">
        <v>194</v>
      </c>
      <c r="E254" s="26"/>
      <c r="F254" s="197" t="s">
        <v>1524</v>
      </c>
      <c r="G254" s="26"/>
      <c r="H254" s="26"/>
      <c r="I254" s="163"/>
      <c r="J254" s="26"/>
      <c r="K254" s="26"/>
      <c r="L254" s="27"/>
      <c r="M254" s="198"/>
      <c r="N254" s="199"/>
      <c r="O254" s="68"/>
      <c r="P254" s="68"/>
      <c r="Q254" s="68"/>
      <c r="R254" s="68"/>
      <c r="S254" s="68"/>
      <c r="T254" s="69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7" t="s">
        <v>194</v>
      </c>
      <c r="AU254" s="7" t="s">
        <v>92</v>
      </c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</row>
    <row r="255" s="32" customFormat="true" ht="12.8" hidden="false" customHeight="false" outlineLevel="0" collapsed="false">
      <c r="A255" s="26"/>
      <c r="B255" s="27"/>
      <c r="C255" s="183" t="s">
        <v>586</v>
      </c>
      <c r="D255" s="183" t="s">
        <v>0</v>
      </c>
      <c r="E255" s="184" t="s">
        <v>1526</v>
      </c>
      <c r="F255" s="185" t="s">
        <v>1527</v>
      </c>
      <c r="G255" s="186" t="s">
        <v>260</v>
      </c>
      <c r="H255" s="187" t="n">
        <v>1</v>
      </c>
      <c r="I255" s="188"/>
      <c r="J255" s="189" t="n">
        <f aca="false">ROUND(I255*H255,2)</f>
        <v>0</v>
      </c>
      <c r="K255" s="185" t="s">
        <v>261</v>
      </c>
      <c r="L255" s="27"/>
      <c r="M255" s="190"/>
      <c r="N255" s="191" t="s">
        <v>47</v>
      </c>
      <c r="O255" s="68"/>
      <c r="P255" s="192" t="n">
        <f aca="false">O255*H255</f>
        <v>0</v>
      </c>
      <c r="Q255" s="192" t="n">
        <v>0</v>
      </c>
      <c r="R255" s="192" t="n">
        <f aca="false">Q255*H255</f>
        <v>0</v>
      </c>
      <c r="S255" s="192" t="n">
        <v>0</v>
      </c>
      <c r="T255" s="193" t="n">
        <f aca="false"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194" t="s">
        <v>1324</v>
      </c>
      <c r="AS255" s="31"/>
      <c r="AT255" s="194" t="s">
        <v>0</v>
      </c>
      <c r="AU255" s="194" t="s">
        <v>92</v>
      </c>
      <c r="AV255" s="31"/>
      <c r="AW255" s="31"/>
      <c r="AX255" s="31"/>
      <c r="AY255" s="7" t="s">
        <v>186</v>
      </c>
      <c r="AZ255" s="31"/>
      <c r="BA255" s="31"/>
      <c r="BB255" s="31"/>
      <c r="BC255" s="31"/>
      <c r="BD255" s="31"/>
      <c r="BE255" s="195" t="n">
        <f aca="false">IF(N255="základní",J255,0)</f>
        <v>0</v>
      </c>
      <c r="BF255" s="195" t="n">
        <f aca="false">IF(N255="snížená",J255,0)</f>
        <v>0</v>
      </c>
      <c r="BG255" s="195" t="n">
        <f aca="false">IF(N255="zákl. přenesená",J255,0)</f>
        <v>0</v>
      </c>
      <c r="BH255" s="195" t="n">
        <f aca="false">IF(N255="sníž. přenesená",J255,0)</f>
        <v>0</v>
      </c>
      <c r="BI255" s="195" t="n">
        <f aca="false">IF(N255="nulová",J255,0)</f>
        <v>0</v>
      </c>
      <c r="BJ255" s="7" t="s">
        <v>90</v>
      </c>
      <c r="BK255" s="195" t="n">
        <f aca="false">ROUND(I255*H255,2)</f>
        <v>0</v>
      </c>
      <c r="BL255" s="7" t="s">
        <v>1324</v>
      </c>
      <c r="BM255" s="194" t="s">
        <v>1528</v>
      </c>
      <c r="BN255" s="31"/>
    </row>
    <row r="256" s="32" customFormat="true" ht="12.8" hidden="false" customHeight="false" outlineLevel="0" collapsed="false">
      <c r="A256" s="26"/>
      <c r="B256" s="27"/>
      <c r="C256" s="26"/>
      <c r="D256" s="196" t="s">
        <v>194</v>
      </c>
      <c r="E256" s="26"/>
      <c r="F256" s="197" t="s">
        <v>1527</v>
      </c>
      <c r="G256" s="26"/>
      <c r="H256" s="26"/>
      <c r="I256" s="163"/>
      <c r="J256" s="26"/>
      <c r="K256" s="26"/>
      <c r="L256" s="27"/>
      <c r="M256" s="198"/>
      <c r="N256" s="199"/>
      <c r="O256" s="68"/>
      <c r="P256" s="68"/>
      <c r="Q256" s="68"/>
      <c r="R256" s="68"/>
      <c r="S256" s="68"/>
      <c r="T256" s="69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7" t="s">
        <v>194</v>
      </c>
      <c r="AU256" s="7" t="s">
        <v>92</v>
      </c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</row>
    <row r="257" s="32" customFormat="true" ht="12.8" hidden="false" customHeight="false" outlineLevel="0" collapsed="false">
      <c r="A257" s="26"/>
      <c r="B257" s="27"/>
      <c r="C257" s="183" t="s">
        <v>707</v>
      </c>
      <c r="D257" s="183" t="s">
        <v>0</v>
      </c>
      <c r="E257" s="184" t="s">
        <v>1529</v>
      </c>
      <c r="F257" s="185" t="s">
        <v>1530</v>
      </c>
      <c r="G257" s="186" t="s">
        <v>260</v>
      </c>
      <c r="H257" s="187" t="n">
        <v>1</v>
      </c>
      <c r="I257" s="188"/>
      <c r="J257" s="189" t="n">
        <f aca="false">ROUND(I257*H257,2)</f>
        <v>0</v>
      </c>
      <c r="K257" s="185" t="s">
        <v>261</v>
      </c>
      <c r="L257" s="27"/>
      <c r="M257" s="190"/>
      <c r="N257" s="191" t="s">
        <v>47</v>
      </c>
      <c r="O257" s="68"/>
      <c r="P257" s="192" t="n">
        <f aca="false">O257*H257</f>
        <v>0</v>
      </c>
      <c r="Q257" s="192" t="n">
        <v>0</v>
      </c>
      <c r="R257" s="192" t="n">
        <f aca="false">Q257*H257</f>
        <v>0</v>
      </c>
      <c r="S257" s="192" t="n">
        <v>0</v>
      </c>
      <c r="T257" s="193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194" t="s">
        <v>1324</v>
      </c>
      <c r="AS257" s="31"/>
      <c r="AT257" s="194" t="s">
        <v>0</v>
      </c>
      <c r="AU257" s="194" t="s">
        <v>92</v>
      </c>
      <c r="AV257" s="31"/>
      <c r="AW257" s="31"/>
      <c r="AX257" s="31"/>
      <c r="AY257" s="7" t="s">
        <v>186</v>
      </c>
      <c r="AZ257" s="31"/>
      <c r="BA257" s="31"/>
      <c r="BB257" s="31"/>
      <c r="BC257" s="31"/>
      <c r="BD257" s="31"/>
      <c r="BE257" s="195" t="n">
        <f aca="false">IF(N257="základní",J257,0)</f>
        <v>0</v>
      </c>
      <c r="BF257" s="195" t="n">
        <f aca="false">IF(N257="snížená",J257,0)</f>
        <v>0</v>
      </c>
      <c r="BG257" s="195" t="n">
        <f aca="false">IF(N257="zákl. přenesená",J257,0)</f>
        <v>0</v>
      </c>
      <c r="BH257" s="195" t="n">
        <f aca="false">IF(N257="sníž. přenesená",J257,0)</f>
        <v>0</v>
      </c>
      <c r="BI257" s="195" t="n">
        <f aca="false">IF(N257="nulová",J257,0)</f>
        <v>0</v>
      </c>
      <c r="BJ257" s="7" t="s">
        <v>90</v>
      </c>
      <c r="BK257" s="195" t="n">
        <f aca="false">ROUND(I257*H257,2)</f>
        <v>0</v>
      </c>
      <c r="BL257" s="7" t="s">
        <v>1324</v>
      </c>
      <c r="BM257" s="194" t="s">
        <v>1531</v>
      </c>
      <c r="BN257" s="31"/>
    </row>
    <row r="258" s="32" customFormat="true" ht="12.8" hidden="false" customHeight="false" outlineLevel="0" collapsed="false">
      <c r="A258" s="26"/>
      <c r="B258" s="27"/>
      <c r="C258" s="26"/>
      <c r="D258" s="196" t="s">
        <v>194</v>
      </c>
      <c r="E258" s="26"/>
      <c r="F258" s="197" t="s">
        <v>1530</v>
      </c>
      <c r="G258" s="26"/>
      <c r="H258" s="26"/>
      <c r="I258" s="163"/>
      <c r="J258" s="26"/>
      <c r="K258" s="26"/>
      <c r="L258" s="27"/>
      <c r="M258" s="198"/>
      <c r="N258" s="199"/>
      <c r="O258" s="68"/>
      <c r="P258" s="68"/>
      <c r="Q258" s="68"/>
      <c r="R258" s="68"/>
      <c r="S258" s="68"/>
      <c r="T258" s="69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7" t="s">
        <v>194</v>
      </c>
      <c r="AU258" s="7" t="s">
        <v>92</v>
      </c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</row>
    <row r="259" s="32" customFormat="true" ht="12.8" hidden="false" customHeight="false" outlineLevel="0" collapsed="false">
      <c r="A259" s="26"/>
      <c r="B259" s="27"/>
      <c r="C259" s="183" t="s">
        <v>589</v>
      </c>
      <c r="D259" s="183" t="s">
        <v>0</v>
      </c>
      <c r="E259" s="184" t="s">
        <v>1532</v>
      </c>
      <c r="F259" s="185" t="s">
        <v>1533</v>
      </c>
      <c r="G259" s="186" t="s">
        <v>260</v>
      </c>
      <c r="H259" s="187" t="n">
        <v>1</v>
      </c>
      <c r="I259" s="188"/>
      <c r="J259" s="189" t="n">
        <f aca="false">ROUND(I259*H259,2)</f>
        <v>0</v>
      </c>
      <c r="K259" s="185" t="s">
        <v>261</v>
      </c>
      <c r="L259" s="27"/>
      <c r="M259" s="190"/>
      <c r="N259" s="191" t="s">
        <v>47</v>
      </c>
      <c r="O259" s="68"/>
      <c r="P259" s="192" t="n">
        <f aca="false">O259*H259</f>
        <v>0</v>
      </c>
      <c r="Q259" s="192" t="n">
        <v>0</v>
      </c>
      <c r="R259" s="192" t="n">
        <f aca="false">Q259*H259</f>
        <v>0</v>
      </c>
      <c r="S259" s="192" t="n">
        <v>0</v>
      </c>
      <c r="T259" s="193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194" t="s">
        <v>1324</v>
      </c>
      <c r="AS259" s="31"/>
      <c r="AT259" s="194" t="s">
        <v>0</v>
      </c>
      <c r="AU259" s="194" t="s">
        <v>92</v>
      </c>
      <c r="AV259" s="31"/>
      <c r="AW259" s="31"/>
      <c r="AX259" s="31"/>
      <c r="AY259" s="7" t="s">
        <v>186</v>
      </c>
      <c r="AZ259" s="31"/>
      <c r="BA259" s="31"/>
      <c r="BB259" s="31"/>
      <c r="BC259" s="31"/>
      <c r="BD259" s="31"/>
      <c r="BE259" s="195" t="n">
        <f aca="false">IF(N259="základní",J259,0)</f>
        <v>0</v>
      </c>
      <c r="BF259" s="195" t="n">
        <f aca="false">IF(N259="snížená",J259,0)</f>
        <v>0</v>
      </c>
      <c r="BG259" s="195" t="n">
        <f aca="false">IF(N259="zákl. přenesená",J259,0)</f>
        <v>0</v>
      </c>
      <c r="BH259" s="195" t="n">
        <f aca="false">IF(N259="sníž. přenesená",J259,0)</f>
        <v>0</v>
      </c>
      <c r="BI259" s="195" t="n">
        <f aca="false">IF(N259="nulová",J259,0)</f>
        <v>0</v>
      </c>
      <c r="BJ259" s="7" t="s">
        <v>90</v>
      </c>
      <c r="BK259" s="195" t="n">
        <f aca="false">ROUND(I259*H259,2)</f>
        <v>0</v>
      </c>
      <c r="BL259" s="7" t="s">
        <v>1324</v>
      </c>
      <c r="BM259" s="194" t="s">
        <v>1534</v>
      </c>
      <c r="BN259" s="31"/>
    </row>
    <row r="260" s="32" customFormat="true" ht="12.8" hidden="false" customHeight="false" outlineLevel="0" collapsed="false">
      <c r="A260" s="26"/>
      <c r="B260" s="27"/>
      <c r="C260" s="26"/>
      <c r="D260" s="196" t="s">
        <v>194</v>
      </c>
      <c r="E260" s="26"/>
      <c r="F260" s="197" t="s">
        <v>1533</v>
      </c>
      <c r="G260" s="26"/>
      <c r="H260" s="26"/>
      <c r="I260" s="163"/>
      <c r="J260" s="26"/>
      <c r="K260" s="26"/>
      <c r="L260" s="27"/>
      <c r="M260" s="198"/>
      <c r="N260" s="199"/>
      <c r="O260" s="68"/>
      <c r="P260" s="68"/>
      <c r="Q260" s="68"/>
      <c r="R260" s="68"/>
      <c r="S260" s="68"/>
      <c r="T260" s="69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7" t="s">
        <v>194</v>
      </c>
      <c r="AU260" s="7" t="s">
        <v>92</v>
      </c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</row>
    <row r="261" s="32" customFormat="true" ht="12.8" hidden="false" customHeight="false" outlineLevel="0" collapsed="false">
      <c r="A261" s="26"/>
      <c r="B261" s="27"/>
      <c r="C261" s="183" t="s">
        <v>720</v>
      </c>
      <c r="D261" s="183" t="s">
        <v>0</v>
      </c>
      <c r="E261" s="184" t="s">
        <v>1535</v>
      </c>
      <c r="F261" s="185" t="s">
        <v>1536</v>
      </c>
      <c r="G261" s="186" t="s">
        <v>260</v>
      </c>
      <c r="H261" s="187" t="n">
        <v>1</v>
      </c>
      <c r="I261" s="188"/>
      <c r="J261" s="189" t="n">
        <f aca="false">ROUND(I261*H261,2)</f>
        <v>0</v>
      </c>
      <c r="K261" s="185" t="s">
        <v>261</v>
      </c>
      <c r="L261" s="27"/>
      <c r="M261" s="190"/>
      <c r="N261" s="191" t="s">
        <v>47</v>
      </c>
      <c r="O261" s="68"/>
      <c r="P261" s="192" t="n">
        <f aca="false">O261*H261</f>
        <v>0</v>
      </c>
      <c r="Q261" s="192" t="n">
        <v>0</v>
      </c>
      <c r="R261" s="192" t="n">
        <f aca="false">Q261*H261</f>
        <v>0</v>
      </c>
      <c r="S261" s="192" t="n">
        <v>0</v>
      </c>
      <c r="T261" s="193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194" t="s">
        <v>1324</v>
      </c>
      <c r="AS261" s="31"/>
      <c r="AT261" s="194" t="s">
        <v>0</v>
      </c>
      <c r="AU261" s="194" t="s">
        <v>92</v>
      </c>
      <c r="AV261" s="31"/>
      <c r="AW261" s="31"/>
      <c r="AX261" s="31"/>
      <c r="AY261" s="7" t="s">
        <v>186</v>
      </c>
      <c r="AZ261" s="31"/>
      <c r="BA261" s="31"/>
      <c r="BB261" s="31"/>
      <c r="BC261" s="31"/>
      <c r="BD261" s="31"/>
      <c r="BE261" s="195" t="n">
        <f aca="false">IF(N261="základní",J261,0)</f>
        <v>0</v>
      </c>
      <c r="BF261" s="195" t="n">
        <f aca="false">IF(N261="snížená",J261,0)</f>
        <v>0</v>
      </c>
      <c r="BG261" s="195" t="n">
        <f aca="false">IF(N261="zákl. přenesená",J261,0)</f>
        <v>0</v>
      </c>
      <c r="BH261" s="195" t="n">
        <f aca="false">IF(N261="sníž. přenesená",J261,0)</f>
        <v>0</v>
      </c>
      <c r="BI261" s="195" t="n">
        <f aca="false">IF(N261="nulová",J261,0)</f>
        <v>0</v>
      </c>
      <c r="BJ261" s="7" t="s">
        <v>90</v>
      </c>
      <c r="BK261" s="195" t="n">
        <f aca="false">ROUND(I261*H261,2)</f>
        <v>0</v>
      </c>
      <c r="BL261" s="7" t="s">
        <v>1324</v>
      </c>
      <c r="BM261" s="194" t="s">
        <v>1537</v>
      </c>
      <c r="BN261" s="31"/>
    </row>
    <row r="262" s="32" customFormat="true" ht="12.8" hidden="false" customHeight="false" outlineLevel="0" collapsed="false">
      <c r="A262" s="26"/>
      <c r="B262" s="27"/>
      <c r="C262" s="26"/>
      <c r="D262" s="196" t="s">
        <v>194</v>
      </c>
      <c r="E262" s="26"/>
      <c r="F262" s="197" t="s">
        <v>1536</v>
      </c>
      <c r="G262" s="26"/>
      <c r="H262" s="26"/>
      <c r="I262" s="163"/>
      <c r="J262" s="26"/>
      <c r="K262" s="26"/>
      <c r="L262" s="27"/>
      <c r="M262" s="198"/>
      <c r="N262" s="199"/>
      <c r="O262" s="68"/>
      <c r="P262" s="68"/>
      <c r="Q262" s="68"/>
      <c r="R262" s="68"/>
      <c r="S262" s="68"/>
      <c r="T262" s="69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7" t="s">
        <v>194</v>
      </c>
      <c r="AU262" s="7" t="s">
        <v>92</v>
      </c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</row>
    <row r="263" s="32" customFormat="true" ht="12.8" hidden="false" customHeight="false" outlineLevel="0" collapsed="false">
      <c r="A263" s="26"/>
      <c r="B263" s="27"/>
      <c r="C263" s="183" t="s">
        <v>592</v>
      </c>
      <c r="D263" s="183" t="s">
        <v>0</v>
      </c>
      <c r="E263" s="184" t="s">
        <v>1538</v>
      </c>
      <c r="F263" s="185" t="s">
        <v>1539</v>
      </c>
      <c r="G263" s="186" t="s">
        <v>260</v>
      </c>
      <c r="H263" s="187" t="n">
        <v>1</v>
      </c>
      <c r="I263" s="188"/>
      <c r="J263" s="189" t="n">
        <f aca="false">ROUND(I263*H263,2)</f>
        <v>0</v>
      </c>
      <c r="K263" s="185" t="s">
        <v>261</v>
      </c>
      <c r="L263" s="27"/>
      <c r="M263" s="190"/>
      <c r="N263" s="191" t="s">
        <v>47</v>
      </c>
      <c r="O263" s="68"/>
      <c r="P263" s="192" t="n">
        <f aca="false">O263*H263</f>
        <v>0</v>
      </c>
      <c r="Q263" s="192" t="n">
        <v>0</v>
      </c>
      <c r="R263" s="192" t="n">
        <f aca="false">Q263*H263</f>
        <v>0</v>
      </c>
      <c r="S263" s="192" t="n">
        <v>0</v>
      </c>
      <c r="T263" s="193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194" t="s">
        <v>1324</v>
      </c>
      <c r="AS263" s="31"/>
      <c r="AT263" s="194" t="s">
        <v>0</v>
      </c>
      <c r="AU263" s="194" t="s">
        <v>92</v>
      </c>
      <c r="AV263" s="31"/>
      <c r="AW263" s="31"/>
      <c r="AX263" s="31"/>
      <c r="AY263" s="7" t="s">
        <v>186</v>
      </c>
      <c r="AZ263" s="31"/>
      <c r="BA263" s="31"/>
      <c r="BB263" s="31"/>
      <c r="BC263" s="31"/>
      <c r="BD263" s="31"/>
      <c r="BE263" s="195" t="n">
        <f aca="false">IF(N263="základní",J263,0)</f>
        <v>0</v>
      </c>
      <c r="BF263" s="195" t="n">
        <f aca="false">IF(N263="snížená",J263,0)</f>
        <v>0</v>
      </c>
      <c r="BG263" s="195" t="n">
        <f aca="false">IF(N263="zákl. přenesená",J263,0)</f>
        <v>0</v>
      </c>
      <c r="BH263" s="195" t="n">
        <f aca="false">IF(N263="sníž. přenesená",J263,0)</f>
        <v>0</v>
      </c>
      <c r="BI263" s="195" t="n">
        <f aca="false">IF(N263="nulová",J263,0)</f>
        <v>0</v>
      </c>
      <c r="BJ263" s="7" t="s">
        <v>90</v>
      </c>
      <c r="BK263" s="195" t="n">
        <f aca="false">ROUND(I263*H263,2)</f>
        <v>0</v>
      </c>
      <c r="BL263" s="7" t="s">
        <v>1324</v>
      </c>
      <c r="BM263" s="194" t="s">
        <v>1540</v>
      </c>
      <c r="BN263" s="31"/>
    </row>
    <row r="264" s="32" customFormat="true" ht="12.8" hidden="false" customHeight="false" outlineLevel="0" collapsed="false">
      <c r="A264" s="26"/>
      <c r="B264" s="27"/>
      <c r="C264" s="26"/>
      <c r="D264" s="196" t="s">
        <v>194</v>
      </c>
      <c r="E264" s="26"/>
      <c r="F264" s="197" t="s">
        <v>1539</v>
      </c>
      <c r="G264" s="26"/>
      <c r="H264" s="26"/>
      <c r="I264" s="163"/>
      <c r="J264" s="26"/>
      <c r="K264" s="26"/>
      <c r="L264" s="27"/>
      <c r="M264" s="198"/>
      <c r="N264" s="199"/>
      <c r="O264" s="68"/>
      <c r="P264" s="68"/>
      <c r="Q264" s="68"/>
      <c r="R264" s="68"/>
      <c r="S264" s="68"/>
      <c r="T264" s="69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7" t="s">
        <v>194</v>
      </c>
      <c r="AU264" s="7" t="s">
        <v>92</v>
      </c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</row>
    <row r="265" s="32" customFormat="true" ht="12.8" hidden="false" customHeight="false" outlineLevel="0" collapsed="false">
      <c r="A265" s="26"/>
      <c r="B265" s="27"/>
      <c r="C265" s="183" t="s">
        <v>733</v>
      </c>
      <c r="D265" s="183" t="s">
        <v>0</v>
      </c>
      <c r="E265" s="184" t="s">
        <v>1541</v>
      </c>
      <c r="F265" s="185" t="s">
        <v>1542</v>
      </c>
      <c r="G265" s="186" t="s">
        <v>260</v>
      </c>
      <c r="H265" s="187" t="n">
        <v>1</v>
      </c>
      <c r="I265" s="188"/>
      <c r="J265" s="189" t="n">
        <f aca="false">ROUND(I265*H265,2)</f>
        <v>0</v>
      </c>
      <c r="K265" s="185" t="s">
        <v>261</v>
      </c>
      <c r="L265" s="27"/>
      <c r="M265" s="190"/>
      <c r="N265" s="191" t="s">
        <v>47</v>
      </c>
      <c r="O265" s="68"/>
      <c r="P265" s="192" t="n">
        <f aca="false">O265*H265</f>
        <v>0</v>
      </c>
      <c r="Q265" s="192" t="n">
        <v>0</v>
      </c>
      <c r="R265" s="192" t="n">
        <f aca="false">Q265*H265</f>
        <v>0</v>
      </c>
      <c r="S265" s="192" t="n">
        <v>0</v>
      </c>
      <c r="T265" s="193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194" t="s">
        <v>1324</v>
      </c>
      <c r="AS265" s="31"/>
      <c r="AT265" s="194" t="s">
        <v>0</v>
      </c>
      <c r="AU265" s="194" t="s">
        <v>92</v>
      </c>
      <c r="AV265" s="31"/>
      <c r="AW265" s="31"/>
      <c r="AX265" s="31"/>
      <c r="AY265" s="7" t="s">
        <v>186</v>
      </c>
      <c r="AZ265" s="31"/>
      <c r="BA265" s="31"/>
      <c r="BB265" s="31"/>
      <c r="BC265" s="31"/>
      <c r="BD265" s="31"/>
      <c r="BE265" s="195" t="n">
        <f aca="false">IF(N265="základní",J265,0)</f>
        <v>0</v>
      </c>
      <c r="BF265" s="195" t="n">
        <f aca="false">IF(N265="snížená",J265,0)</f>
        <v>0</v>
      </c>
      <c r="BG265" s="195" t="n">
        <f aca="false">IF(N265="zákl. přenesená",J265,0)</f>
        <v>0</v>
      </c>
      <c r="BH265" s="195" t="n">
        <f aca="false">IF(N265="sníž. přenesená",J265,0)</f>
        <v>0</v>
      </c>
      <c r="BI265" s="195" t="n">
        <f aca="false">IF(N265="nulová",J265,0)</f>
        <v>0</v>
      </c>
      <c r="BJ265" s="7" t="s">
        <v>90</v>
      </c>
      <c r="BK265" s="195" t="n">
        <f aca="false">ROUND(I265*H265,2)</f>
        <v>0</v>
      </c>
      <c r="BL265" s="7" t="s">
        <v>1324</v>
      </c>
      <c r="BM265" s="194" t="s">
        <v>1543</v>
      </c>
      <c r="BN265" s="31"/>
    </row>
    <row r="266" s="32" customFormat="true" ht="12.8" hidden="false" customHeight="false" outlineLevel="0" collapsed="false">
      <c r="A266" s="26"/>
      <c r="B266" s="27"/>
      <c r="C266" s="26"/>
      <c r="D266" s="196" t="s">
        <v>194</v>
      </c>
      <c r="E266" s="26"/>
      <c r="F266" s="197" t="s">
        <v>1542</v>
      </c>
      <c r="G266" s="26"/>
      <c r="H266" s="26"/>
      <c r="I266" s="163"/>
      <c r="J266" s="26"/>
      <c r="K266" s="26"/>
      <c r="L266" s="27"/>
      <c r="M266" s="198"/>
      <c r="N266" s="199"/>
      <c r="O266" s="68"/>
      <c r="P266" s="68"/>
      <c r="Q266" s="68"/>
      <c r="R266" s="68"/>
      <c r="S266" s="68"/>
      <c r="T266" s="69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7" t="s">
        <v>194</v>
      </c>
      <c r="AU266" s="7" t="s">
        <v>92</v>
      </c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</row>
    <row r="267" s="32" customFormat="true" ht="12.8" hidden="false" customHeight="false" outlineLevel="0" collapsed="false">
      <c r="A267" s="26"/>
      <c r="B267" s="27"/>
      <c r="C267" s="183" t="s">
        <v>595</v>
      </c>
      <c r="D267" s="183" t="s">
        <v>0</v>
      </c>
      <c r="E267" s="184" t="s">
        <v>1544</v>
      </c>
      <c r="F267" s="185" t="s">
        <v>1545</v>
      </c>
      <c r="G267" s="186" t="s">
        <v>260</v>
      </c>
      <c r="H267" s="187" t="n">
        <v>1</v>
      </c>
      <c r="I267" s="188"/>
      <c r="J267" s="189" t="n">
        <f aca="false">ROUND(I267*H267,2)</f>
        <v>0</v>
      </c>
      <c r="K267" s="185" t="s">
        <v>261</v>
      </c>
      <c r="L267" s="27"/>
      <c r="M267" s="190"/>
      <c r="N267" s="191" t="s">
        <v>47</v>
      </c>
      <c r="O267" s="68"/>
      <c r="P267" s="192" t="n">
        <f aca="false">O267*H267</f>
        <v>0</v>
      </c>
      <c r="Q267" s="192" t="n">
        <v>0</v>
      </c>
      <c r="R267" s="192" t="n">
        <f aca="false">Q267*H267</f>
        <v>0</v>
      </c>
      <c r="S267" s="192" t="n">
        <v>0</v>
      </c>
      <c r="T267" s="193" t="n">
        <f aca="false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194" t="s">
        <v>1324</v>
      </c>
      <c r="AS267" s="31"/>
      <c r="AT267" s="194" t="s">
        <v>0</v>
      </c>
      <c r="AU267" s="194" t="s">
        <v>92</v>
      </c>
      <c r="AV267" s="31"/>
      <c r="AW267" s="31"/>
      <c r="AX267" s="31"/>
      <c r="AY267" s="7" t="s">
        <v>186</v>
      </c>
      <c r="AZ267" s="31"/>
      <c r="BA267" s="31"/>
      <c r="BB267" s="31"/>
      <c r="BC267" s="31"/>
      <c r="BD267" s="31"/>
      <c r="BE267" s="195" t="n">
        <f aca="false">IF(N267="základní",J267,0)</f>
        <v>0</v>
      </c>
      <c r="BF267" s="195" t="n">
        <f aca="false">IF(N267="snížená",J267,0)</f>
        <v>0</v>
      </c>
      <c r="BG267" s="195" t="n">
        <f aca="false">IF(N267="zákl. přenesená",J267,0)</f>
        <v>0</v>
      </c>
      <c r="BH267" s="195" t="n">
        <f aca="false">IF(N267="sníž. přenesená",J267,0)</f>
        <v>0</v>
      </c>
      <c r="BI267" s="195" t="n">
        <f aca="false">IF(N267="nulová",J267,0)</f>
        <v>0</v>
      </c>
      <c r="BJ267" s="7" t="s">
        <v>90</v>
      </c>
      <c r="BK267" s="195" t="n">
        <f aca="false">ROUND(I267*H267,2)</f>
        <v>0</v>
      </c>
      <c r="BL267" s="7" t="s">
        <v>1324</v>
      </c>
      <c r="BM267" s="194" t="s">
        <v>1546</v>
      </c>
      <c r="BN267" s="31"/>
    </row>
    <row r="268" s="32" customFormat="true" ht="12.8" hidden="false" customHeight="false" outlineLevel="0" collapsed="false">
      <c r="A268" s="26"/>
      <c r="B268" s="27"/>
      <c r="C268" s="26"/>
      <c r="D268" s="196" t="s">
        <v>194</v>
      </c>
      <c r="E268" s="26"/>
      <c r="F268" s="197" t="s">
        <v>1545</v>
      </c>
      <c r="G268" s="26"/>
      <c r="H268" s="26"/>
      <c r="I268" s="163"/>
      <c r="J268" s="26"/>
      <c r="K268" s="26"/>
      <c r="L268" s="27"/>
      <c r="M268" s="198"/>
      <c r="N268" s="199"/>
      <c r="O268" s="68"/>
      <c r="P268" s="68"/>
      <c r="Q268" s="68"/>
      <c r="R268" s="68"/>
      <c r="S268" s="68"/>
      <c r="T268" s="69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7" t="s">
        <v>194</v>
      </c>
      <c r="AU268" s="7" t="s">
        <v>92</v>
      </c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</row>
    <row r="269" s="32" customFormat="true" ht="12.8" hidden="false" customHeight="false" outlineLevel="0" collapsed="false">
      <c r="A269" s="26"/>
      <c r="B269" s="27"/>
      <c r="C269" s="183" t="s">
        <v>1547</v>
      </c>
      <c r="D269" s="183" t="s">
        <v>0</v>
      </c>
      <c r="E269" s="184" t="s">
        <v>1548</v>
      </c>
      <c r="F269" s="185" t="s">
        <v>1549</v>
      </c>
      <c r="G269" s="186" t="s">
        <v>260</v>
      </c>
      <c r="H269" s="187" t="n">
        <v>1</v>
      </c>
      <c r="I269" s="188"/>
      <c r="J269" s="189" t="n">
        <f aca="false">ROUND(I269*H269,2)</f>
        <v>0</v>
      </c>
      <c r="K269" s="185" t="s">
        <v>261</v>
      </c>
      <c r="L269" s="27"/>
      <c r="M269" s="190"/>
      <c r="N269" s="191" t="s">
        <v>47</v>
      </c>
      <c r="O269" s="68"/>
      <c r="P269" s="192" t="n">
        <f aca="false">O269*H269</f>
        <v>0</v>
      </c>
      <c r="Q269" s="192" t="n">
        <v>0</v>
      </c>
      <c r="R269" s="192" t="n">
        <f aca="false">Q269*H269</f>
        <v>0</v>
      </c>
      <c r="S269" s="192" t="n">
        <v>0</v>
      </c>
      <c r="T269" s="193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194" t="s">
        <v>1324</v>
      </c>
      <c r="AS269" s="31"/>
      <c r="AT269" s="194" t="s">
        <v>0</v>
      </c>
      <c r="AU269" s="194" t="s">
        <v>92</v>
      </c>
      <c r="AV269" s="31"/>
      <c r="AW269" s="31"/>
      <c r="AX269" s="31"/>
      <c r="AY269" s="7" t="s">
        <v>186</v>
      </c>
      <c r="AZ269" s="31"/>
      <c r="BA269" s="31"/>
      <c r="BB269" s="31"/>
      <c r="BC269" s="31"/>
      <c r="BD269" s="31"/>
      <c r="BE269" s="195" t="n">
        <f aca="false">IF(N269="základní",J269,0)</f>
        <v>0</v>
      </c>
      <c r="BF269" s="195" t="n">
        <f aca="false">IF(N269="snížená",J269,0)</f>
        <v>0</v>
      </c>
      <c r="BG269" s="195" t="n">
        <f aca="false">IF(N269="zákl. přenesená",J269,0)</f>
        <v>0</v>
      </c>
      <c r="BH269" s="195" t="n">
        <f aca="false">IF(N269="sníž. přenesená",J269,0)</f>
        <v>0</v>
      </c>
      <c r="BI269" s="195" t="n">
        <f aca="false">IF(N269="nulová",J269,0)</f>
        <v>0</v>
      </c>
      <c r="BJ269" s="7" t="s">
        <v>90</v>
      </c>
      <c r="BK269" s="195" t="n">
        <f aca="false">ROUND(I269*H269,2)</f>
        <v>0</v>
      </c>
      <c r="BL269" s="7" t="s">
        <v>1324</v>
      </c>
      <c r="BM269" s="194" t="s">
        <v>1550</v>
      </c>
      <c r="BN269" s="31"/>
    </row>
    <row r="270" s="32" customFormat="true" ht="12.8" hidden="false" customHeight="false" outlineLevel="0" collapsed="false">
      <c r="A270" s="26"/>
      <c r="B270" s="27"/>
      <c r="C270" s="26"/>
      <c r="D270" s="196" t="s">
        <v>194</v>
      </c>
      <c r="E270" s="26"/>
      <c r="F270" s="197" t="s">
        <v>1549</v>
      </c>
      <c r="G270" s="26"/>
      <c r="H270" s="26"/>
      <c r="I270" s="163"/>
      <c r="J270" s="26"/>
      <c r="K270" s="26"/>
      <c r="L270" s="27"/>
      <c r="M270" s="198"/>
      <c r="N270" s="199"/>
      <c r="O270" s="68"/>
      <c r="P270" s="68"/>
      <c r="Q270" s="68"/>
      <c r="R270" s="68"/>
      <c r="S270" s="68"/>
      <c r="T270" s="69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7" t="s">
        <v>194</v>
      </c>
      <c r="AU270" s="7" t="s">
        <v>92</v>
      </c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</row>
    <row r="271" s="32" customFormat="true" ht="12.8" hidden="false" customHeight="false" outlineLevel="0" collapsed="false">
      <c r="A271" s="26"/>
      <c r="B271" s="27"/>
      <c r="C271" s="183" t="s">
        <v>598</v>
      </c>
      <c r="D271" s="183" t="s">
        <v>0</v>
      </c>
      <c r="E271" s="184" t="s">
        <v>1551</v>
      </c>
      <c r="F271" s="185" t="s">
        <v>1552</v>
      </c>
      <c r="G271" s="186" t="s">
        <v>260</v>
      </c>
      <c r="H271" s="187" t="n">
        <v>1</v>
      </c>
      <c r="I271" s="188"/>
      <c r="J271" s="189" t="n">
        <f aca="false">ROUND(I271*H271,2)</f>
        <v>0</v>
      </c>
      <c r="K271" s="185" t="s">
        <v>261</v>
      </c>
      <c r="L271" s="27"/>
      <c r="M271" s="190"/>
      <c r="N271" s="191" t="s">
        <v>47</v>
      </c>
      <c r="O271" s="68"/>
      <c r="P271" s="192" t="n">
        <f aca="false">O271*H271</f>
        <v>0</v>
      </c>
      <c r="Q271" s="192" t="n">
        <v>0</v>
      </c>
      <c r="R271" s="192" t="n">
        <f aca="false">Q271*H271</f>
        <v>0</v>
      </c>
      <c r="S271" s="192" t="n">
        <v>0</v>
      </c>
      <c r="T271" s="193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194" t="s">
        <v>1324</v>
      </c>
      <c r="AS271" s="31"/>
      <c r="AT271" s="194" t="s">
        <v>0</v>
      </c>
      <c r="AU271" s="194" t="s">
        <v>92</v>
      </c>
      <c r="AV271" s="31"/>
      <c r="AW271" s="31"/>
      <c r="AX271" s="31"/>
      <c r="AY271" s="7" t="s">
        <v>186</v>
      </c>
      <c r="AZ271" s="31"/>
      <c r="BA271" s="31"/>
      <c r="BB271" s="31"/>
      <c r="BC271" s="31"/>
      <c r="BD271" s="31"/>
      <c r="BE271" s="195" t="n">
        <f aca="false">IF(N271="základní",J271,0)</f>
        <v>0</v>
      </c>
      <c r="BF271" s="195" t="n">
        <f aca="false">IF(N271="snížená",J271,0)</f>
        <v>0</v>
      </c>
      <c r="BG271" s="195" t="n">
        <f aca="false">IF(N271="zákl. přenesená",J271,0)</f>
        <v>0</v>
      </c>
      <c r="BH271" s="195" t="n">
        <f aca="false">IF(N271="sníž. přenesená",J271,0)</f>
        <v>0</v>
      </c>
      <c r="BI271" s="195" t="n">
        <f aca="false">IF(N271="nulová",J271,0)</f>
        <v>0</v>
      </c>
      <c r="BJ271" s="7" t="s">
        <v>90</v>
      </c>
      <c r="BK271" s="195" t="n">
        <f aca="false">ROUND(I271*H271,2)</f>
        <v>0</v>
      </c>
      <c r="BL271" s="7" t="s">
        <v>1324</v>
      </c>
      <c r="BM271" s="194" t="s">
        <v>1553</v>
      </c>
      <c r="BN271" s="31"/>
    </row>
    <row r="272" s="32" customFormat="true" ht="12.8" hidden="false" customHeight="false" outlineLevel="0" collapsed="false">
      <c r="A272" s="26"/>
      <c r="B272" s="27"/>
      <c r="C272" s="26"/>
      <c r="D272" s="196" t="s">
        <v>194</v>
      </c>
      <c r="E272" s="26"/>
      <c r="F272" s="197" t="s">
        <v>1552</v>
      </c>
      <c r="G272" s="26"/>
      <c r="H272" s="26"/>
      <c r="I272" s="163"/>
      <c r="J272" s="26"/>
      <c r="K272" s="26"/>
      <c r="L272" s="27"/>
      <c r="M272" s="198"/>
      <c r="N272" s="199"/>
      <c r="O272" s="68"/>
      <c r="P272" s="68"/>
      <c r="Q272" s="68"/>
      <c r="R272" s="68"/>
      <c r="S272" s="68"/>
      <c r="T272" s="69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7" t="s">
        <v>194</v>
      </c>
      <c r="AU272" s="7" t="s">
        <v>92</v>
      </c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</row>
    <row r="273" s="32" customFormat="true" ht="12.8" hidden="false" customHeight="false" outlineLevel="0" collapsed="false">
      <c r="A273" s="26"/>
      <c r="B273" s="27"/>
      <c r="C273" s="183" t="s">
        <v>1554</v>
      </c>
      <c r="D273" s="183" t="s">
        <v>0</v>
      </c>
      <c r="E273" s="184" t="s">
        <v>1555</v>
      </c>
      <c r="F273" s="185" t="s">
        <v>1556</v>
      </c>
      <c r="G273" s="186" t="s">
        <v>260</v>
      </c>
      <c r="H273" s="187" t="n">
        <v>1</v>
      </c>
      <c r="I273" s="188"/>
      <c r="J273" s="189" t="n">
        <f aca="false">ROUND(I273*H273,2)</f>
        <v>0</v>
      </c>
      <c r="K273" s="185" t="s">
        <v>261</v>
      </c>
      <c r="L273" s="27"/>
      <c r="M273" s="190"/>
      <c r="N273" s="191" t="s">
        <v>47</v>
      </c>
      <c r="O273" s="68"/>
      <c r="P273" s="192" t="n">
        <f aca="false">O273*H273</f>
        <v>0</v>
      </c>
      <c r="Q273" s="192" t="n">
        <v>0</v>
      </c>
      <c r="R273" s="192" t="n">
        <f aca="false">Q273*H273</f>
        <v>0</v>
      </c>
      <c r="S273" s="192" t="n">
        <v>0</v>
      </c>
      <c r="T273" s="193" t="n">
        <f aca="false"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194" t="s">
        <v>1324</v>
      </c>
      <c r="AS273" s="31"/>
      <c r="AT273" s="194" t="s">
        <v>0</v>
      </c>
      <c r="AU273" s="194" t="s">
        <v>92</v>
      </c>
      <c r="AV273" s="31"/>
      <c r="AW273" s="31"/>
      <c r="AX273" s="31"/>
      <c r="AY273" s="7" t="s">
        <v>186</v>
      </c>
      <c r="AZ273" s="31"/>
      <c r="BA273" s="31"/>
      <c r="BB273" s="31"/>
      <c r="BC273" s="31"/>
      <c r="BD273" s="31"/>
      <c r="BE273" s="195" t="n">
        <f aca="false">IF(N273="základní",J273,0)</f>
        <v>0</v>
      </c>
      <c r="BF273" s="195" t="n">
        <f aca="false">IF(N273="snížená",J273,0)</f>
        <v>0</v>
      </c>
      <c r="BG273" s="195" t="n">
        <f aca="false">IF(N273="zákl. přenesená",J273,0)</f>
        <v>0</v>
      </c>
      <c r="BH273" s="195" t="n">
        <f aca="false">IF(N273="sníž. přenesená",J273,0)</f>
        <v>0</v>
      </c>
      <c r="BI273" s="195" t="n">
        <f aca="false">IF(N273="nulová",J273,0)</f>
        <v>0</v>
      </c>
      <c r="BJ273" s="7" t="s">
        <v>90</v>
      </c>
      <c r="BK273" s="195" t="n">
        <f aca="false">ROUND(I273*H273,2)</f>
        <v>0</v>
      </c>
      <c r="BL273" s="7" t="s">
        <v>1324</v>
      </c>
      <c r="BM273" s="194" t="s">
        <v>1557</v>
      </c>
      <c r="BN273" s="31"/>
    </row>
    <row r="274" s="32" customFormat="true" ht="12.8" hidden="false" customHeight="false" outlineLevel="0" collapsed="false">
      <c r="A274" s="26"/>
      <c r="B274" s="27"/>
      <c r="C274" s="26"/>
      <c r="D274" s="196" t="s">
        <v>194</v>
      </c>
      <c r="E274" s="26"/>
      <c r="F274" s="197" t="s">
        <v>1556</v>
      </c>
      <c r="G274" s="26"/>
      <c r="H274" s="26"/>
      <c r="I274" s="163"/>
      <c r="J274" s="26"/>
      <c r="K274" s="26"/>
      <c r="L274" s="27"/>
      <c r="M274" s="198"/>
      <c r="N274" s="199"/>
      <c r="O274" s="68"/>
      <c r="P274" s="68"/>
      <c r="Q274" s="68"/>
      <c r="R274" s="68"/>
      <c r="S274" s="68"/>
      <c r="T274" s="69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7" t="s">
        <v>194</v>
      </c>
      <c r="AU274" s="7" t="s">
        <v>92</v>
      </c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</row>
    <row r="275" s="32" customFormat="true" ht="12.8" hidden="false" customHeight="false" outlineLevel="0" collapsed="false">
      <c r="A275" s="26"/>
      <c r="B275" s="27"/>
      <c r="C275" s="183" t="s">
        <v>601</v>
      </c>
      <c r="D275" s="183" t="s">
        <v>0</v>
      </c>
      <c r="E275" s="184" t="s">
        <v>1558</v>
      </c>
      <c r="F275" s="185" t="s">
        <v>1559</v>
      </c>
      <c r="G275" s="186" t="s">
        <v>260</v>
      </c>
      <c r="H275" s="187" t="n">
        <v>1</v>
      </c>
      <c r="I275" s="188"/>
      <c r="J275" s="189" t="n">
        <f aca="false">ROUND(I275*H275,2)</f>
        <v>0</v>
      </c>
      <c r="K275" s="185" t="s">
        <v>261</v>
      </c>
      <c r="L275" s="27"/>
      <c r="M275" s="190"/>
      <c r="N275" s="191" t="s">
        <v>47</v>
      </c>
      <c r="O275" s="68"/>
      <c r="P275" s="192" t="n">
        <f aca="false">O275*H275</f>
        <v>0</v>
      </c>
      <c r="Q275" s="192" t="n">
        <v>0</v>
      </c>
      <c r="R275" s="192" t="n">
        <f aca="false">Q275*H275</f>
        <v>0</v>
      </c>
      <c r="S275" s="192" t="n">
        <v>0</v>
      </c>
      <c r="T275" s="193" t="n">
        <f aca="false"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194" t="s">
        <v>1324</v>
      </c>
      <c r="AS275" s="31"/>
      <c r="AT275" s="194" t="s">
        <v>0</v>
      </c>
      <c r="AU275" s="194" t="s">
        <v>92</v>
      </c>
      <c r="AV275" s="31"/>
      <c r="AW275" s="31"/>
      <c r="AX275" s="31"/>
      <c r="AY275" s="7" t="s">
        <v>186</v>
      </c>
      <c r="AZ275" s="31"/>
      <c r="BA275" s="31"/>
      <c r="BB275" s="31"/>
      <c r="BC275" s="31"/>
      <c r="BD275" s="31"/>
      <c r="BE275" s="195" t="n">
        <f aca="false">IF(N275="základní",J275,0)</f>
        <v>0</v>
      </c>
      <c r="BF275" s="195" t="n">
        <f aca="false">IF(N275="snížená",J275,0)</f>
        <v>0</v>
      </c>
      <c r="BG275" s="195" t="n">
        <f aca="false">IF(N275="zákl. přenesená",J275,0)</f>
        <v>0</v>
      </c>
      <c r="BH275" s="195" t="n">
        <f aca="false">IF(N275="sníž. přenesená",J275,0)</f>
        <v>0</v>
      </c>
      <c r="BI275" s="195" t="n">
        <f aca="false">IF(N275="nulová",J275,0)</f>
        <v>0</v>
      </c>
      <c r="BJ275" s="7" t="s">
        <v>90</v>
      </c>
      <c r="BK275" s="195" t="n">
        <f aca="false">ROUND(I275*H275,2)</f>
        <v>0</v>
      </c>
      <c r="BL275" s="7" t="s">
        <v>1324</v>
      </c>
      <c r="BM275" s="194" t="s">
        <v>1560</v>
      </c>
      <c r="BN275" s="31"/>
    </row>
    <row r="276" s="32" customFormat="true" ht="12.8" hidden="false" customHeight="false" outlineLevel="0" collapsed="false">
      <c r="A276" s="26"/>
      <c r="B276" s="27"/>
      <c r="C276" s="26"/>
      <c r="D276" s="196" t="s">
        <v>194</v>
      </c>
      <c r="E276" s="26"/>
      <c r="F276" s="197" t="s">
        <v>1559</v>
      </c>
      <c r="G276" s="26"/>
      <c r="H276" s="26"/>
      <c r="I276" s="163"/>
      <c r="J276" s="26"/>
      <c r="K276" s="26"/>
      <c r="L276" s="27"/>
      <c r="M276" s="198"/>
      <c r="N276" s="199"/>
      <c r="O276" s="68"/>
      <c r="P276" s="68"/>
      <c r="Q276" s="68"/>
      <c r="R276" s="68"/>
      <c r="S276" s="68"/>
      <c r="T276" s="69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7" t="s">
        <v>194</v>
      </c>
      <c r="AU276" s="7" t="s">
        <v>92</v>
      </c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</row>
    <row r="277" s="32" customFormat="true" ht="12.8" hidden="false" customHeight="false" outlineLevel="0" collapsed="false">
      <c r="A277" s="26"/>
      <c r="B277" s="27"/>
      <c r="C277" s="183" t="s">
        <v>752</v>
      </c>
      <c r="D277" s="183" t="s">
        <v>0</v>
      </c>
      <c r="E277" s="184" t="s">
        <v>1561</v>
      </c>
      <c r="F277" s="185" t="s">
        <v>1562</v>
      </c>
      <c r="G277" s="186" t="s">
        <v>260</v>
      </c>
      <c r="H277" s="187" t="n">
        <v>1</v>
      </c>
      <c r="I277" s="188"/>
      <c r="J277" s="189" t="n">
        <f aca="false">ROUND(I277*H277,2)</f>
        <v>0</v>
      </c>
      <c r="K277" s="185" t="s">
        <v>261</v>
      </c>
      <c r="L277" s="27"/>
      <c r="M277" s="190"/>
      <c r="N277" s="191" t="s">
        <v>47</v>
      </c>
      <c r="O277" s="68"/>
      <c r="P277" s="192" t="n">
        <f aca="false">O277*H277</f>
        <v>0</v>
      </c>
      <c r="Q277" s="192" t="n">
        <v>0</v>
      </c>
      <c r="R277" s="192" t="n">
        <f aca="false">Q277*H277</f>
        <v>0</v>
      </c>
      <c r="S277" s="192" t="n">
        <v>0</v>
      </c>
      <c r="T277" s="193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194" t="s">
        <v>1324</v>
      </c>
      <c r="AS277" s="31"/>
      <c r="AT277" s="194" t="s">
        <v>0</v>
      </c>
      <c r="AU277" s="194" t="s">
        <v>92</v>
      </c>
      <c r="AV277" s="31"/>
      <c r="AW277" s="31"/>
      <c r="AX277" s="31"/>
      <c r="AY277" s="7" t="s">
        <v>186</v>
      </c>
      <c r="AZ277" s="31"/>
      <c r="BA277" s="31"/>
      <c r="BB277" s="31"/>
      <c r="BC277" s="31"/>
      <c r="BD277" s="31"/>
      <c r="BE277" s="195" t="n">
        <f aca="false">IF(N277="základní",J277,0)</f>
        <v>0</v>
      </c>
      <c r="BF277" s="195" t="n">
        <f aca="false">IF(N277="snížená",J277,0)</f>
        <v>0</v>
      </c>
      <c r="BG277" s="195" t="n">
        <f aca="false">IF(N277="zákl. přenesená",J277,0)</f>
        <v>0</v>
      </c>
      <c r="BH277" s="195" t="n">
        <f aca="false">IF(N277="sníž. přenesená",J277,0)</f>
        <v>0</v>
      </c>
      <c r="BI277" s="195" t="n">
        <f aca="false">IF(N277="nulová",J277,0)</f>
        <v>0</v>
      </c>
      <c r="BJ277" s="7" t="s">
        <v>90</v>
      </c>
      <c r="BK277" s="195" t="n">
        <f aca="false">ROUND(I277*H277,2)</f>
        <v>0</v>
      </c>
      <c r="BL277" s="7" t="s">
        <v>1324</v>
      </c>
      <c r="BM277" s="194" t="s">
        <v>1563</v>
      </c>
      <c r="BN277" s="31"/>
    </row>
    <row r="278" s="32" customFormat="true" ht="12.8" hidden="false" customHeight="false" outlineLevel="0" collapsed="false">
      <c r="A278" s="26"/>
      <c r="B278" s="27"/>
      <c r="C278" s="26"/>
      <c r="D278" s="196" t="s">
        <v>194</v>
      </c>
      <c r="E278" s="26"/>
      <c r="F278" s="197" t="s">
        <v>1562</v>
      </c>
      <c r="G278" s="26"/>
      <c r="H278" s="26"/>
      <c r="I278" s="163"/>
      <c r="J278" s="26"/>
      <c r="K278" s="26"/>
      <c r="L278" s="27"/>
      <c r="M278" s="198"/>
      <c r="N278" s="199"/>
      <c r="O278" s="68"/>
      <c r="P278" s="68"/>
      <c r="Q278" s="68"/>
      <c r="R278" s="68"/>
      <c r="S278" s="68"/>
      <c r="T278" s="69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7" t="s">
        <v>194</v>
      </c>
      <c r="AU278" s="7" t="s">
        <v>92</v>
      </c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</row>
    <row r="279" s="32" customFormat="true" ht="12.8" hidden="false" customHeight="false" outlineLevel="0" collapsed="false">
      <c r="A279" s="26"/>
      <c r="B279" s="27"/>
      <c r="C279" s="183" t="s">
        <v>604</v>
      </c>
      <c r="D279" s="183" t="s">
        <v>0</v>
      </c>
      <c r="E279" s="184" t="s">
        <v>1564</v>
      </c>
      <c r="F279" s="185" t="s">
        <v>1565</v>
      </c>
      <c r="G279" s="186" t="s">
        <v>260</v>
      </c>
      <c r="H279" s="187" t="n">
        <v>1</v>
      </c>
      <c r="I279" s="188"/>
      <c r="J279" s="189" t="n">
        <f aca="false">ROUND(I279*H279,2)</f>
        <v>0</v>
      </c>
      <c r="K279" s="185" t="s">
        <v>261</v>
      </c>
      <c r="L279" s="27"/>
      <c r="M279" s="190"/>
      <c r="N279" s="191" t="s">
        <v>47</v>
      </c>
      <c r="O279" s="68"/>
      <c r="P279" s="192" t="n">
        <f aca="false">O279*H279</f>
        <v>0</v>
      </c>
      <c r="Q279" s="192" t="n">
        <v>0</v>
      </c>
      <c r="R279" s="192" t="n">
        <f aca="false">Q279*H279</f>
        <v>0</v>
      </c>
      <c r="S279" s="192" t="n">
        <v>0</v>
      </c>
      <c r="T279" s="193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194" t="s">
        <v>1324</v>
      </c>
      <c r="AS279" s="31"/>
      <c r="AT279" s="194" t="s">
        <v>0</v>
      </c>
      <c r="AU279" s="194" t="s">
        <v>92</v>
      </c>
      <c r="AV279" s="31"/>
      <c r="AW279" s="31"/>
      <c r="AX279" s="31"/>
      <c r="AY279" s="7" t="s">
        <v>186</v>
      </c>
      <c r="AZ279" s="31"/>
      <c r="BA279" s="31"/>
      <c r="BB279" s="31"/>
      <c r="BC279" s="31"/>
      <c r="BD279" s="31"/>
      <c r="BE279" s="195" t="n">
        <f aca="false">IF(N279="základní",J279,0)</f>
        <v>0</v>
      </c>
      <c r="BF279" s="195" t="n">
        <f aca="false">IF(N279="snížená",J279,0)</f>
        <v>0</v>
      </c>
      <c r="BG279" s="195" t="n">
        <f aca="false">IF(N279="zákl. přenesená",J279,0)</f>
        <v>0</v>
      </c>
      <c r="BH279" s="195" t="n">
        <f aca="false">IF(N279="sníž. přenesená",J279,0)</f>
        <v>0</v>
      </c>
      <c r="BI279" s="195" t="n">
        <f aca="false">IF(N279="nulová",J279,0)</f>
        <v>0</v>
      </c>
      <c r="BJ279" s="7" t="s">
        <v>90</v>
      </c>
      <c r="BK279" s="195" t="n">
        <f aca="false">ROUND(I279*H279,2)</f>
        <v>0</v>
      </c>
      <c r="BL279" s="7" t="s">
        <v>1324</v>
      </c>
      <c r="BM279" s="194" t="s">
        <v>1566</v>
      </c>
      <c r="BN279" s="31"/>
    </row>
    <row r="280" s="32" customFormat="true" ht="12.8" hidden="false" customHeight="false" outlineLevel="0" collapsed="false">
      <c r="A280" s="26"/>
      <c r="B280" s="27"/>
      <c r="C280" s="26"/>
      <c r="D280" s="196" t="s">
        <v>194</v>
      </c>
      <c r="E280" s="26"/>
      <c r="F280" s="197" t="s">
        <v>1565</v>
      </c>
      <c r="G280" s="26"/>
      <c r="H280" s="26"/>
      <c r="I280" s="163"/>
      <c r="J280" s="26"/>
      <c r="K280" s="26"/>
      <c r="L280" s="27"/>
      <c r="M280" s="198"/>
      <c r="N280" s="199"/>
      <c r="O280" s="68"/>
      <c r="P280" s="68"/>
      <c r="Q280" s="68"/>
      <c r="R280" s="68"/>
      <c r="S280" s="68"/>
      <c r="T280" s="69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7" t="s">
        <v>194</v>
      </c>
      <c r="AU280" s="7" t="s">
        <v>92</v>
      </c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</row>
    <row r="281" s="32" customFormat="true" ht="12.8" hidden="false" customHeight="false" outlineLevel="0" collapsed="false">
      <c r="A281" s="26"/>
      <c r="B281" s="27"/>
      <c r="C281" s="183" t="s">
        <v>765</v>
      </c>
      <c r="D281" s="183" t="s">
        <v>0</v>
      </c>
      <c r="E281" s="184" t="s">
        <v>1567</v>
      </c>
      <c r="F281" s="185" t="s">
        <v>1568</v>
      </c>
      <c r="G281" s="186" t="s">
        <v>260</v>
      </c>
      <c r="H281" s="187" t="n">
        <v>1</v>
      </c>
      <c r="I281" s="188"/>
      <c r="J281" s="189" t="n">
        <f aca="false">ROUND(I281*H281,2)</f>
        <v>0</v>
      </c>
      <c r="K281" s="185" t="s">
        <v>261</v>
      </c>
      <c r="L281" s="27"/>
      <c r="M281" s="190"/>
      <c r="N281" s="191" t="s">
        <v>47</v>
      </c>
      <c r="O281" s="68"/>
      <c r="P281" s="192" t="n">
        <f aca="false">O281*H281</f>
        <v>0</v>
      </c>
      <c r="Q281" s="192" t="n">
        <v>0</v>
      </c>
      <c r="R281" s="192" t="n">
        <f aca="false">Q281*H281</f>
        <v>0</v>
      </c>
      <c r="S281" s="192" t="n">
        <v>0</v>
      </c>
      <c r="T281" s="193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194" t="s">
        <v>1324</v>
      </c>
      <c r="AS281" s="31"/>
      <c r="AT281" s="194" t="s">
        <v>0</v>
      </c>
      <c r="AU281" s="194" t="s">
        <v>92</v>
      </c>
      <c r="AV281" s="31"/>
      <c r="AW281" s="31"/>
      <c r="AX281" s="31"/>
      <c r="AY281" s="7" t="s">
        <v>186</v>
      </c>
      <c r="AZ281" s="31"/>
      <c r="BA281" s="31"/>
      <c r="BB281" s="31"/>
      <c r="BC281" s="31"/>
      <c r="BD281" s="31"/>
      <c r="BE281" s="195" t="n">
        <f aca="false">IF(N281="základní",J281,0)</f>
        <v>0</v>
      </c>
      <c r="BF281" s="195" t="n">
        <f aca="false">IF(N281="snížená",J281,0)</f>
        <v>0</v>
      </c>
      <c r="BG281" s="195" t="n">
        <f aca="false">IF(N281="zákl. přenesená",J281,0)</f>
        <v>0</v>
      </c>
      <c r="BH281" s="195" t="n">
        <f aca="false">IF(N281="sníž. přenesená",J281,0)</f>
        <v>0</v>
      </c>
      <c r="BI281" s="195" t="n">
        <f aca="false">IF(N281="nulová",J281,0)</f>
        <v>0</v>
      </c>
      <c r="BJ281" s="7" t="s">
        <v>90</v>
      </c>
      <c r="BK281" s="195" t="n">
        <f aca="false">ROUND(I281*H281,2)</f>
        <v>0</v>
      </c>
      <c r="BL281" s="7" t="s">
        <v>1324</v>
      </c>
      <c r="BM281" s="194" t="s">
        <v>1569</v>
      </c>
      <c r="BN281" s="31"/>
    </row>
    <row r="282" s="32" customFormat="true" ht="12.8" hidden="false" customHeight="false" outlineLevel="0" collapsed="false">
      <c r="A282" s="26"/>
      <c r="B282" s="27"/>
      <c r="C282" s="26"/>
      <c r="D282" s="196" t="s">
        <v>194</v>
      </c>
      <c r="E282" s="26"/>
      <c r="F282" s="197" t="s">
        <v>1568</v>
      </c>
      <c r="G282" s="26"/>
      <c r="H282" s="26"/>
      <c r="I282" s="163"/>
      <c r="J282" s="26"/>
      <c r="K282" s="26"/>
      <c r="L282" s="27"/>
      <c r="M282" s="198"/>
      <c r="N282" s="199"/>
      <c r="O282" s="68"/>
      <c r="P282" s="68"/>
      <c r="Q282" s="68"/>
      <c r="R282" s="68"/>
      <c r="S282" s="68"/>
      <c r="T282" s="69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7" t="s">
        <v>194</v>
      </c>
      <c r="AU282" s="7" t="s">
        <v>92</v>
      </c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</row>
    <row r="283" s="32" customFormat="true" ht="12.8" hidden="false" customHeight="false" outlineLevel="0" collapsed="false">
      <c r="A283" s="26"/>
      <c r="B283" s="27"/>
      <c r="C283" s="183" t="s">
        <v>607</v>
      </c>
      <c r="D283" s="183" t="s">
        <v>0</v>
      </c>
      <c r="E283" s="184" t="s">
        <v>1570</v>
      </c>
      <c r="F283" s="185" t="s">
        <v>1571</v>
      </c>
      <c r="G283" s="186" t="s">
        <v>260</v>
      </c>
      <c r="H283" s="187" t="n">
        <v>1</v>
      </c>
      <c r="I283" s="188"/>
      <c r="J283" s="189" t="n">
        <f aca="false">ROUND(I283*H283,2)</f>
        <v>0</v>
      </c>
      <c r="K283" s="185" t="s">
        <v>261</v>
      </c>
      <c r="L283" s="27"/>
      <c r="M283" s="190"/>
      <c r="N283" s="191" t="s">
        <v>47</v>
      </c>
      <c r="O283" s="68"/>
      <c r="P283" s="192" t="n">
        <f aca="false">O283*H283</f>
        <v>0</v>
      </c>
      <c r="Q283" s="192" t="n">
        <v>0</v>
      </c>
      <c r="R283" s="192" t="n">
        <f aca="false">Q283*H283</f>
        <v>0</v>
      </c>
      <c r="S283" s="192" t="n">
        <v>0</v>
      </c>
      <c r="T283" s="193" t="n">
        <f aca="false"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194" t="s">
        <v>1324</v>
      </c>
      <c r="AS283" s="31"/>
      <c r="AT283" s="194" t="s">
        <v>0</v>
      </c>
      <c r="AU283" s="194" t="s">
        <v>92</v>
      </c>
      <c r="AV283" s="31"/>
      <c r="AW283" s="31"/>
      <c r="AX283" s="31"/>
      <c r="AY283" s="7" t="s">
        <v>186</v>
      </c>
      <c r="AZ283" s="31"/>
      <c r="BA283" s="31"/>
      <c r="BB283" s="31"/>
      <c r="BC283" s="31"/>
      <c r="BD283" s="31"/>
      <c r="BE283" s="195" t="n">
        <f aca="false">IF(N283="základní",J283,0)</f>
        <v>0</v>
      </c>
      <c r="BF283" s="195" t="n">
        <f aca="false">IF(N283="snížená",J283,0)</f>
        <v>0</v>
      </c>
      <c r="BG283" s="195" t="n">
        <f aca="false">IF(N283="zákl. přenesená",J283,0)</f>
        <v>0</v>
      </c>
      <c r="BH283" s="195" t="n">
        <f aca="false">IF(N283="sníž. přenesená",J283,0)</f>
        <v>0</v>
      </c>
      <c r="BI283" s="195" t="n">
        <f aca="false">IF(N283="nulová",J283,0)</f>
        <v>0</v>
      </c>
      <c r="BJ283" s="7" t="s">
        <v>90</v>
      </c>
      <c r="BK283" s="195" t="n">
        <f aca="false">ROUND(I283*H283,2)</f>
        <v>0</v>
      </c>
      <c r="BL283" s="7" t="s">
        <v>1324</v>
      </c>
      <c r="BM283" s="194" t="s">
        <v>1572</v>
      </c>
      <c r="BN283" s="31"/>
    </row>
    <row r="284" s="32" customFormat="true" ht="12.8" hidden="false" customHeight="false" outlineLevel="0" collapsed="false">
      <c r="A284" s="26"/>
      <c r="B284" s="27"/>
      <c r="C284" s="26"/>
      <c r="D284" s="196" t="s">
        <v>194</v>
      </c>
      <c r="E284" s="26"/>
      <c r="F284" s="197" t="s">
        <v>1571</v>
      </c>
      <c r="G284" s="26"/>
      <c r="H284" s="26"/>
      <c r="I284" s="163"/>
      <c r="J284" s="26"/>
      <c r="K284" s="26"/>
      <c r="L284" s="27"/>
      <c r="M284" s="198"/>
      <c r="N284" s="199"/>
      <c r="O284" s="68"/>
      <c r="P284" s="68"/>
      <c r="Q284" s="68"/>
      <c r="R284" s="68"/>
      <c r="S284" s="68"/>
      <c r="T284" s="69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7" t="s">
        <v>194</v>
      </c>
      <c r="AU284" s="7" t="s">
        <v>92</v>
      </c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</row>
    <row r="285" s="32" customFormat="true" ht="12.8" hidden="false" customHeight="false" outlineLevel="0" collapsed="false">
      <c r="A285" s="26"/>
      <c r="B285" s="27"/>
      <c r="C285" s="183" t="s">
        <v>772</v>
      </c>
      <c r="D285" s="183" t="s">
        <v>0</v>
      </c>
      <c r="E285" s="184" t="s">
        <v>1573</v>
      </c>
      <c r="F285" s="185" t="s">
        <v>1574</v>
      </c>
      <c r="G285" s="186" t="s">
        <v>260</v>
      </c>
      <c r="H285" s="187" t="n">
        <v>1</v>
      </c>
      <c r="I285" s="188"/>
      <c r="J285" s="189" t="n">
        <f aca="false">ROUND(I285*H285,2)</f>
        <v>0</v>
      </c>
      <c r="K285" s="185" t="s">
        <v>261</v>
      </c>
      <c r="L285" s="27"/>
      <c r="M285" s="190"/>
      <c r="N285" s="191" t="s">
        <v>47</v>
      </c>
      <c r="O285" s="68"/>
      <c r="P285" s="192" t="n">
        <f aca="false">O285*H285</f>
        <v>0</v>
      </c>
      <c r="Q285" s="192" t="n">
        <v>0</v>
      </c>
      <c r="R285" s="192" t="n">
        <f aca="false">Q285*H285</f>
        <v>0</v>
      </c>
      <c r="S285" s="192" t="n">
        <v>0</v>
      </c>
      <c r="T285" s="193" t="n">
        <f aca="false"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194" t="s">
        <v>1324</v>
      </c>
      <c r="AS285" s="31"/>
      <c r="AT285" s="194" t="s">
        <v>0</v>
      </c>
      <c r="AU285" s="194" t="s">
        <v>92</v>
      </c>
      <c r="AV285" s="31"/>
      <c r="AW285" s="31"/>
      <c r="AX285" s="31"/>
      <c r="AY285" s="7" t="s">
        <v>186</v>
      </c>
      <c r="AZ285" s="31"/>
      <c r="BA285" s="31"/>
      <c r="BB285" s="31"/>
      <c r="BC285" s="31"/>
      <c r="BD285" s="31"/>
      <c r="BE285" s="195" t="n">
        <f aca="false">IF(N285="základní",J285,0)</f>
        <v>0</v>
      </c>
      <c r="BF285" s="195" t="n">
        <f aca="false">IF(N285="snížená",J285,0)</f>
        <v>0</v>
      </c>
      <c r="BG285" s="195" t="n">
        <f aca="false">IF(N285="zákl. přenesená",J285,0)</f>
        <v>0</v>
      </c>
      <c r="BH285" s="195" t="n">
        <f aca="false">IF(N285="sníž. přenesená",J285,0)</f>
        <v>0</v>
      </c>
      <c r="BI285" s="195" t="n">
        <f aca="false">IF(N285="nulová",J285,0)</f>
        <v>0</v>
      </c>
      <c r="BJ285" s="7" t="s">
        <v>90</v>
      </c>
      <c r="BK285" s="195" t="n">
        <f aca="false">ROUND(I285*H285,2)</f>
        <v>0</v>
      </c>
      <c r="BL285" s="7" t="s">
        <v>1324</v>
      </c>
      <c r="BM285" s="194" t="s">
        <v>1575</v>
      </c>
      <c r="BN285" s="31"/>
    </row>
    <row r="286" s="32" customFormat="true" ht="12.8" hidden="false" customHeight="false" outlineLevel="0" collapsed="false">
      <c r="A286" s="26"/>
      <c r="B286" s="27"/>
      <c r="C286" s="26"/>
      <c r="D286" s="196" t="s">
        <v>194</v>
      </c>
      <c r="E286" s="26"/>
      <c r="F286" s="197" t="s">
        <v>1574</v>
      </c>
      <c r="G286" s="26"/>
      <c r="H286" s="26"/>
      <c r="I286" s="163"/>
      <c r="J286" s="26"/>
      <c r="K286" s="26"/>
      <c r="L286" s="27"/>
      <c r="M286" s="198"/>
      <c r="N286" s="199"/>
      <c r="O286" s="68"/>
      <c r="P286" s="68"/>
      <c r="Q286" s="68"/>
      <c r="R286" s="68"/>
      <c r="S286" s="68"/>
      <c r="T286" s="69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7" t="s">
        <v>194</v>
      </c>
      <c r="AU286" s="7" t="s">
        <v>92</v>
      </c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</row>
    <row r="287" s="32" customFormat="true" ht="12.8" hidden="false" customHeight="false" outlineLevel="0" collapsed="false">
      <c r="A287" s="26"/>
      <c r="B287" s="27"/>
      <c r="C287" s="183" t="s">
        <v>610</v>
      </c>
      <c r="D287" s="183" t="s">
        <v>0</v>
      </c>
      <c r="E287" s="184" t="s">
        <v>1576</v>
      </c>
      <c r="F287" s="185" t="s">
        <v>1577</v>
      </c>
      <c r="G287" s="186" t="s">
        <v>260</v>
      </c>
      <c r="H287" s="187" t="n">
        <v>1</v>
      </c>
      <c r="I287" s="188"/>
      <c r="J287" s="189" t="n">
        <f aca="false">ROUND(I287*H287,2)</f>
        <v>0</v>
      </c>
      <c r="K287" s="185" t="s">
        <v>261</v>
      </c>
      <c r="L287" s="27"/>
      <c r="M287" s="190"/>
      <c r="N287" s="191" t="s">
        <v>47</v>
      </c>
      <c r="O287" s="68"/>
      <c r="P287" s="192" t="n">
        <f aca="false">O287*H287</f>
        <v>0</v>
      </c>
      <c r="Q287" s="192" t="n">
        <v>0</v>
      </c>
      <c r="R287" s="192" t="n">
        <f aca="false">Q287*H287</f>
        <v>0</v>
      </c>
      <c r="S287" s="192" t="n">
        <v>0</v>
      </c>
      <c r="T287" s="193" t="n">
        <f aca="false">S287*H287</f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194" t="s">
        <v>1324</v>
      </c>
      <c r="AS287" s="31"/>
      <c r="AT287" s="194" t="s">
        <v>0</v>
      </c>
      <c r="AU287" s="194" t="s">
        <v>92</v>
      </c>
      <c r="AV287" s="31"/>
      <c r="AW287" s="31"/>
      <c r="AX287" s="31"/>
      <c r="AY287" s="7" t="s">
        <v>186</v>
      </c>
      <c r="AZ287" s="31"/>
      <c r="BA287" s="31"/>
      <c r="BB287" s="31"/>
      <c r="BC287" s="31"/>
      <c r="BD287" s="31"/>
      <c r="BE287" s="195" t="n">
        <f aca="false">IF(N287="základní",J287,0)</f>
        <v>0</v>
      </c>
      <c r="BF287" s="195" t="n">
        <f aca="false">IF(N287="snížená",J287,0)</f>
        <v>0</v>
      </c>
      <c r="BG287" s="195" t="n">
        <f aca="false">IF(N287="zákl. přenesená",J287,0)</f>
        <v>0</v>
      </c>
      <c r="BH287" s="195" t="n">
        <f aca="false">IF(N287="sníž. přenesená",J287,0)</f>
        <v>0</v>
      </c>
      <c r="BI287" s="195" t="n">
        <f aca="false">IF(N287="nulová",J287,0)</f>
        <v>0</v>
      </c>
      <c r="BJ287" s="7" t="s">
        <v>90</v>
      </c>
      <c r="BK287" s="195" t="n">
        <f aca="false">ROUND(I287*H287,2)</f>
        <v>0</v>
      </c>
      <c r="BL287" s="7" t="s">
        <v>1324</v>
      </c>
      <c r="BM287" s="194" t="s">
        <v>1578</v>
      </c>
      <c r="BN287" s="31"/>
    </row>
    <row r="288" s="32" customFormat="true" ht="12.8" hidden="false" customHeight="false" outlineLevel="0" collapsed="false">
      <c r="A288" s="26"/>
      <c r="B288" s="27"/>
      <c r="C288" s="26"/>
      <c r="D288" s="196" t="s">
        <v>194</v>
      </c>
      <c r="E288" s="26"/>
      <c r="F288" s="197" t="s">
        <v>1577</v>
      </c>
      <c r="G288" s="26"/>
      <c r="H288" s="26"/>
      <c r="I288" s="163"/>
      <c r="J288" s="26"/>
      <c r="K288" s="26"/>
      <c r="L288" s="27"/>
      <c r="M288" s="198"/>
      <c r="N288" s="199"/>
      <c r="O288" s="68"/>
      <c r="P288" s="68"/>
      <c r="Q288" s="68"/>
      <c r="R288" s="68"/>
      <c r="S288" s="68"/>
      <c r="T288" s="69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7" t="s">
        <v>194</v>
      </c>
      <c r="AU288" s="7" t="s">
        <v>92</v>
      </c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</row>
    <row r="289" s="32" customFormat="true" ht="12.8" hidden="false" customHeight="false" outlineLevel="0" collapsed="false">
      <c r="A289" s="26"/>
      <c r="B289" s="27"/>
      <c r="C289" s="183" t="s">
        <v>785</v>
      </c>
      <c r="D289" s="183" t="s">
        <v>0</v>
      </c>
      <c r="E289" s="184" t="s">
        <v>1579</v>
      </c>
      <c r="F289" s="185" t="s">
        <v>1580</v>
      </c>
      <c r="G289" s="186" t="s">
        <v>260</v>
      </c>
      <c r="H289" s="187" t="n">
        <v>1</v>
      </c>
      <c r="I289" s="188"/>
      <c r="J289" s="189" t="n">
        <f aca="false">ROUND(I289*H289,2)</f>
        <v>0</v>
      </c>
      <c r="K289" s="185" t="s">
        <v>261</v>
      </c>
      <c r="L289" s="27"/>
      <c r="M289" s="190"/>
      <c r="N289" s="191" t="s">
        <v>47</v>
      </c>
      <c r="O289" s="68"/>
      <c r="P289" s="192" t="n">
        <f aca="false">O289*H289</f>
        <v>0</v>
      </c>
      <c r="Q289" s="192" t="n">
        <v>0</v>
      </c>
      <c r="R289" s="192" t="n">
        <f aca="false">Q289*H289</f>
        <v>0</v>
      </c>
      <c r="S289" s="192" t="n">
        <v>0</v>
      </c>
      <c r="T289" s="193" t="n">
        <f aca="false">S289*H289</f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194" t="s">
        <v>1324</v>
      </c>
      <c r="AS289" s="31"/>
      <c r="AT289" s="194" t="s">
        <v>0</v>
      </c>
      <c r="AU289" s="194" t="s">
        <v>92</v>
      </c>
      <c r="AV289" s="31"/>
      <c r="AW289" s="31"/>
      <c r="AX289" s="31"/>
      <c r="AY289" s="7" t="s">
        <v>186</v>
      </c>
      <c r="AZ289" s="31"/>
      <c r="BA289" s="31"/>
      <c r="BB289" s="31"/>
      <c r="BC289" s="31"/>
      <c r="BD289" s="31"/>
      <c r="BE289" s="195" t="n">
        <f aca="false">IF(N289="základní",J289,0)</f>
        <v>0</v>
      </c>
      <c r="BF289" s="195" t="n">
        <f aca="false">IF(N289="snížená",J289,0)</f>
        <v>0</v>
      </c>
      <c r="BG289" s="195" t="n">
        <f aca="false">IF(N289="zákl. přenesená",J289,0)</f>
        <v>0</v>
      </c>
      <c r="BH289" s="195" t="n">
        <f aca="false">IF(N289="sníž. přenesená",J289,0)</f>
        <v>0</v>
      </c>
      <c r="BI289" s="195" t="n">
        <f aca="false">IF(N289="nulová",J289,0)</f>
        <v>0</v>
      </c>
      <c r="BJ289" s="7" t="s">
        <v>90</v>
      </c>
      <c r="BK289" s="195" t="n">
        <f aca="false">ROUND(I289*H289,2)</f>
        <v>0</v>
      </c>
      <c r="BL289" s="7" t="s">
        <v>1324</v>
      </c>
      <c r="BM289" s="194" t="s">
        <v>1581</v>
      </c>
      <c r="BN289" s="31"/>
    </row>
    <row r="290" s="32" customFormat="true" ht="12.8" hidden="false" customHeight="false" outlineLevel="0" collapsed="false">
      <c r="A290" s="26"/>
      <c r="B290" s="27"/>
      <c r="C290" s="26"/>
      <c r="D290" s="196" t="s">
        <v>194</v>
      </c>
      <c r="E290" s="26"/>
      <c r="F290" s="197" t="s">
        <v>1580</v>
      </c>
      <c r="G290" s="26"/>
      <c r="H290" s="26"/>
      <c r="I290" s="163"/>
      <c r="J290" s="26"/>
      <c r="K290" s="26"/>
      <c r="L290" s="27"/>
      <c r="M290" s="198"/>
      <c r="N290" s="199"/>
      <c r="O290" s="68"/>
      <c r="P290" s="68"/>
      <c r="Q290" s="68"/>
      <c r="R290" s="68"/>
      <c r="S290" s="68"/>
      <c r="T290" s="69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7" t="s">
        <v>194</v>
      </c>
      <c r="AU290" s="7" t="s">
        <v>92</v>
      </c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</row>
    <row r="291" s="32" customFormat="true" ht="12.8" hidden="false" customHeight="false" outlineLevel="0" collapsed="false">
      <c r="A291" s="26"/>
      <c r="B291" s="27"/>
      <c r="C291" s="183" t="s">
        <v>614</v>
      </c>
      <c r="D291" s="183" t="s">
        <v>0</v>
      </c>
      <c r="E291" s="184" t="s">
        <v>1582</v>
      </c>
      <c r="F291" s="185" t="s">
        <v>1583</v>
      </c>
      <c r="G291" s="186" t="s">
        <v>260</v>
      </c>
      <c r="H291" s="187" t="n">
        <v>1</v>
      </c>
      <c r="I291" s="188"/>
      <c r="J291" s="189" t="n">
        <f aca="false">ROUND(I291*H291,2)</f>
        <v>0</v>
      </c>
      <c r="K291" s="185" t="s">
        <v>261</v>
      </c>
      <c r="L291" s="27"/>
      <c r="M291" s="190"/>
      <c r="N291" s="191" t="s">
        <v>47</v>
      </c>
      <c r="O291" s="68"/>
      <c r="P291" s="192" t="n">
        <f aca="false">O291*H291</f>
        <v>0</v>
      </c>
      <c r="Q291" s="192" t="n">
        <v>0</v>
      </c>
      <c r="R291" s="192" t="n">
        <f aca="false">Q291*H291</f>
        <v>0</v>
      </c>
      <c r="S291" s="192" t="n">
        <v>0</v>
      </c>
      <c r="T291" s="193" t="n">
        <f aca="false"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194" t="s">
        <v>1324</v>
      </c>
      <c r="AS291" s="31"/>
      <c r="AT291" s="194" t="s">
        <v>0</v>
      </c>
      <c r="AU291" s="194" t="s">
        <v>92</v>
      </c>
      <c r="AV291" s="31"/>
      <c r="AW291" s="31"/>
      <c r="AX291" s="31"/>
      <c r="AY291" s="7" t="s">
        <v>186</v>
      </c>
      <c r="AZ291" s="31"/>
      <c r="BA291" s="31"/>
      <c r="BB291" s="31"/>
      <c r="BC291" s="31"/>
      <c r="BD291" s="31"/>
      <c r="BE291" s="195" t="n">
        <f aca="false">IF(N291="základní",J291,0)</f>
        <v>0</v>
      </c>
      <c r="BF291" s="195" t="n">
        <f aca="false">IF(N291="snížená",J291,0)</f>
        <v>0</v>
      </c>
      <c r="BG291" s="195" t="n">
        <f aca="false">IF(N291="zákl. přenesená",J291,0)</f>
        <v>0</v>
      </c>
      <c r="BH291" s="195" t="n">
        <f aca="false">IF(N291="sníž. přenesená",J291,0)</f>
        <v>0</v>
      </c>
      <c r="BI291" s="195" t="n">
        <f aca="false">IF(N291="nulová",J291,0)</f>
        <v>0</v>
      </c>
      <c r="BJ291" s="7" t="s">
        <v>90</v>
      </c>
      <c r="BK291" s="195" t="n">
        <f aca="false">ROUND(I291*H291,2)</f>
        <v>0</v>
      </c>
      <c r="BL291" s="7" t="s">
        <v>1324</v>
      </c>
      <c r="BM291" s="194" t="s">
        <v>1584</v>
      </c>
      <c r="BN291" s="31"/>
    </row>
    <row r="292" s="32" customFormat="true" ht="12.8" hidden="false" customHeight="false" outlineLevel="0" collapsed="false">
      <c r="A292" s="26"/>
      <c r="B292" s="27"/>
      <c r="C292" s="26"/>
      <c r="D292" s="196" t="s">
        <v>194</v>
      </c>
      <c r="E292" s="26"/>
      <c r="F292" s="197" t="s">
        <v>1583</v>
      </c>
      <c r="G292" s="26"/>
      <c r="H292" s="26"/>
      <c r="I292" s="163"/>
      <c r="J292" s="26"/>
      <c r="K292" s="26"/>
      <c r="L292" s="27"/>
      <c r="M292" s="198"/>
      <c r="N292" s="199"/>
      <c r="O292" s="68"/>
      <c r="P292" s="68"/>
      <c r="Q292" s="68"/>
      <c r="R292" s="68"/>
      <c r="S292" s="68"/>
      <c r="T292" s="69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7" t="s">
        <v>194</v>
      </c>
      <c r="AU292" s="7" t="s">
        <v>92</v>
      </c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</row>
    <row r="293" s="32" customFormat="true" ht="12.8" hidden="false" customHeight="false" outlineLevel="0" collapsed="false">
      <c r="A293" s="26"/>
      <c r="B293" s="27"/>
      <c r="C293" s="183" t="s">
        <v>792</v>
      </c>
      <c r="D293" s="183" t="s">
        <v>0</v>
      </c>
      <c r="E293" s="184" t="s">
        <v>1585</v>
      </c>
      <c r="F293" s="185" t="s">
        <v>1586</v>
      </c>
      <c r="G293" s="186" t="s">
        <v>260</v>
      </c>
      <c r="H293" s="187" t="n">
        <v>1</v>
      </c>
      <c r="I293" s="188"/>
      <c r="J293" s="189" t="n">
        <f aca="false">ROUND(I293*H293,2)</f>
        <v>0</v>
      </c>
      <c r="K293" s="185" t="s">
        <v>261</v>
      </c>
      <c r="L293" s="27"/>
      <c r="M293" s="190"/>
      <c r="N293" s="191" t="s">
        <v>47</v>
      </c>
      <c r="O293" s="68"/>
      <c r="P293" s="192" t="n">
        <f aca="false">O293*H293</f>
        <v>0</v>
      </c>
      <c r="Q293" s="192" t="n">
        <v>0</v>
      </c>
      <c r="R293" s="192" t="n">
        <f aca="false">Q293*H293</f>
        <v>0</v>
      </c>
      <c r="S293" s="192" t="n">
        <v>0</v>
      </c>
      <c r="T293" s="193" t="n">
        <f aca="false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194" t="s">
        <v>1324</v>
      </c>
      <c r="AS293" s="31"/>
      <c r="AT293" s="194" t="s">
        <v>0</v>
      </c>
      <c r="AU293" s="194" t="s">
        <v>92</v>
      </c>
      <c r="AV293" s="31"/>
      <c r="AW293" s="31"/>
      <c r="AX293" s="31"/>
      <c r="AY293" s="7" t="s">
        <v>186</v>
      </c>
      <c r="AZ293" s="31"/>
      <c r="BA293" s="31"/>
      <c r="BB293" s="31"/>
      <c r="BC293" s="31"/>
      <c r="BD293" s="31"/>
      <c r="BE293" s="195" t="n">
        <f aca="false">IF(N293="základní",J293,0)</f>
        <v>0</v>
      </c>
      <c r="BF293" s="195" t="n">
        <f aca="false">IF(N293="snížená",J293,0)</f>
        <v>0</v>
      </c>
      <c r="BG293" s="195" t="n">
        <f aca="false">IF(N293="zákl. přenesená",J293,0)</f>
        <v>0</v>
      </c>
      <c r="BH293" s="195" t="n">
        <f aca="false">IF(N293="sníž. přenesená",J293,0)</f>
        <v>0</v>
      </c>
      <c r="BI293" s="195" t="n">
        <f aca="false">IF(N293="nulová",J293,0)</f>
        <v>0</v>
      </c>
      <c r="BJ293" s="7" t="s">
        <v>90</v>
      </c>
      <c r="BK293" s="195" t="n">
        <f aca="false">ROUND(I293*H293,2)</f>
        <v>0</v>
      </c>
      <c r="BL293" s="7" t="s">
        <v>1324</v>
      </c>
      <c r="BM293" s="194" t="s">
        <v>1587</v>
      </c>
      <c r="BN293" s="31"/>
    </row>
    <row r="294" s="32" customFormat="true" ht="12.8" hidden="false" customHeight="false" outlineLevel="0" collapsed="false">
      <c r="A294" s="26"/>
      <c r="B294" s="27"/>
      <c r="C294" s="26"/>
      <c r="D294" s="196" t="s">
        <v>194</v>
      </c>
      <c r="E294" s="26"/>
      <c r="F294" s="197" t="s">
        <v>1586</v>
      </c>
      <c r="G294" s="26"/>
      <c r="H294" s="26"/>
      <c r="I294" s="163"/>
      <c r="J294" s="26"/>
      <c r="K294" s="26"/>
      <c r="L294" s="27"/>
      <c r="M294" s="198"/>
      <c r="N294" s="199"/>
      <c r="O294" s="68"/>
      <c r="P294" s="68"/>
      <c r="Q294" s="68"/>
      <c r="R294" s="68"/>
      <c r="S294" s="68"/>
      <c r="T294" s="69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7" t="s">
        <v>194</v>
      </c>
      <c r="AU294" s="7" t="s">
        <v>92</v>
      </c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</row>
    <row r="295" s="32" customFormat="true" ht="12.8" hidden="false" customHeight="false" outlineLevel="0" collapsed="false">
      <c r="A295" s="26"/>
      <c r="B295" s="27"/>
      <c r="C295" s="183" t="s">
        <v>617</v>
      </c>
      <c r="D295" s="183" t="s">
        <v>0</v>
      </c>
      <c r="E295" s="184" t="s">
        <v>1588</v>
      </c>
      <c r="F295" s="185" t="s">
        <v>1589</v>
      </c>
      <c r="G295" s="186" t="s">
        <v>260</v>
      </c>
      <c r="H295" s="187" t="n">
        <v>1</v>
      </c>
      <c r="I295" s="188"/>
      <c r="J295" s="189" t="n">
        <f aca="false">ROUND(I295*H295,2)</f>
        <v>0</v>
      </c>
      <c r="K295" s="185" t="s">
        <v>261</v>
      </c>
      <c r="L295" s="27"/>
      <c r="M295" s="190"/>
      <c r="N295" s="191" t="s">
        <v>47</v>
      </c>
      <c r="O295" s="68"/>
      <c r="P295" s="192" t="n">
        <f aca="false">O295*H295</f>
        <v>0</v>
      </c>
      <c r="Q295" s="192" t="n">
        <v>0</v>
      </c>
      <c r="R295" s="192" t="n">
        <f aca="false">Q295*H295</f>
        <v>0</v>
      </c>
      <c r="S295" s="192" t="n">
        <v>0</v>
      </c>
      <c r="T295" s="193" t="n">
        <f aca="false"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194" t="s">
        <v>1324</v>
      </c>
      <c r="AS295" s="31"/>
      <c r="AT295" s="194" t="s">
        <v>0</v>
      </c>
      <c r="AU295" s="194" t="s">
        <v>92</v>
      </c>
      <c r="AV295" s="31"/>
      <c r="AW295" s="31"/>
      <c r="AX295" s="31"/>
      <c r="AY295" s="7" t="s">
        <v>186</v>
      </c>
      <c r="AZ295" s="31"/>
      <c r="BA295" s="31"/>
      <c r="BB295" s="31"/>
      <c r="BC295" s="31"/>
      <c r="BD295" s="31"/>
      <c r="BE295" s="195" t="n">
        <f aca="false">IF(N295="základní",J295,0)</f>
        <v>0</v>
      </c>
      <c r="BF295" s="195" t="n">
        <f aca="false">IF(N295="snížená",J295,0)</f>
        <v>0</v>
      </c>
      <c r="BG295" s="195" t="n">
        <f aca="false">IF(N295="zákl. přenesená",J295,0)</f>
        <v>0</v>
      </c>
      <c r="BH295" s="195" t="n">
        <f aca="false">IF(N295="sníž. přenesená",J295,0)</f>
        <v>0</v>
      </c>
      <c r="BI295" s="195" t="n">
        <f aca="false">IF(N295="nulová",J295,0)</f>
        <v>0</v>
      </c>
      <c r="BJ295" s="7" t="s">
        <v>90</v>
      </c>
      <c r="BK295" s="195" t="n">
        <f aca="false">ROUND(I295*H295,2)</f>
        <v>0</v>
      </c>
      <c r="BL295" s="7" t="s">
        <v>1324</v>
      </c>
      <c r="BM295" s="194" t="s">
        <v>1590</v>
      </c>
      <c r="BN295" s="31"/>
    </row>
    <row r="296" s="32" customFormat="true" ht="12.8" hidden="false" customHeight="false" outlineLevel="0" collapsed="false">
      <c r="A296" s="26"/>
      <c r="B296" s="27"/>
      <c r="C296" s="26"/>
      <c r="D296" s="196" t="s">
        <v>194</v>
      </c>
      <c r="E296" s="26"/>
      <c r="F296" s="197" t="s">
        <v>1589</v>
      </c>
      <c r="G296" s="26"/>
      <c r="H296" s="26"/>
      <c r="I296" s="163"/>
      <c r="J296" s="26"/>
      <c r="K296" s="26"/>
      <c r="L296" s="27"/>
      <c r="M296" s="198"/>
      <c r="N296" s="199"/>
      <c r="O296" s="68"/>
      <c r="P296" s="68"/>
      <c r="Q296" s="68"/>
      <c r="R296" s="68"/>
      <c r="S296" s="68"/>
      <c r="T296" s="69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7" t="s">
        <v>194</v>
      </c>
      <c r="AU296" s="7" t="s">
        <v>92</v>
      </c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</row>
    <row r="297" s="32" customFormat="true" ht="12.8" hidden="false" customHeight="false" outlineLevel="0" collapsed="false">
      <c r="A297" s="26"/>
      <c r="B297" s="27"/>
      <c r="C297" s="183" t="s">
        <v>805</v>
      </c>
      <c r="D297" s="183" t="s">
        <v>0</v>
      </c>
      <c r="E297" s="184" t="s">
        <v>1591</v>
      </c>
      <c r="F297" s="185" t="s">
        <v>1592</v>
      </c>
      <c r="G297" s="186" t="s">
        <v>260</v>
      </c>
      <c r="H297" s="187" t="n">
        <v>1</v>
      </c>
      <c r="I297" s="188"/>
      <c r="J297" s="189" t="n">
        <f aca="false">ROUND(I297*H297,2)</f>
        <v>0</v>
      </c>
      <c r="K297" s="185" t="s">
        <v>261</v>
      </c>
      <c r="L297" s="27"/>
      <c r="M297" s="190"/>
      <c r="N297" s="191" t="s">
        <v>47</v>
      </c>
      <c r="O297" s="68"/>
      <c r="P297" s="192" t="n">
        <f aca="false">O297*H297</f>
        <v>0</v>
      </c>
      <c r="Q297" s="192" t="n">
        <v>0</v>
      </c>
      <c r="R297" s="192" t="n">
        <f aca="false">Q297*H297</f>
        <v>0</v>
      </c>
      <c r="S297" s="192" t="n">
        <v>0</v>
      </c>
      <c r="T297" s="193" t="n">
        <f aca="false"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194" t="s">
        <v>1324</v>
      </c>
      <c r="AS297" s="31"/>
      <c r="AT297" s="194" t="s">
        <v>0</v>
      </c>
      <c r="AU297" s="194" t="s">
        <v>92</v>
      </c>
      <c r="AV297" s="31"/>
      <c r="AW297" s="31"/>
      <c r="AX297" s="31"/>
      <c r="AY297" s="7" t="s">
        <v>186</v>
      </c>
      <c r="AZ297" s="31"/>
      <c r="BA297" s="31"/>
      <c r="BB297" s="31"/>
      <c r="BC297" s="31"/>
      <c r="BD297" s="31"/>
      <c r="BE297" s="195" t="n">
        <f aca="false">IF(N297="základní",J297,0)</f>
        <v>0</v>
      </c>
      <c r="BF297" s="195" t="n">
        <f aca="false">IF(N297="snížená",J297,0)</f>
        <v>0</v>
      </c>
      <c r="BG297" s="195" t="n">
        <f aca="false">IF(N297="zákl. přenesená",J297,0)</f>
        <v>0</v>
      </c>
      <c r="BH297" s="195" t="n">
        <f aca="false">IF(N297="sníž. přenesená",J297,0)</f>
        <v>0</v>
      </c>
      <c r="BI297" s="195" t="n">
        <f aca="false">IF(N297="nulová",J297,0)</f>
        <v>0</v>
      </c>
      <c r="BJ297" s="7" t="s">
        <v>90</v>
      </c>
      <c r="BK297" s="195" t="n">
        <f aca="false">ROUND(I297*H297,2)</f>
        <v>0</v>
      </c>
      <c r="BL297" s="7" t="s">
        <v>1324</v>
      </c>
      <c r="BM297" s="194" t="s">
        <v>1593</v>
      </c>
      <c r="BN297" s="31"/>
    </row>
    <row r="298" s="32" customFormat="true" ht="12.8" hidden="false" customHeight="false" outlineLevel="0" collapsed="false">
      <c r="A298" s="26"/>
      <c r="B298" s="27"/>
      <c r="C298" s="26"/>
      <c r="D298" s="196" t="s">
        <v>194</v>
      </c>
      <c r="E298" s="26"/>
      <c r="F298" s="197" t="s">
        <v>1592</v>
      </c>
      <c r="G298" s="26"/>
      <c r="H298" s="26"/>
      <c r="I298" s="163"/>
      <c r="J298" s="26"/>
      <c r="K298" s="26"/>
      <c r="L298" s="27"/>
      <c r="M298" s="198"/>
      <c r="N298" s="199"/>
      <c r="O298" s="68"/>
      <c r="P298" s="68"/>
      <c r="Q298" s="68"/>
      <c r="R298" s="68"/>
      <c r="S298" s="68"/>
      <c r="T298" s="69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7" t="s">
        <v>194</v>
      </c>
      <c r="AU298" s="7" t="s">
        <v>92</v>
      </c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</row>
    <row r="299" s="32" customFormat="true" ht="12.8" hidden="false" customHeight="false" outlineLevel="0" collapsed="false">
      <c r="A299" s="26"/>
      <c r="B299" s="27"/>
      <c r="C299" s="183" t="s">
        <v>620</v>
      </c>
      <c r="D299" s="183" t="s">
        <v>0</v>
      </c>
      <c r="E299" s="184" t="s">
        <v>1594</v>
      </c>
      <c r="F299" s="185" t="s">
        <v>1595</v>
      </c>
      <c r="G299" s="186" t="s">
        <v>260</v>
      </c>
      <c r="H299" s="187" t="n">
        <v>1</v>
      </c>
      <c r="I299" s="188"/>
      <c r="J299" s="189" t="n">
        <f aca="false">ROUND(I299*H299,2)</f>
        <v>0</v>
      </c>
      <c r="K299" s="185" t="s">
        <v>261</v>
      </c>
      <c r="L299" s="27"/>
      <c r="M299" s="190"/>
      <c r="N299" s="191" t="s">
        <v>47</v>
      </c>
      <c r="O299" s="68"/>
      <c r="P299" s="192" t="n">
        <f aca="false">O299*H299</f>
        <v>0</v>
      </c>
      <c r="Q299" s="192" t="n">
        <v>0</v>
      </c>
      <c r="R299" s="192" t="n">
        <f aca="false">Q299*H299</f>
        <v>0</v>
      </c>
      <c r="S299" s="192" t="n">
        <v>0</v>
      </c>
      <c r="T299" s="193" t="n">
        <f aca="false"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194" t="s">
        <v>1324</v>
      </c>
      <c r="AS299" s="31"/>
      <c r="AT299" s="194" t="s">
        <v>0</v>
      </c>
      <c r="AU299" s="194" t="s">
        <v>92</v>
      </c>
      <c r="AV299" s="31"/>
      <c r="AW299" s="31"/>
      <c r="AX299" s="31"/>
      <c r="AY299" s="7" t="s">
        <v>186</v>
      </c>
      <c r="AZ299" s="31"/>
      <c r="BA299" s="31"/>
      <c r="BB299" s="31"/>
      <c r="BC299" s="31"/>
      <c r="BD299" s="31"/>
      <c r="BE299" s="195" t="n">
        <f aca="false">IF(N299="základní",J299,0)</f>
        <v>0</v>
      </c>
      <c r="BF299" s="195" t="n">
        <f aca="false">IF(N299="snížená",J299,0)</f>
        <v>0</v>
      </c>
      <c r="BG299" s="195" t="n">
        <f aca="false">IF(N299="zákl. přenesená",J299,0)</f>
        <v>0</v>
      </c>
      <c r="BH299" s="195" t="n">
        <f aca="false">IF(N299="sníž. přenesená",J299,0)</f>
        <v>0</v>
      </c>
      <c r="BI299" s="195" t="n">
        <f aca="false">IF(N299="nulová",J299,0)</f>
        <v>0</v>
      </c>
      <c r="BJ299" s="7" t="s">
        <v>90</v>
      </c>
      <c r="BK299" s="195" t="n">
        <f aca="false">ROUND(I299*H299,2)</f>
        <v>0</v>
      </c>
      <c r="BL299" s="7" t="s">
        <v>1324</v>
      </c>
      <c r="BM299" s="194" t="s">
        <v>1596</v>
      </c>
      <c r="BN299" s="31"/>
    </row>
    <row r="300" s="32" customFormat="true" ht="12.8" hidden="false" customHeight="false" outlineLevel="0" collapsed="false">
      <c r="A300" s="26"/>
      <c r="B300" s="27"/>
      <c r="C300" s="26"/>
      <c r="D300" s="196" t="s">
        <v>194</v>
      </c>
      <c r="E300" s="26"/>
      <c r="F300" s="197" t="s">
        <v>1595</v>
      </c>
      <c r="G300" s="26"/>
      <c r="H300" s="26"/>
      <c r="I300" s="163"/>
      <c r="J300" s="26"/>
      <c r="K300" s="26"/>
      <c r="L300" s="27"/>
      <c r="M300" s="198"/>
      <c r="N300" s="199"/>
      <c r="O300" s="68"/>
      <c r="P300" s="68"/>
      <c r="Q300" s="68"/>
      <c r="R300" s="68"/>
      <c r="S300" s="68"/>
      <c r="T300" s="69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7" t="s">
        <v>194</v>
      </c>
      <c r="AU300" s="7" t="s">
        <v>92</v>
      </c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</row>
    <row r="301" s="32" customFormat="true" ht="12.8" hidden="false" customHeight="false" outlineLevel="0" collapsed="false">
      <c r="A301" s="26"/>
      <c r="B301" s="27"/>
      <c r="C301" s="183" t="s">
        <v>1597</v>
      </c>
      <c r="D301" s="183" t="s">
        <v>0</v>
      </c>
      <c r="E301" s="184" t="s">
        <v>1598</v>
      </c>
      <c r="F301" s="185" t="s">
        <v>1599</v>
      </c>
      <c r="G301" s="186" t="s">
        <v>260</v>
      </c>
      <c r="H301" s="187" t="n">
        <v>1</v>
      </c>
      <c r="I301" s="188"/>
      <c r="J301" s="189" t="n">
        <f aca="false">ROUND(I301*H301,2)</f>
        <v>0</v>
      </c>
      <c r="K301" s="185" t="s">
        <v>261</v>
      </c>
      <c r="L301" s="27"/>
      <c r="M301" s="190"/>
      <c r="N301" s="191" t="s">
        <v>47</v>
      </c>
      <c r="O301" s="68"/>
      <c r="P301" s="192" t="n">
        <f aca="false">O301*H301</f>
        <v>0</v>
      </c>
      <c r="Q301" s="192" t="n">
        <v>0</v>
      </c>
      <c r="R301" s="192" t="n">
        <f aca="false">Q301*H301</f>
        <v>0</v>
      </c>
      <c r="S301" s="192" t="n">
        <v>0</v>
      </c>
      <c r="T301" s="193" t="n">
        <f aca="false"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194" t="s">
        <v>1324</v>
      </c>
      <c r="AS301" s="31"/>
      <c r="AT301" s="194" t="s">
        <v>0</v>
      </c>
      <c r="AU301" s="194" t="s">
        <v>92</v>
      </c>
      <c r="AV301" s="31"/>
      <c r="AW301" s="31"/>
      <c r="AX301" s="31"/>
      <c r="AY301" s="7" t="s">
        <v>186</v>
      </c>
      <c r="AZ301" s="31"/>
      <c r="BA301" s="31"/>
      <c r="BB301" s="31"/>
      <c r="BC301" s="31"/>
      <c r="BD301" s="31"/>
      <c r="BE301" s="195" t="n">
        <f aca="false">IF(N301="základní",J301,0)</f>
        <v>0</v>
      </c>
      <c r="BF301" s="195" t="n">
        <f aca="false">IF(N301="snížená",J301,0)</f>
        <v>0</v>
      </c>
      <c r="BG301" s="195" t="n">
        <f aca="false">IF(N301="zákl. přenesená",J301,0)</f>
        <v>0</v>
      </c>
      <c r="BH301" s="195" t="n">
        <f aca="false">IF(N301="sníž. přenesená",J301,0)</f>
        <v>0</v>
      </c>
      <c r="BI301" s="195" t="n">
        <f aca="false">IF(N301="nulová",J301,0)</f>
        <v>0</v>
      </c>
      <c r="BJ301" s="7" t="s">
        <v>90</v>
      </c>
      <c r="BK301" s="195" t="n">
        <f aca="false">ROUND(I301*H301,2)</f>
        <v>0</v>
      </c>
      <c r="BL301" s="7" t="s">
        <v>1324</v>
      </c>
      <c r="BM301" s="194" t="s">
        <v>1600</v>
      </c>
      <c r="BN301" s="31"/>
    </row>
    <row r="302" s="32" customFormat="true" ht="12.8" hidden="false" customHeight="false" outlineLevel="0" collapsed="false">
      <c r="A302" s="26"/>
      <c r="B302" s="27"/>
      <c r="C302" s="26"/>
      <c r="D302" s="196" t="s">
        <v>194</v>
      </c>
      <c r="E302" s="26"/>
      <c r="F302" s="197" t="s">
        <v>1599</v>
      </c>
      <c r="G302" s="26"/>
      <c r="H302" s="26"/>
      <c r="I302" s="163"/>
      <c r="J302" s="26"/>
      <c r="K302" s="26"/>
      <c r="L302" s="27"/>
      <c r="M302" s="198"/>
      <c r="N302" s="199"/>
      <c r="O302" s="68"/>
      <c r="P302" s="68"/>
      <c r="Q302" s="68"/>
      <c r="R302" s="68"/>
      <c r="S302" s="68"/>
      <c r="T302" s="69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7" t="s">
        <v>194</v>
      </c>
      <c r="AU302" s="7" t="s">
        <v>92</v>
      </c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</row>
    <row r="303" s="32" customFormat="true" ht="12.8" hidden="false" customHeight="false" outlineLevel="0" collapsed="false">
      <c r="A303" s="26"/>
      <c r="B303" s="27"/>
      <c r="C303" s="183" t="s">
        <v>623</v>
      </c>
      <c r="D303" s="183" t="s">
        <v>0</v>
      </c>
      <c r="E303" s="184" t="s">
        <v>1601</v>
      </c>
      <c r="F303" s="185" t="s">
        <v>1602</v>
      </c>
      <c r="G303" s="186" t="s">
        <v>260</v>
      </c>
      <c r="H303" s="187" t="n">
        <v>1</v>
      </c>
      <c r="I303" s="188"/>
      <c r="J303" s="189" t="n">
        <f aca="false">ROUND(I303*H303,2)</f>
        <v>0</v>
      </c>
      <c r="K303" s="185" t="s">
        <v>261</v>
      </c>
      <c r="L303" s="27"/>
      <c r="M303" s="190"/>
      <c r="N303" s="191" t="s">
        <v>47</v>
      </c>
      <c r="O303" s="68"/>
      <c r="P303" s="192" t="n">
        <f aca="false">O303*H303</f>
        <v>0</v>
      </c>
      <c r="Q303" s="192" t="n">
        <v>0</v>
      </c>
      <c r="R303" s="192" t="n">
        <f aca="false">Q303*H303</f>
        <v>0</v>
      </c>
      <c r="S303" s="192" t="n">
        <v>0</v>
      </c>
      <c r="T303" s="193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194" t="s">
        <v>1324</v>
      </c>
      <c r="AS303" s="31"/>
      <c r="AT303" s="194" t="s">
        <v>0</v>
      </c>
      <c r="AU303" s="194" t="s">
        <v>92</v>
      </c>
      <c r="AV303" s="31"/>
      <c r="AW303" s="31"/>
      <c r="AX303" s="31"/>
      <c r="AY303" s="7" t="s">
        <v>186</v>
      </c>
      <c r="AZ303" s="31"/>
      <c r="BA303" s="31"/>
      <c r="BB303" s="31"/>
      <c r="BC303" s="31"/>
      <c r="BD303" s="31"/>
      <c r="BE303" s="195" t="n">
        <f aca="false">IF(N303="základní",J303,0)</f>
        <v>0</v>
      </c>
      <c r="BF303" s="195" t="n">
        <f aca="false">IF(N303="snížená",J303,0)</f>
        <v>0</v>
      </c>
      <c r="BG303" s="195" t="n">
        <f aca="false">IF(N303="zákl. přenesená",J303,0)</f>
        <v>0</v>
      </c>
      <c r="BH303" s="195" t="n">
        <f aca="false">IF(N303="sníž. přenesená",J303,0)</f>
        <v>0</v>
      </c>
      <c r="BI303" s="195" t="n">
        <f aca="false">IF(N303="nulová",J303,0)</f>
        <v>0</v>
      </c>
      <c r="BJ303" s="7" t="s">
        <v>90</v>
      </c>
      <c r="BK303" s="195" t="n">
        <f aca="false">ROUND(I303*H303,2)</f>
        <v>0</v>
      </c>
      <c r="BL303" s="7" t="s">
        <v>1324</v>
      </c>
      <c r="BM303" s="194" t="s">
        <v>1603</v>
      </c>
      <c r="BN303" s="31"/>
    </row>
    <row r="304" s="32" customFormat="true" ht="12.8" hidden="false" customHeight="false" outlineLevel="0" collapsed="false">
      <c r="A304" s="26"/>
      <c r="B304" s="27"/>
      <c r="C304" s="26"/>
      <c r="D304" s="196" t="s">
        <v>194</v>
      </c>
      <c r="E304" s="26"/>
      <c r="F304" s="197" t="s">
        <v>1602</v>
      </c>
      <c r="G304" s="26"/>
      <c r="H304" s="26"/>
      <c r="I304" s="163"/>
      <c r="J304" s="26"/>
      <c r="K304" s="26"/>
      <c r="L304" s="27"/>
      <c r="M304" s="198"/>
      <c r="N304" s="199"/>
      <c r="O304" s="68"/>
      <c r="P304" s="68"/>
      <c r="Q304" s="68"/>
      <c r="R304" s="68"/>
      <c r="S304" s="68"/>
      <c r="T304" s="69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7" t="s">
        <v>194</v>
      </c>
      <c r="AU304" s="7" t="s">
        <v>92</v>
      </c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</row>
    <row r="305" s="32" customFormat="true" ht="12.8" hidden="false" customHeight="false" outlineLevel="0" collapsed="false">
      <c r="A305" s="26"/>
      <c r="B305" s="27"/>
      <c r="C305" s="183" t="s">
        <v>824</v>
      </c>
      <c r="D305" s="183" t="s">
        <v>0</v>
      </c>
      <c r="E305" s="184" t="s">
        <v>1604</v>
      </c>
      <c r="F305" s="185" t="s">
        <v>1605</v>
      </c>
      <c r="G305" s="186" t="s">
        <v>260</v>
      </c>
      <c r="H305" s="187" t="n">
        <v>1</v>
      </c>
      <c r="I305" s="188"/>
      <c r="J305" s="189" t="n">
        <f aca="false">ROUND(I305*H305,2)</f>
        <v>0</v>
      </c>
      <c r="K305" s="185" t="s">
        <v>261</v>
      </c>
      <c r="L305" s="27"/>
      <c r="M305" s="190"/>
      <c r="N305" s="191" t="s">
        <v>47</v>
      </c>
      <c r="O305" s="68"/>
      <c r="P305" s="192" t="n">
        <f aca="false">O305*H305</f>
        <v>0</v>
      </c>
      <c r="Q305" s="192" t="n">
        <v>0</v>
      </c>
      <c r="R305" s="192" t="n">
        <f aca="false">Q305*H305</f>
        <v>0</v>
      </c>
      <c r="S305" s="192" t="n">
        <v>0</v>
      </c>
      <c r="T305" s="193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194" t="s">
        <v>1324</v>
      </c>
      <c r="AS305" s="31"/>
      <c r="AT305" s="194" t="s">
        <v>0</v>
      </c>
      <c r="AU305" s="194" t="s">
        <v>92</v>
      </c>
      <c r="AV305" s="31"/>
      <c r="AW305" s="31"/>
      <c r="AX305" s="31"/>
      <c r="AY305" s="7" t="s">
        <v>186</v>
      </c>
      <c r="AZ305" s="31"/>
      <c r="BA305" s="31"/>
      <c r="BB305" s="31"/>
      <c r="BC305" s="31"/>
      <c r="BD305" s="31"/>
      <c r="BE305" s="195" t="n">
        <f aca="false">IF(N305="základní",J305,0)</f>
        <v>0</v>
      </c>
      <c r="BF305" s="195" t="n">
        <f aca="false">IF(N305="snížená",J305,0)</f>
        <v>0</v>
      </c>
      <c r="BG305" s="195" t="n">
        <f aca="false">IF(N305="zákl. přenesená",J305,0)</f>
        <v>0</v>
      </c>
      <c r="BH305" s="195" t="n">
        <f aca="false">IF(N305="sníž. přenesená",J305,0)</f>
        <v>0</v>
      </c>
      <c r="BI305" s="195" t="n">
        <f aca="false">IF(N305="nulová",J305,0)</f>
        <v>0</v>
      </c>
      <c r="BJ305" s="7" t="s">
        <v>90</v>
      </c>
      <c r="BK305" s="195" t="n">
        <f aca="false">ROUND(I305*H305,2)</f>
        <v>0</v>
      </c>
      <c r="BL305" s="7" t="s">
        <v>1324</v>
      </c>
      <c r="BM305" s="194" t="s">
        <v>1606</v>
      </c>
      <c r="BN305" s="31"/>
    </row>
    <row r="306" s="32" customFormat="true" ht="12.8" hidden="false" customHeight="false" outlineLevel="0" collapsed="false">
      <c r="A306" s="26"/>
      <c r="B306" s="27"/>
      <c r="C306" s="26"/>
      <c r="D306" s="196" t="s">
        <v>194</v>
      </c>
      <c r="E306" s="26"/>
      <c r="F306" s="197" t="s">
        <v>1605</v>
      </c>
      <c r="G306" s="26"/>
      <c r="H306" s="26"/>
      <c r="I306" s="163"/>
      <c r="J306" s="26"/>
      <c r="K306" s="26"/>
      <c r="L306" s="27"/>
      <c r="M306" s="198"/>
      <c r="N306" s="199"/>
      <c r="O306" s="68"/>
      <c r="P306" s="68"/>
      <c r="Q306" s="68"/>
      <c r="R306" s="68"/>
      <c r="S306" s="68"/>
      <c r="T306" s="69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7" t="s">
        <v>194</v>
      </c>
      <c r="AU306" s="7" t="s">
        <v>92</v>
      </c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</row>
    <row r="307" s="32" customFormat="true" ht="12.8" hidden="false" customHeight="false" outlineLevel="0" collapsed="false">
      <c r="A307" s="26"/>
      <c r="B307" s="27"/>
      <c r="C307" s="183" t="s">
        <v>627</v>
      </c>
      <c r="D307" s="183" t="s">
        <v>0</v>
      </c>
      <c r="E307" s="184" t="s">
        <v>1607</v>
      </c>
      <c r="F307" s="185" t="s">
        <v>1608</v>
      </c>
      <c r="G307" s="186" t="s">
        <v>260</v>
      </c>
      <c r="H307" s="187" t="n">
        <v>1</v>
      </c>
      <c r="I307" s="188"/>
      <c r="J307" s="189" t="n">
        <f aca="false">ROUND(I307*H307,2)</f>
        <v>0</v>
      </c>
      <c r="K307" s="185" t="s">
        <v>261</v>
      </c>
      <c r="L307" s="27"/>
      <c r="M307" s="190"/>
      <c r="N307" s="191" t="s">
        <v>47</v>
      </c>
      <c r="O307" s="68"/>
      <c r="P307" s="192" t="n">
        <f aca="false">O307*H307</f>
        <v>0</v>
      </c>
      <c r="Q307" s="192" t="n">
        <v>0</v>
      </c>
      <c r="R307" s="192" t="n">
        <f aca="false">Q307*H307</f>
        <v>0</v>
      </c>
      <c r="S307" s="192" t="n">
        <v>0</v>
      </c>
      <c r="T307" s="193" t="n">
        <f aca="false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194" t="s">
        <v>1324</v>
      </c>
      <c r="AS307" s="31"/>
      <c r="AT307" s="194" t="s">
        <v>0</v>
      </c>
      <c r="AU307" s="194" t="s">
        <v>92</v>
      </c>
      <c r="AV307" s="31"/>
      <c r="AW307" s="31"/>
      <c r="AX307" s="31"/>
      <c r="AY307" s="7" t="s">
        <v>186</v>
      </c>
      <c r="AZ307" s="31"/>
      <c r="BA307" s="31"/>
      <c r="BB307" s="31"/>
      <c r="BC307" s="31"/>
      <c r="BD307" s="31"/>
      <c r="BE307" s="195" t="n">
        <f aca="false">IF(N307="základní",J307,0)</f>
        <v>0</v>
      </c>
      <c r="BF307" s="195" t="n">
        <f aca="false">IF(N307="snížená",J307,0)</f>
        <v>0</v>
      </c>
      <c r="BG307" s="195" t="n">
        <f aca="false">IF(N307="zákl. přenesená",J307,0)</f>
        <v>0</v>
      </c>
      <c r="BH307" s="195" t="n">
        <f aca="false">IF(N307="sníž. přenesená",J307,0)</f>
        <v>0</v>
      </c>
      <c r="BI307" s="195" t="n">
        <f aca="false">IF(N307="nulová",J307,0)</f>
        <v>0</v>
      </c>
      <c r="BJ307" s="7" t="s">
        <v>90</v>
      </c>
      <c r="BK307" s="195" t="n">
        <f aca="false">ROUND(I307*H307,2)</f>
        <v>0</v>
      </c>
      <c r="BL307" s="7" t="s">
        <v>1324</v>
      </c>
      <c r="BM307" s="194" t="s">
        <v>1609</v>
      </c>
      <c r="BN307" s="31"/>
    </row>
    <row r="308" s="32" customFormat="true" ht="12.8" hidden="false" customHeight="false" outlineLevel="0" collapsed="false">
      <c r="A308" s="26"/>
      <c r="B308" s="27"/>
      <c r="C308" s="26"/>
      <c r="D308" s="196" t="s">
        <v>194</v>
      </c>
      <c r="E308" s="26"/>
      <c r="F308" s="197" t="s">
        <v>1608</v>
      </c>
      <c r="G308" s="26"/>
      <c r="H308" s="26"/>
      <c r="I308" s="163"/>
      <c r="J308" s="26"/>
      <c r="K308" s="26"/>
      <c r="L308" s="27"/>
      <c r="M308" s="198"/>
      <c r="N308" s="199"/>
      <c r="O308" s="68"/>
      <c r="P308" s="68"/>
      <c r="Q308" s="68"/>
      <c r="R308" s="68"/>
      <c r="S308" s="68"/>
      <c r="T308" s="69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7" t="s">
        <v>194</v>
      </c>
      <c r="AU308" s="7" t="s">
        <v>92</v>
      </c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</row>
    <row r="309" s="32" customFormat="true" ht="12.8" hidden="false" customHeight="false" outlineLevel="0" collapsed="false">
      <c r="A309" s="26"/>
      <c r="B309" s="27"/>
      <c r="C309" s="183" t="s">
        <v>837</v>
      </c>
      <c r="D309" s="183" t="s">
        <v>0</v>
      </c>
      <c r="E309" s="184" t="s">
        <v>1610</v>
      </c>
      <c r="F309" s="185" t="s">
        <v>1611</v>
      </c>
      <c r="G309" s="186" t="s">
        <v>260</v>
      </c>
      <c r="H309" s="187" t="n">
        <v>1</v>
      </c>
      <c r="I309" s="188"/>
      <c r="J309" s="189" t="n">
        <f aca="false">ROUND(I309*H309,2)</f>
        <v>0</v>
      </c>
      <c r="K309" s="185" t="s">
        <v>261</v>
      </c>
      <c r="L309" s="27"/>
      <c r="M309" s="190"/>
      <c r="N309" s="191" t="s">
        <v>47</v>
      </c>
      <c r="O309" s="68"/>
      <c r="P309" s="192" t="n">
        <f aca="false">O309*H309</f>
        <v>0</v>
      </c>
      <c r="Q309" s="192" t="n">
        <v>0</v>
      </c>
      <c r="R309" s="192" t="n">
        <f aca="false">Q309*H309</f>
        <v>0</v>
      </c>
      <c r="S309" s="192" t="n">
        <v>0</v>
      </c>
      <c r="T309" s="193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194" t="s">
        <v>1324</v>
      </c>
      <c r="AS309" s="31"/>
      <c r="AT309" s="194" t="s">
        <v>0</v>
      </c>
      <c r="AU309" s="194" t="s">
        <v>92</v>
      </c>
      <c r="AV309" s="31"/>
      <c r="AW309" s="31"/>
      <c r="AX309" s="31"/>
      <c r="AY309" s="7" t="s">
        <v>186</v>
      </c>
      <c r="AZ309" s="31"/>
      <c r="BA309" s="31"/>
      <c r="BB309" s="31"/>
      <c r="BC309" s="31"/>
      <c r="BD309" s="31"/>
      <c r="BE309" s="195" t="n">
        <f aca="false">IF(N309="základní",J309,0)</f>
        <v>0</v>
      </c>
      <c r="BF309" s="195" t="n">
        <f aca="false">IF(N309="snížená",J309,0)</f>
        <v>0</v>
      </c>
      <c r="BG309" s="195" t="n">
        <f aca="false">IF(N309="zákl. přenesená",J309,0)</f>
        <v>0</v>
      </c>
      <c r="BH309" s="195" t="n">
        <f aca="false">IF(N309="sníž. přenesená",J309,0)</f>
        <v>0</v>
      </c>
      <c r="BI309" s="195" t="n">
        <f aca="false">IF(N309="nulová",J309,0)</f>
        <v>0</v>
      </c>
      <c r="BJ309" s="7" t="s">
        <v>90</v>
      </c>
      <c r="BK309" s="195" t="n">
        <f aca="false">ROUND(I309*H309,2)</f>
        <v>0</v>
      </c>
      <c r="BL309" s="7" t="s">
        <v>1324</v>
      </c>
      <c r="BM309" s="194" t="s">
        <v>1612</v>
      </c>
      <c r="BN309" s="31"/>
    </row>
    <row r="310" s="32" customFormat="true" ht="12.8" hidden="false" customHeight="false" outlineLevel="0" collapsed="false">
      <c r="A310" s="26"/>
      <c r="B310" s="27"/>
      <c r="C310" s="26"/>
      <c r="D310" s="196" t="s">
        <v>194</v>
      </c>
      <c r="E310" s="26"/>
      <c r="F310" s="197" t="s">
        <v>1611</v>
      </c>
      <c r="G310" s="26"/>
      <c r="H310" s="26"/>
      <c r="I310" s="163"/>
      <c r="J310" s="26"/>
      <c r="K310" s="26"/>
      <c r="L310" s="27"/>
      <c r="M310" s="198"/>
      <c r="N310" s="199"/>
      <c r="O310" s="68"/>
      <c r="P310" s="68"/>
      <c r="Q310" s="68"/>
      <c r="R310" s="68"/>
      <c r="S310" s="68"/>
      <c r="T310" s="69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7" t="s">
        <v>194</v>
      </c>
      <c r="AU310" s="7" t="s">
        <v>92</v>
      </c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</row>
    <row r="311" s="32" customFormat="true" ht="12.8" hidden="false" customHeight="false" outlineLevel="0" collapsed="false">
      <c r="A311" s="26"/>
      <c r="B311" s="27"/>
      <c r="C311" s="183" t="s">
        <v>630</v>
      </c>
      <c r="D311" s="183" t="s">
        <v>0</v>
      </c>
      <c r="E311" s="184" t="s">
        <v>1613</v>
      </c>
      <c r="F311" s="185" t="s">
        <v>1614</v>
      </c>
      <c r="G311" s="186" t="s">
        <v>260</v>
      </c>
      <c r="H311" s="187" t="n">
        <v>1</v>
      </c>
      <c r="I311" s="188"/>
      <c r="J311" s="189" t="n">
        <f aca="false">ROUND(I311*H311,2)</f>
        <v>0</v>
      </c>
      <c r="K311" s="185" t="s">
        <v>261</v>
      </c>
      <c r="L311" s="27"/>
      <c r="M311" s="190"/>
      <c r="N311" s="191" t="s">
        <v>47</v>
      </c>
      <c r="O311" s="68"/>
      <c r="P311" s="192" t="n">
        <f aca="false">O311*H311</f>
        <v>0</v>
      </c>
      <c r="Q311" s="192" t="n">
        <v>0</v>
      </c>
      <c r="R311" s="192" t="n">
        <f aca="false">Q311*H311</f>
        <v>0</v>
      </c>
      <c r="S311" s="192" t="n">
        <v>0</v>
      </c>
      <c r="T311" s="193" t="n">
        <f aca="false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194" t="s">
        <v>1324</v>
      </c>
      <c r="AS311" s="31"/>
      <c r="AT311" s="194" t="s">
        <v>0</v>
      </c>
      <c r="AU311" s="194" t="s">
        <v>92</v>
      </c>
      <c r="AV311" s="31"/>
      <c r="AW311" s="31"/>
      <c r="AX311" s="31"/>
      <c r="AY311" s="7" t="s">
        <v>186</v>
      </c>
      <c r="AZ311" s="31"/>
      <c r="BA311" s="31"/>
      <c r="BB311" s="31"/>
      <c r="BC311" s="31"/>
      <c r="BD311" s="31"/>
      <c r="BE311" s="195" t="n">
        <f aca="false">IF(N311="základní",J311,0)</f>
        <v>0</v>
      </c>
      <c r="BF311" s="195" t="n">
        <f aca="false">IF(N311="snížená",J311,0)</f>
        <v>0</v>
      </c>
      <c r="BG311" s="195" t="n">
        <f aca="false">IF(N311="zákl. přenesená",J311,0)</f>
        <v>0</v>
      </c>
      <c r="BH311" s="195" t="n">
        <f aca="false">IF(N311="sníž. přenesená",J311,0)</f>
        <v>0</v>
      </c>
      <c r="BI311" s="195" t="n">
        <f aca="false">IF(N311="nulová",J311,0)</f>
        <v>0</v>
      </c>
      <c r="BJ311" s="7" t="s">
        <v>90</v>
      </c>
      <c r="BK311" s="195" t="n">
        <f aca="false">ROUND(I311*H311,2)</f>
        <v>0</v>
      </c>
      <c r="BL311" s="7" t="s">
        <v>1324</v>
      </c>
      <c r="BM311" s="194" t="s">
        <v>1615</v>
      </c>
      <c r="BN311" s="31"/>
    </row>
    <row r="312" s="32" customFormat="true" ht="12.8" hidden="false" customHeight="false" outlineLevel="0" collapsed="false">
      <c r="A312" s="26"/>
      <c r="B312" s="27"/>
      <c r="C312" s="26"/>
      <c r="D312" s="196" t="s">
        <v>194</v>
      </c>
      <c r="E312" s="26"/>
      <c r="F312" s="197" t="s">
        <v>1614</v>
      </c>
      <c r="G312" s="26"/>
      <c r="H312" s="26"/>
      <c r="I312" s="163"/>
      <c r="J312" s="26"/>
      <c r="K312" s="26"/>
      <c r="L312" s="27"/>
      <c r="M312" s="198"/>
      <c r="N312" s="199"/>
      <c r="O312" s="68"/>
      <c r="P312" s="68"/>
      <c r="Q312" s="68"/>
      <c r="R312" s="68"/>
      <c r="S312" s="68"/>
      <c r="T312" s="69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7" t="s">
        <v>194</v>
      </c>
      <c r="AU312" s="7" t="s">
        <v>92</v>
      </c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</row>
    <row r="313" s="32" customFormat="true" ht="12.8" hidden="false" customHeight="false" outlineLevel="0" collapsed="false">
      <c r="A313" s="26"/>
      <c r="B313" s="27"/>
      <c r="C313" s="183" t="s">
        <v>895</v>
      </c>
      <c r="D313" s="183" t="s">
        <v>0</v>
      </c>
      <c r="E313" s="184" t="s">
        <v>1616</v>
      </c>
      <c r="F313" s="185" t="s">
        <v>1617</v>
      </c>
      <c r="G313" s="186" t="s">
        <v>260</v>
      </c>
      <c r="H313" s="187" t="n">
        <v>1</v>
      </c>
      <c r="I313" s="188"/>
      <c r="J313" s="189" t="n">
        <f aca="false">ROUND(I313*H313,2)</f>
        <v>0</v>
      </c>
      <c r="K313" s="185" t="s">
        <v>261</v>
      </c>
      <c r="L313" s="27"/>
      <c r="M313" s="190"/>
      <c r="N313" s="191" t="s">
        <v>47</v>
      </c>
      <c r="O313" s="68"/>
      <c r="P313" s="192" t="n">
        <f aca="false">O313*H313</f>
        <v>0</v>
      </c>
      <c r="Q313" s="192" t="n">
        <v>0</v>
      </c>
      <c r="R313" s="192" t="n">
        <f aca="false">Q313*H313</f>
        <v>0</v>
      </c>
      <c r="S313" s="192" t="n">
        <v>0</v>
      </c>
      <c r="T313" s="193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194" t="s">
        <v>1324</v>
      </c>
      <c r="AS313" s="31"/>
      <c r="AT313" s="194" t="s">
        <v>0</v>
      </c>
      <c r="AU313" s="194" t="s">
        <v>92</v>
      </c>
      <c r="AV313" s="31"/>
      <c r="AW313" s="31"/>
      <c r="AX313" s="31"/>
      <c r="AY313" s="7" t="s">
        <v>186</v>
      </c>
      <c r="AZ313" s="31"/>
      <c r="BA313" s="31"/>
      <c r="BB313" s="31"/>
      <c r="BC313" s="31"/>
      <c r="BD313" s="31"/>
      <c r="BE313" s="195" t="n">
        <f aca="false">IF(N313="základní",J313,0)</f>
        <v>0</v>
      </c>
      <c r="BF313" s="195" t="n">
        <f aca="false">IF(N313="snížená",J313,0)</f>
        <v>0</v>
      </c>
      <c r="BG313" s="195" t="n">
        <f aca="false">IF(N313="zákl. přenesená",J313,0)</f>
        <v>0</v>
      </c>
      <c r="BH313" s="195" t="n">
        <f aca="false">IF(N313="sníž. přenesená",J313,0)</f>
        <v>0</v>
      </c>
      <c r="BI313" s="195" t="n">
        <f aca="false">IF(N313="nulová",J313,0)</f>
        <v>0</v>
      </c>
      <c r="BJ313" s="7" t="s">
        <v>90</v>
      </c>
      <c r="BK313" s="195" t="n">
        <f aca="false">ROUND(I313*H313,2)</f>
        <v>0</v>
      </c>
      <c r="BL313" s="7" t="s">
        <v>1324</v>
      </c>
      <c r="BM313" s="194" t="s">
        <v>1618</v>
      </c>
      <c r="BN313" s="31"/>
    </row>
    <row r="314" s="32" customFormat="true" ht="12.8" hidden="false" customHeight="false" outlineLevel="0" collapsed="false">
      <c r="A314" s="26"/>
      <c r="B314" s="27"/>
      <c r="C314" s="26"/>
      <c r="D314" s="196" t="s">
        <v>194</v>
      </c>
      <c r="E314" s="26"/>
      <c r="F314" s="197" t="s">
        <v>1617</v>
      </c>
      <c r="G314" s="26"/>
      <c r="H314" s="26"/>
      <c r="I314" s="163"/>
      <c r="J314" s="26"/>
      <c r="K314" s="26"/>
      <c r="L314" s="27"/>
      <c r="M314" s="198"/>
      <c r="N314" s="199"/>
      <c r="O314" s="68"/>
      <c r="P314" s="68"/>
      <c r="Q314" s="68"/>
      <c r="R314" s="68"/>
      <c r="S314" s="68"/>
      <c r="T314" s="69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7" t="s">
        <v>194</v>
      </c>
      <c r="AU314" s="7" t="s">
        <v>92</v>
      </c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</row>
    <row r="315" s="32" customFormat="true" ht="12.8" hidden="false" customHeight="false" outlineLevel="0" collapsed="false">
      <c r="A315" s="26"/>
      <c r="B315" s="27"/>
      <c r="C315" s="183" t="s">
        <v>633</v>
      </c>
      <c r="D315" s="183" t="s">
        <v>0</v>
      </c>
      <c r="E315" s="184" t="s">
        <v>1619</v>
      </c>
      <c r="F315" s="185" t="s">
        <v>1620</v>
      </c>
      <c r="G315" s="186" t="s">
        <v>260</v>
      </c>
      <c r="H315" s="187" t="n">
        <v>1</v>
      </c>
      <c r="I315" s="188"/>
      <c r="J315" s="189" t="n">
        <f aca="false">ROUND(I315*H315,2)</f>
        <v>0</v>
      </c>
      <c r="K315" s="185" t="s">
        <v>261</v>
      </c>
      <c r="L315" s="27"/>
      <c r="M315" s="190"/>
      <c r="N315" s="191" t="s">
        <v>47</v>
      </c>
      <c r="O315" s="68"/>
      <c r="P315" s="192" t="n">
        <f aca="false">O315*H315</f>
        <v>0</v>
      </c>
      <c r="Q315" s="192" t="n">
        <v>0</v>
      </c>
      <c r="R315" s="192" t="n">
        <f aca="false">Q315*H315</f>
        <v>0</v>
      </c>
      <c r="S315" s="192" t="n">
        <v>0</v>
      </c>
      <c r="T315" s="193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194" t="s">
        <v>1324</v>
      </c>
      <c r="AS315" s="31"/>
      <c r="AT315" s="194" t="s">
        <v>0</v>
      </c>
      <c r="AU315" s="194" t="s">
        <v>92</v>
      </c>
      <c r="AV315" s="31"/>
      <c r="AW315" s="31"/>
      <c r="AX315" s="31"/>
      <c r="AY315" s="7" t="s">
        <v>186</v>
      </c>
      <c r="AZ315" s="31"/>
      <c r="BA315" s="31"/>
      <c r="BB315" s="31"/>
      <c r="BC315" s="31"/>
      <c r="BD315" s="31"/>
      <c r="BE315" s="195" t="n">
        <f aca="false">IF(N315="základní",J315,0)</f>
        <v>0</v>
      </c>
      <c r="BF315" s="195" t="n">
        <f aca="false">IF(N315="snížená",J315,0)</f>
        <v>0</v>
      </c>
      <c r="BG315" s="195" t="n">
        <f aca="false">IF(N315="zákl. přenesená",J315,0)</f>
        <v>0</v>
      </c>
      <c r="BH315" s="195" t="n">
        <f aca="false">IF(N315="sníž. přenesená",J315,0)</f>
        <v>0</v>
      </c>
      <c r="BI315" s="195" t="n">
        <f aca="false">IF(N315="nulová",J315,0)</f>
        <v>0</v>
      </c>
      <c r="BJ315" s="7" t="s">
        <v>90</v>
      </c>
      <c r="BK315" s="195" t="n">
        <f aca="false">ROUND(I315*H315,2)</f>
        <v>0</v>
      </c>
      <c r="BL315" s="7" t="s">
        <v>1324</v>
      </c>
      <c r="BM315" s="194" t="s">
        <v>1621</v>
      </c>
      <c r="BN315" s="31"/>
    </row>
    <row r="316" s="32" customFormat="true" ht="12.8" hidden="false" customHeight="false" outlineLevel="0" collapsed="false">
      <c r="A316" s="26"/>
      <c r="B316" s="27"/>
      <c r="C316" s="26"/>
      <c r="D316" s="196" t="s">
        <v>194</v>
      </c>
      <c r="E316" s="26"/>
      <c r="F316" s="197" t="s">
        <v>1620</v>
      </c>
      <c r="G316" s="26"/>
      <c r="H316" s="26"/>
      <c r="I316" s="163"/>
      <c r="J316" s="26"/>
      <c r="K316" s="26"/>
      <c r="L316" s="27"/>
      <c r="M316" s="198"/>
      <c r="N316" s="199"/>
      <c r="O316" s="68"/>
      <c r="P316" s="68"/>
      <c r="Q316" s="68"/>
      <c r="R316" s="68"/>
      <c r="S316" s="68"/>
      <c r="T316" s="69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7" t="s">
        <v>194</v>
      </c>
      <c r="AU316" s="7" t="s">
        <v>92</v>
      </c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</row>
    <row r="317" s="32" customFormat="true" ht="12.8" hidden="false" customHeight="false" outlineLevel="0" collapsed="false">
      <c r="A317" s="26"/>
      <c r="B317" s="27"/>
      <c r="C317" s="183" t="s">
        <v>850</v>
      </c>
      <c r="D317" s="183" t="s">
        <v>0</v>
      </c>
      <c r="E317" s="184" t="s">
        <v>1622</v>
      </c>
      <c r="F317" s="185" t="s">
        <v>1623</v>
      </c>
      <c r="G317" s="186" t="s">
        <v>260</v>
      </c>
      <c r="H317" s="187" t="n">
        <v>1</v>
      </c>
      <c r="I317" s="188"/>
      <c r="J317" s="189" t="n">
        <f aca="false">ROUND(I317*H317,2)</f>
        <v>0</v>
      </c>
      <c r="K317" s="185" t="s">
        <v>261</v>
      </c>
      <c r="L317" s="27"/>
      <c r="M317" s="190"/>
      <c r="N317" s="191" t="s">
        <v>47</v>
      </c>
      <c r="O317" s="68"/>
      <c r="P317" s="192" t="n">
        <f aca="false">O317*H317</f>
        <v>0</v>
      </c>
      <c r="Q317" s="192" t="n">
        <v>0</v>
      </c>
      <c r="R317" s="192" t="n">
        <f aca="false">Q317*H317</f>
        <v>0</v>
      </c>
      <c r="S317" s="192" t="n">
        <v>0</v>
      </c>
      <c r="T317" s="193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194" t="s">
        <v>1324</v>
      </c>
      <c r="AS317" s="31"/>
      <c r="AT317" s="194" t="s">
        <v>0</v>
      </c>
      <c r="AU317" s="194" t="s">
        <v>92</v>
      </c>
      <c r="AV317" s="31"/>
      <c r="AW317" s="31"/>
      <c r="AX317" s="31"/>
      <c r="AY317" s="7" t="s">
        <v>186</v>
      </c>
      <c r="AZ317" s="31"/>
      <c r="BA317" s="31"/>
      <c r="BB317" s="31"/>
      <c r="BC317" s="31"/>
      <c r="BD317" s="31"/>
      <c r="BE317" s="195" t="n">
        <f aca="false">IF(N317="základní",J317,0)</f>
        <v>0</v>
      </c>
      <c r="BF317" s="195" t="n">
        <f aca="false">IF(N317="snížená",J317,0)</f>
        <v>0</v>
      </c>
      <c r="BG317" s="195" t="n">
        <f aca="false">IF(N317="zákl. přenesená",J317,0)</f>
        <v>0</v>
      </c>
      <c r="BH317" s="195" t="n">
        <f aca="false">IF(N317="sníž. přenesená",J317,0)</f>
        <v>0</v>
      </c>
      <c r="BI317" s="195" t="n">
        <f aca="false">IF(N317="nulová",J317,0)</f>
        <v>0</v>
      </c>
      <c r="BJ317" s="7" t="s">
        <v>90</v>
      </c>
      <c r="BK317" s="195" t="n">
        <f aca="false">ROUND(I317*H317,2)</f>
        <v>0</v>
      </c>
      <c r="BL317" s="7" t="s">
        <v>1324</v>
      </c>
      <c r="BM317" s="194" t="s">
        <v>1624</v>
      </c>
      <c r="BN317" s="31"/>
    </row>
    <row r="318" s="32" customFormat="true" ht="12.8" hidden="false" customHeight="false" outlineLevel="0" collapsed="false">
      <c r="A318" s="26"/>
      <c r="B318" s="27"/>
      <c r="C318" s="26"/>
      <c r="D318" s="196" t="s">
        <v>194</v>
      </c>
      <c r="E318" s="26"/>
      <c r="F318" s="197" t="s">
        <v>1623</v>
      </c>
      <c r="G318" s="26"/>
      <c r="H318" s="26"/>
      <c r="I318" s="163"/>
      <c r="J318" s="26"/>
      <c r="K318" s="26"/>
      <c r="L318" s="27"/>
      <c r="M318" s="198"/>
      <c r="N318" s="199"/>
      <c r="O318" s="68"/>
      <c r="P318" s="68"/>
      <c r="Q318" s="68"/>
      <c r="R318" s="68"/>
      <c r="S318" s="68"/>
      <c r="T318" s="69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7" t="s">
        <v>194</v>
      </c>
      <c r="AU318" s="7" t="s">
        <v>92</v>
      </c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</row>
    <row r="319" s="32" customFormat="true" ht="12.8" hidden="false" customHeight="false" outlineLevel="0" collapsed="false">
      <c r="A319" s="26"/>
      <c r="B319" s="27"/>
      <c r="C319" s="183" t="s">
        <v>636</v>
      </c>
      <c r="D319" s="183" t="s">
        <v>0</v>
      </c>
      <c r="E319" s="184" t="s">
        <v>1625</v>
      </c>
      <c r="F319" s="185" t="s">
        <v>1626</v>
      </c>
      <c r="G319" s="186" t="s">
        <v>260</v>
      </c>
      <c r="H319" s="187" t="n">
        <v>1</v>
      </c>
      <c r="I319" s="188"/>
      <c r="J319" s="189" t="n">
        <f aca="false">ROUND(I319*H319,2)</f>
        <v>0</v>
      </c>
      <c r="K319" s="185" t="s">
        <v>261</v>
      </c>
      <c r="L319" s="27"/>
      <c r="M319" s="190"/>
      <c r="N319" s="191" t="s">
        <v>47</v>
      </c>
      <c r="O319" s="68"/>
      <c r="P319" s="192" t="n">
        <f aca="false">O319*H319</f>
        <v>0</v>
      </c>
      <c r="Q319" s="192" t="n">
        <v>0</v>
      </c>
      <c r="R319" s="192" t="n">
        <f aca="false">Q319*H319</f>
        <v>0</v>
      </c>
      <c r="S319" s="192" t="n">
        <v>0</v>
      </c>
      <c r="T319" s="193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194" t="s">
        <v>1324</v>
      </c>
      <c r="AS319" s="31"/>
      <c r="AT319" s="194" t="s">
        <v>0</v>
      </c>
      <c r="AU319" s="194" t="s">
        <v>92</v>
      </c>
      <c r="AV319" s="31"/>
      <c r="AW319" s="31"/>
      <c r="AX319" s="31"/>
      <c r="AY319" s="7" t="s">
        <v>186</v>
      </c>
      <c r="AZ319" s="31"/>
      <c r="BA319" s="31"/>
      <c r="BB319" s="31"/>
      <c r="BC319" s="31"/>
      <c r="BD319" s="31"/>
      <c r="BE319" s="195" t="n">
        <f aca="false">IF(N319="základní",J319,0)</f>
        <v>0</v>
      </c>
      <c r="BF319" s="195" t="n">
        <f aca="false">IF(N319="snížená",J319,0)</f>
        <v>0</v>
      </c>
      <c r="BG319" s="195" t="n">
        <f aca="false">IF(N319="zákl. přenesená",J319,0)</f>
        <v>0</v>
      </c>
      <c r="BH319" s="195" t="n">
        <f aca="false">IF(N319="sníž. přenesená",J319,0)</f>
        <v>0</v>
      </c>
      <c r="BI319" s="195" t="n">
        <f aca="false">IF(N319="nulová",J319,0)</f>
        <v>0</v>
      </c>
      <c r="BJ319" s="7" t="s">
        <v>90</v>
      </c>
      <c r="BK319" s="195" t="n">
        <f aca="false">ROUND(I319*H319,2)</f>
        <v>0</v>
      </c>
      <c r="BL319" s="7" t="s">
        <v>1324</v>
      </c>
      <c r="BM319" s="194" t="s">
        <v>1627</v>
      </c>
      <c r="BN319" s="31"/>
    </row>
    <row r="320" s="32" customFormat="true" ht="12.8" hidden="false" customHeight="false" outlineLevel="0" collapsed="false">
      <c r="A320" s="26"/>
      <c r="B320" s="27"/>
      <c r="C320" s="26"/>
      <c r="D320" s="196" t="s">
        <v>194</v>
      </c>
      <c r="E320" s="26"/>
      <c r="F320" s="197" t="s">
        <v>1626</v>
      </c>
      <c r="G320" s="26"/>
      <c r="H320" s="26"/>
      <c r="I320" s="163"/>
      <c r="J320" s="26"/>
      <c r="K320" s="26"/>
      <c r="L320" s="27"/>
      <c r="M320" s="198"/>
      <c r="N320" s="199"/>
      <c r="O320" s="68"/>
      <c r="P320" s="68"/>
      <c r="Q320" s="68"/>
      <c r="R320" s="68"/>
      <c r="S320" s="68"/>
      <c r="T320" s="69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7" t="s">
        <v>194</v>
      </c>
      <c r="AU320" s="7" t="s">
        <v>92</v>
      </c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</row>
    <row r="321" s="32" customFormat="true" ht="12.8" hidden="false" customHeight="false" outlineLevel="0" collapsed="false">
      <c r="A321" s="26"/>
      <c r="B321" s="27"/>
      <c r="C321" s="183" t="s">
        <v>864</v>
      </c>
      <c r="D321" s="183" t="s">
        <v>0</v>
      </c>
      <c r="E321" s="184" t="s">
        <v>1628</v>
      </c>
      <c r="F321" s="185" t="s">
        <v>1629</v>
      </c>
      <c r="G321" s="186" t="s">
        <v>260</v>
      </c>
      <c r="H321" s="187" t="n">
        <v>1</v>
      </c>
      <c r="I321" s="188"/>
      <c r="J321" s="189" t="n">
        <f aca="false">ROUND(I321*H321,2)</f>
        <v>0</v>
      </c>
      <c r="K321" s="185" t="s">
        <v>261</v>
      </c>
      <c r="L321" s="27"/>
      <c r="M321" s="190"/>
      <c r="N321" s="191" t="s">
        <v>47</v>
      </c>
      <c r="O321" s="68"/>
      <c r="P321" s="192" t="n">
        <f aca="false">O321*H321</f>
        <v>0</v>
      </c>
      <c r="Q321" s="192" t="n">
        <v>0</v>
      </c>
      <c r="R321" s="192" t="n">
        <f aca="false">Q321*H321</f>
        <v>0</v>
      </c>
      <c r="S321" s="192" t="n">
        <v>0</v>
      </c>
      <c r="T321" s="193" t="n">
        <f aca="false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194" t="s">
        <v>1324</v>
      </c>
      <c r="AS321" s="31"/>
      <c r="AT321" s="194" t="s">
        <v>0</v>
      </c>
      <c r="AU321" s="194" t="s">
        <v>92</v>
      </c>
      <c r="AV321" s="31"/>
      <c r="AW321" s="31"/>
      <c r="AX321" s="31"/>
      <c r="AY321" s="7" t="s">
        <v>186</v>
      </c>
      <c r="AZ321" s="31"/>
      <c r="BA321" s="31"/>
      <c r="BB321" s="31"/>
      <c r="BC321" s="31"/>
      <c r="BD321" s="31"/>
      <c r="BE321" s="195" t="n">
        <f aca="false">IF(N321="základní",J321,0)</f>
        <v>0</v>
      </c>
      <c r="BF321" s="195" t="n">
        <f aca="false">IF(N321="snížená",J321,0)</f>
        <v>0</v>
      </c>
      <c r="BG321" s="195" t="n">
        <f aca="false">IF(N321="zákl. přenesená",J321,0)</f>
        <v>0</v>
      </c>
      <c r="BH321" s="195" t="n">
        <f aca="false">IF(N321="sníž. přenesená",J321,0)</f>
        <v>0</v>
      </c>
      <c r="BI321" s="195" t="n">
        <f aca="false">IF(N321="nulová",J321,0)</f>
        <v>0</v>
      </c>
      <c r="BJ321" s="7" t="s">
        <v>90</v>
      </c>
      <c r="BK321" s="195" t="n">
        <f aca="false">ROUND(I321*H321,2)</f>
        <v>0</v>
      </c>
      <c r="BL321" s="7" t="s">
        <v>1324</v>
      </c>
      <c r="BM321" s="194" t="s">
        <v>1630</v>
      </c>
      <c r="BN321" s="31"/>
    </row>
    <row r="322" s="32" customFormat="true" ht="12.8" hidden="false" customHeight="false" outlineLevel="0" collapsed="false">
      <c r="A322" s="26"/>
      <c r="B322" s="27"/>
      <c r="C322" s="26"/>
      <c r="D322" s="196" t="s">
        <v>194</v>
      </c>
      <c r="E322" s="26"/>
      <c r="F322" s="197" t="s">
        <v>1629</v>
      </c>
      <c r="G322" s="26"/>
      <c r="H322" s="26"/>
      <c r="I322" s="163"/>
      <c r="J322" s="26"/>
      <c r="K322" s="26"/>
      <c r="L322" s="27"/>
      <c r="M322" s="198"/>
      <c r="N322" s="199"/>
      <c r="O322" s="68"/>
      <c r="P322" s="68"/>
      <c r="Q322" s="68"/>
      <c r="R322" s="68"/>
      <c r="S322" s="68"/>
      <c r="T322" s="69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7" t="s">
        <v>194</v>
      </c>
      <c r="AU322" s="7" t="s">
        <v>92</v>
      </c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</row>
    <row r="323" s="32" customFormat="true" ht="12.8" hidden="false" customHeight="false" outlineLevel="0" collapsed="false">
      <c r="A323" s="26"/>
      <c r="B323" s="27"/>
      <c r="C323" s="183" t="s">
        <v>640</v>
      </c>
      <c r="D323" s="183" t="s">
        <v>0</v>
      </c>
      <c r="E323" s="184" t="s">
        <v>1631</v>
      </c>
      <c r="F323" s="185" t="s">
        <v>1632</v>
      </c>
      <c r="G323" s="186" t="s">
        <v>260</v>
      </c>
      <c r="H323" s="187" t="n">
        <v>1</v>
      </c>
      <c r="I323" s="188"/>
      <c r="J323" s="189" t="n">
        <f aca="false">ROUND(I323*H323,2)</f>
        <v>0</v>
      </c>
      <c r="K323" s="185" t="s">
        <v>261</v>
      </c>
      <c r="L323" s="27"/>
      <c r="M323" s="190"/>
      <c r="N323" s="191" t="s">
        <v>47</v>
      </c>
      <c r="O323" s="68"/>
      <c r="P323" s="192" t="n">
        <f aca="false">O323*H323</f>
        <v>0</v>
      </c>
      <c r="Q323" s="192" t="n">
        <v>0</v>
      </c>
      <c r="R323" s="192" t="n">
        <f aca="false">Q323*H323</f>
        <v>0</v>
      </c>
      <c r="S323" s="192" t="n">
        <v>0</v>
      </c>
      <c r="T323" s="193" t="n">
        <f aca="false"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194" t="s">
        <v>1324</v>
      </c>
      <c r="AS323" s="31"/>
      <c r="AT323" s="194" t="s">
        <v>0</v>
      </c>
      <c r="AU323" s="194" t="s">
        <v>92</v>
      </c>
      <c r="AV323" s="31"/>
      <c r="AW323" s="31"/>
      <c r="AX323" s="31"/>
      <c r="AY323" s="7" t="s">
        <v>186</v>
      </c>
      <c r="AZ323" s="31"/>
      <c r="BA323" s="31"/>
      <c r="BB323" s="31"/>
      <c r="BC323" s="31"/>
      <c r="BD323" s="31"/>
      <c r="BE323" s="195" t="n">
        <f aca="false">IF(N323="základní",J323,0)</f>
        <v>0</v>
      </c>
      <c r="BF323" s="195" t="n">
        <f aca="false">IF(N323="snížená",J323,0)</f>
        <v>0</v>
      </c>
      <c r="BG323" s="195" t="n">
        <f aca="false">IF(N323="zákl. přenesená",J323,0)</f>
        <v>0</v>
      </c>
      <c r="BH323" s="195" t="n">
        <f aca="false">IF(N323="sníž. přenesená",J323,0)</f>
        <v>0</v>
      </c>
      <c r="BI323" s="195" t="n">
        <f aca="false">IF(N323="nulová",J323,0)</f>
        <v>0</v>
      </c>
      <c r="BJ323" s="7" t="s">
        <v>90</v>
      </c>
      <c r="BK323" s="195" t="n">
        <f aca="false">ROUND(I323*H323,2)</f>
        <v>0</v>
      </c>
      <c r="BL323" s="7" t="s">
        <v>1324</v>
      </c>
      <c r="BM323" s="194" t="s">
        <v>1633</v>
      </c>
      <c r="BN323" s="31"/>
    </row>
    <row r="324" s="32" customFormat="true" ht="12.8" hidden="false" customHeight="false" outlineLevel="0" collapsed="false">
      <c r="A324" s="26"/>
      <c r="B324" s="27"/>
      <c r="C324" s="26"/>
      <c r="D324" s="196" t="s">
        <v>194</v>
      </c>
      <c r="E324" s="26"/>
      <c r="F324" s="197" t="s">
        <v>1632</v>
      </c>
      <c r="G324" s="26"/>
      <c r="H324" s="26"/>
      <c r="I324" s="163"/>
      <c r="J324" s="26"/>
      <c r="K324" s="26"/>
      <c r="L324" s="27"/>
      <c r="M324" s="198"/>
      <c r="N324" s="199"/>
      <c r="O324" s="68"/>
      <c r="P324" s="68"/>
      <c r="Q324" s="68"/>
      <c r="R324" s="68"/>
      <c r="S324" s="68"/>
      <c r="T324" s="69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7" t="s">
        <v>194</v>
      </c>
      <c r="AU324" s="7" t="s">
        <v>92</v>
      </c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</row>
    <row r="325" s="32" customFormat="true" ht="12.8" hidden="false" customHeight="false" outlineLevel="0" collapsed="false">
      <c r="A325" s="26"/>
      <c r="B325" s="27"/>
      <c r="C325" s="183" t="s">
        <v>1088</v>
      </c>
      <c r="D325" s="183" t="s">
        <v>0</v>
      </c>
      <c r="E325" s="184" t="s">
        <v>1634</v>
      </c>
      <c r="F325" s="185" t="s">
        <v>1635</v>
      </c>
      <c r="G325" s="186" t="s">
        <v>260</v>
      </c>
      <c r="H325" s="187" t="n">
        <v>1</v>
      </c>
      <c r="I325" s="188"/>
      <c r="J325" s="189" t="n">
        <f aca="false">ROUND(I325*H325,2)</f>
        <v>0</v>
      </c>
      <c r="K325" s="185" t="s">
        <v>261</v>
      </c>
      <c r="L325" s="27"/>
      <c r="M325" s="190"/>
      <c r="N325" s="191" t="s">
        <v>47</v>
      </c>
      <c r="O325" s="68"/>
      <c r="P325" s="192" t="n">
        <f aca="false">O325*H325</f>
        <v>0</v>
      </c>
      <c r="Q325" s="192" t="n">
        <v>0</v>
      </c>
      <c r="R325" s="192" t="n">
        <f aca="false">Q325*H325</f>
        <v>0</v>
      </c>
      <c r="S325" s="192" t="n">
        <v>0</v>
      </c>
      <c r="T325" s="193" t="n">
        <f aca="false"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194" t="s">
        <v>1324</v>
      </c>
      <c r="AS325" s="31"/>
      <c r="AT325" s="194" t="s">
        <v>0</v>
      </c>
      <c r="AU325" s="194" t="s">
        <v>92</v>
      </c>
      <c r="AV325" s="31"/>
      <c r="AW325" s="31"/>
      <c r="AX325" s="31"/>
      <c r="AY325" s="7" t="s">
        <v>186</v>
      </c>
      <c r="AZ325" s="31"/>
      <c r="BA325" s="31"/>
      <c r="BB325" s="31"/>
      <c r="BC325" s="31"/>
      <c r="BD325" s="31"/>
      <c r="BE325" s="195" t="n">
        <f aca="false">IF(N325="základní",J325,0)</f>
        <v>0</v>
      </c>
      <c r="BF325" s="195" t="n">
        <f aca="false">IF(N325="snížená",J325,0)</f>
        <v>0</v>
      </c>
      <c r="BG325" s="195" t="n">
        <f aca="false">IF(N325="zákl. přenesená",J325,0)</f>
        <v>0</v>
      </c>
      <c r="BH325" s="195" t="n">
        <f aca="false">IF(N325="sníž. přenesená",J325,0)</f>
        <v>0</v>
      </c>
      <c r="BI325" s="195" t="n">
        <f aca="false">IF(N325="nulová",J325,0)</f>
        <v>0</v>
      </c>
      <c r="BJ325" s="7" t="s">
        <v>90</v>
      </c>
      <c r="BK325" s="195" t="n">
        <f aca="false">ROUND(I325*H325,2)</f>
        <v>0</v>
      </c>
      <c r="BL325" s="7" t="s">
        <v>1324</v>
      </c>
      <c r="BM325" s="194" t="s">
        <v>1636</v>
      </c>
      <c r="BN325" s="31"/>
    </row>
    <row r="326" s="32" customFormat="true" ht="12.8" hidden="false" customHeight="false" outlineLevel="0" collapsed="false">
      <c r="A326" s="26"/>
      <c r="B326" s="27"/>
      <c r="C326" s="26"/>
      <c r="D326" s="196" t="s">
        <v>194</v>
      </c>
      <c r="E326" s="26"/>
      <c r="F326" s="197" t="s">
        <v>1635</v>
      </c>
      <c r="G326" s="26"/>
      <c r="H326" s="26"/>
      <c r="I326" s="163"/>
      <c r="J326" s="26"/>
      <c r="K326" s="26"/>
      <c r="L326" s="27"/>
      <c r="M326" s="198"/>
      <c r="N326" s="199"/>
      <c r="O326" s="68"/>
      <c r="P326" s="68"/>
      <c r="Q326" s="68"/>
      <c r="R326" s="68"/>
      <c r="S326" s="68"/>
      <c r="T326" s="69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7" t="s">
        <v>194</v>
      </c>
      <c r="AU326" s="7" t="s">
        <v>92</v>
      </c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</row>
    <row r="327" s="32" customFormat="true" ht="12.8" hidden="false" customHeight="false" outlineLevel="0" collapsed="false">
      <c r="A327" s="26"/>
      <c r="B327" s="27"/>
      <c r="C327" s="183" t="s">
        <v>643</v>
      </c>
      <c r="D327" s="183" t="s">
        <v>0</v>
      </c>
      <c r="E327" s="184" t="s">
        <v>1637</v>
      </c>
      <c r="F327" s="185" t="s">
        <v>1638</v>
      </c>
      <c r="G327" s="186" t="s">
        <v>260</v>
      </c>
      <c r="H327" s="187" t="n">
        <v>1</v>
      </c>
      <c r="I327" s="188"/>
      <c r="J327" s="189" t="n">
        <f aca="false">ROUND(I327*H327,2)</f>
        <v>0</v>
      </c>
      <c r="K327" s="185" t="s">
        <v>261</v>
      </c>
      <c r="L327" s="27"/>
      <c r="M327" s="190"/>
      <c r="N327" s="191" t="s">
        <v>47</v>
      </c>
      <c r="O327" s="68"/>
      <c r="P327" s="192" t="n">
        <f aca="false">O327*H327</f>
        <v>0</v>
      </c>
      <c r="Q327" s="192" t="n">
        <v>0</v>
      </c>
      <c r="R327" s="192" t="n">
        <f aca="false">Q327*H327</f>
        <v>0</v>
      </c>
      <c r="S327" s="192" t="n">
        <v>0</v>
      </c>
      <c r="T327" s="193" t="n">
        <f aca="false">S327*H327</f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194" t="s">
        <v>1324</v>
      </c>
      <c r="AS327" s="31"/>
      <c r="AT327" s="194" t="s">
        <v>0</v>
      </c>
      <c r="AU327" s="194" t="s">
        <v>92</v>
      </c>
      <c r="AV327" s="31"/>
      <c r="AW327" s="31"/>
      <c r="AX327" s="31"/>
      <c r="AY327" s="7" t="s">
        <v>186</v>
      </c>
      <c r="AZ327" s="31"/>
      <c r="BA327" s="31"/>
      <c r="BB327" s="31"/>
      <c r="BC327" s="31"/>
      <c r="BD327" s="31"/>
      <c r="BE327" s="195" t="n">
        <f aca="false">IF(N327="základní",J327,0)</f>
        <v>0</v>
      </c>
      <c r="BF327" s="195" t="n">
        <f aca="false">IF(N327="snížená",J327,0)</f>
        <v>0</v>
      </c>
      <c r="BG327" s="195" t="n">
        <f aca="false">IF(N327="zákl. přenesená",J327,0)</f>
        <v>0</v>
      </c>
      <c r="BH327" s="195" t="n">
        <f aca="false">IF(N327="sníž. přenesená",J327,0)</f>
        <v>0</v>
      </c>
      <c r="BI327" s="195" t="n">
        <f aca="false">IF(N327="nulová",J327,0)</f>
        <v>0</v>
      </c>
      <c r="BJ327" s="7" t="s">
        <v>90</v>
      </c>
      <c r="BK327" s="195" t="n">
        <f aca="false">ROUND(I327*H327,2)</f>
        <v>0</v>
      </c>
      <c r="BL327" s="7" t="s">
        <v>1324</v>
      </c>
      <c r="BM327" s="194" t="s">
        <v>1639</v>
      </c>
      <c r="BN327" s="31"/>
    </row>
    <row r="328" s="32" customFormat="true" ht="12.8" hidden="false" customHeight="false" outlineLevel="0" collapsed="false">
      <c r="A328" s="26"/>
      <c r="B328" s="27"/>
      <c r="C328" s="26"/>
      <c r="D328" s="196" t="s">
        <v>194</v>
      </c>
      <c r="E328" s="26"/>
      <c r="F328" s="197" t="s">
        <v>1638</v>
      </c>
      <c r="G328" s="26"/>
      <c r="H328" s="26"/>
      <c r="I328" s="163"/>
      <c r="J328" s="26"/>
      <c r="K328" s="26"/>
      <c r="L328" s="27"/>
      <c r="M328" s="198"/>
      <c r="N328" s="199"/>
      <c r="O328" s="68"/>
      <c r="P328" s="68"/>
      <c r="Q328" s="68"/>
      <c r="R328" s="68"/>
      <c r="S328" s="68"/>
      <c r="T328" s="69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7" t="s">
        <v>194</v>
      </c>
      <c r="AU328" s="7" t="s">
        <v>92</v>
      </c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</row>
    <row r="329" s="32" customFormat="true" ht="12.8" hidden="false" customHeight="false" outlineLevel="0" collapsed="false">
      <c r="A329" s="26"/>
      <c r="B329" s="27"/>
      <c r="C329" s="183" t="s">
        <v>1640</v>
      </c>
      <c r="D329" s="183" t="s">
        <v>0</v>
      </c>
      <c r="E329" s="184" t="s">
        <v>1641</v>
      </c>
      <c r="F329" s="185" t="s">
        <v>1642</v>
      </c>
      <c r="G329" s="186" t="s">
        <v>260</v>
      </c>
      <c r="H329" s="187" t="n">
        <v>1</v>
      </c>
      <c r="I329" s="188"/>
      <c r="J329" s="189" t="n">
        <f aca="false">ROUND(I329*H329,2)</f>
        <v>0</v>
      </c>
      <c r="K329" s="185" t="s">
        <v>261</v>
      </c>
      <c r="L329" s="27"/>
      <c r="M329" s="190"/>
      <c r="N329" s="191" t="s">
        <v>47</v>
      </c>
      <c r="O329" s="68"/>
      <c r="P329" s="192" t="n">
        <f aca="false">O329*H329</f>
        <v>0</v>
      </c>
      <c r="Q329" s="192" t="n">
        <v>0</v>
      </c>
      <c r="R329" s="192" t="n">
        <f aca="false">Q329*H329</f>
        <v>0</v>
      </c>
      <c r="S329" s="192" t="n">
        <v>0</v>
      </c>
      <c r="T329" s="193" t="n">
        <f aca="false"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194" t="s">
        <v>1324</v>
      </c>
      <c r="AS329" s="31"/>
      <c r="AT329" s="194" t="s">
        <v>0</v>
      </c>
      <c r="AU329" s="194" t="s">
        <v>92</v>
      </c>
      <c r="AV329" s="31"/>
      <c r="AW329" s="31"/>
      <c r="AX329" s="31"/>
      <c r="AY329" s="7" t="s">
        <v>186</v>
      </c>
      <c r="AZ329" s="31"/>
      <c r="BA329" s="31"/>
      <c r="BB329" s="31"/>
      <c r="BC329" s="31"/>
      <c r="BD329" s="31"/>
      <c r="BE329" s="195" t="n">
        <f aca="false">IF(N329="základní",J329,0)</f>
        <v>0</v>
      </c>
      <c r="BF329" s="195" t="n">
        <f aca="false">IF(N329="snížená",J329,0)</f>
        <v>0</v>
      </c>
      <c r="BG329" s="195" t="n">
        <f aca="false">IF(N329="zákl. přenesená",J329,0)</f>
        <v>0</v>
      </c>
      <c r="BH329" s="195" t="n">
        <f aca="false">IF(N329="sníž. přenesená",J329,0)</f>
        <v>0</v>
      </c>
      <c r="BI329" s="195" t="n">
        <f aca="false">IF(N329="nulová",J329,0)</f>
        <v>0</v>
      </c>
      <c r="BJ329" s="7" t="s">
        <v>90</v>
      </c>
      <c r="BK329" s="195" t="n">
        <f aca="false">ROUND(I329*H329,2)</f>
        <v>0</v>
      </c>
      <c r="BL329" s="7" t="s">
        <v>1324</v>
      </c>
      <c r="BM329" s="194" t="s">
        <v>1643</v>
      </c>
      <c r="BN329" s="31"/>
    </row>
    <row r="330" s="32" customFormat="true" ht="12.8" hidden="false" customHeight="false" outlineLevel="0" collapsed="false">
      <c r="A330" s="26"/>
      <c r="B330" s="27"/>
      <c r="C330" s="26"/>
      <c r="D330" s="196" t="s">
        <v>194</v>
      </c>
      <c r="E330" s="26"/>
      <c r="F330" s="197" t="s">
        <v>1642</v>
      </c>
      <c r="G330" s="26"/>
      <c r="H330" s="26"/>
      <c r="I330" s="163"/>
      <c r="J330" s="26"/>
      <c r="K330" s="26"/>
      <c r="L330" s="27"/>
      <c r="M330" s="198"/>
      <c r="N330" s="199"/>
      <c r="O330" s="68"/>
      <c r="P330" s="68"/>
      <c r="Q330" s="68"/>
      <c r="R330" s="68"/>
      <c r="S330" s="68"/>
      <c r="T330" s="69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7" t="s">
        <v>194</v>
      </c>
      <c r="AU330" s="7" t="s">
        <v>92</v>
      </c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</row>
    <row r="331" s="32" customFormat="true" ht="12.8" hidden="false" customHeight="false" outlineLevel="0" collapsed="false">
      <c r="A331" s="26"/>
      <c r="B331" s="27"/>
      <c r="C331" s="183" t="s">
        <v>647</v>
      </c>
      <c r="D331" s="183" t="s">
        <v>0</v>
      </c>
      <c r="E331" s="184" t="s">
        <v>1644</v>
      </c>
      <c r="F331" s="185" t="s">
        <v>1645</v>
      </c>
      <c r="G331" s="186" t="s">
        <v>260</v>
      </c>
      <c r="H331" s="187" t="n">
        <v>1</v>
      </c>
      <c r="I331" s="188"/>
      <c r="J331" s="189" t="n">
        <f aca="false">ROUND(I331*H331,2)</f>
        <v>0</v>
      </c>
      <c r="K331" s="185" t="s">
        <v>261</v>
      </c>
      <c r="L331" s="27"/>
      <c r="M331" s="190"/>
      <c r="N331" s="191" t="s">
        <v>47</v>
      </c>
      <c r="O331" s="68"/>
      <c r="P331" s="192" t="n">
        <f aca="false">O331*H331</f>
        <v>0</v>
      </c>
      <c r="Q331" s="192" t="n">
        <v>0</v>
      </c>
      <c r="R331" s="192" t="n">
        <f aca="false">Q331*H331</f>
        <v>0</v>
      </c>
      <c r="S331" s="192" t="n">
        <v>0</v>
      </c>
      <c r="T331" s="193" t="n">
        <f aca="false"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194" t="s">
        <v>1324</v>
      </c>
      <c r="AS331" s="31"/>
      <c r="AT331" s="194" t="s">
        <v>0</v>
      </c>
      <c r="AU331" s="194" t="s">
        <v>92</v>
      </c>
      <c r="AV331" s="31"/>
      <c r="AW331" s="31"/>
      <c r="AX331" s="31"/>
      <c r="AY331" s="7" t="s">
        <v>186</v>
      </c>
      <c r="AZ331" s="31"/>
      <c r="BA331" s="31"/>
      <c r="BB331" s="31"/>
      <c r="BC331" s="31"/>
      <c r="BD331" s="31"/>
      <c r="BE331" s="195" t="n">
        <f aca="false">IF(N331="základní",J331,0)</f>
        <v>0</v>
      </c>
      <c r="BF331" s="195" t="n">
        <f aca="false">IF(N331="snížená",J331,0)</f>
        <v>0</v>
      </c>
      <c r="BG331" s="195" t="n">
        <f aca="false">IF(N331="zákl. přenesená",J331,0)</f>
        <v>0</v>
      </c>
      <c r="BH331" s="195" t="n">
        <f aca="false">IF(N331="sníž. přenesená",J331,0)</f>
        <v>0</v>
      </c>
      <c r="BI331" s="195" t="n">
        <f aca="false">IF(N331="nulová",J331,0)</f>
        <v>0</v>
      </c>
      <c r="BJ331" s="7" t="s">
        <v>90</v>
      </c>
      <c r="BK331" s="195" t="n">
        <f aca="false">ROUND(I331*H331,2)</f>
        <v>0</v>
      </c>
      <c r="BL331" s="7" t="s">
        <v>1324</v>
      </c>
      <c r="BM331" s="194" t="s">
        <v>1646</v>
      </c>
      <c r="BN331" s="31"/>
    </row>
    <row r="332" s="32" customFormat="true" ht="12.8" hidden="false" customHeight="false" outlineLevel="0" collapsed="false">
      <c r="A332" s="26"/>
      <c r="B332" s="27"/>
      <c r="C332" s="26"/>
      <c r="D332" s="196" t="s">
        <v>194</v>
      </c>
      <c r="E332" s="26"/>
      <c r="F332" s="197" t="s">
        <v>1645</v>
      </c>
      <c r="G332" s="26"/>
      <c r="H332" s="26"/>
      <c r="I332" s="163"/>
      <c r="J332" s="26"/>
      <c r="K332" s="26"/>
      <c r="L332" s="27"/>
      <c r="M332" s="198"/>
      <c r="N332" s="199"/>
      <c r="O332" s="68"/>
      <c r="P332" s="68"/>
      <c r="Q332" s="68"/>
      <c r="R332" s="68"/>
      <c r="S332" s="68"/>
      <c r="T332" s="69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7" t="s">
        <v>194</v>
      </c>
      <c r="AU332" s="7" t="s">
        <v>92</v>
      </c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</row>
    <row r="333" s="32" customFormat="true" ht="12.8" hidden="false" customHeight="false" outlineLevel="0" collapsed="false">
      <c r="A333" s="26"/>
      <c r="B333" s="27"/>
      <c r="C333" s="183" t="s">
        <v>1110</v>
      </c>
      <c r="D333" s="183" t="s">
        <v>0</v>
      </c>
      <c r="E333" s="184" t="s">
        <v>1647</v>
      </c>
      <c r="F333" s="185" t="s">
        <v>1648</v>
      </c>
      <c r="G333" s="186" t="s">
        <v>260</v>
      </c>
      <c r="H333" s="187" t="n">
        <v>1</v>
      </c>
      <c r="I333" s="188"/>
      <c r="J333" s="189" t="n">
        <f aca="false">ROUND(I333*H333,2)</f>
        <v>0</v>
      </c>
      <c r="K333" s="185" t="s">
        <v>261</v>
      </c>
      <c r="L333" s="27"/>
      <c r="M333" s="190"/>
      <c r="N333" s="191" t="s">
        <v>47</v>
      </c>
      <c r="O333" s="68"/>
      <c r="P333" s="192" t="n">
        <f aca="false">O333*H333</f>
        <v>0</v>
      </c>
      <c r="Q333" s="192" t="n">
        <v>0</v>
      </c>
      <c r="R333" s="192" t="n">
        <f aca="false">Q333*H333</f>
        <v>0</v>
      </c>
      <c r="S333" s="192" t="n">
        <v>0</v>
      </c>
      <c r="T333" s="193" t="n">
        <f aca="false">S333*H333</f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194" t="s">
        <v>1324</v>
      </c>
      <c r="AS333" s="31"/>
      <c r="AT333" s="194" t="s">
        <v>0</v>
      </c>
      <c r="AU333" s="194" t="s">
        <v>92</v>
      </c>
      <c r="AV333" s="31"/>
      <c r="AW333" s="31"/>
      <c r="AX333" s="31"/>
      <c r="AY333" s="7" t="s">
        <v>186</v>
      </c>
      <c r="AZ333" s="31"/>
      <c r="BA333" s="31"/>
      <c r="BB333" s="31"/>
      <c r="BC333" s="31"/>
      <c r="BD333" s="31"/>
      <c r="BE333" s="195" t="n">
        <f aca="false">IF(N333="základní",J333,0)</f>
        <v>0</v>
      </c>
      <c r="BF333" s="195" t="n">
        <f aca="false">IF(N333="snížená",J333,0)</f>
        <v>0</v>
      </c>
      <c r="BG333" s="195" t="n">
        <f aca="false">IF(N333="zákl. přenesená",J333,0)</f>
        <v>0</v>
      </c>
      <c r="BH333" s="195" t="n">
        <f aca="false">IF(N333="sníž. přenesená",J333,0)</f>
        <v>0</v>
      </c>
      <c r="BI333" s="195" t="n">
        <f aca="false">IF(N333="nulová",J333,0)</f>
        <v>0</v>
      </c>
      <c r="BJ333" s="7" t="s">
        <v>90</v>
      </c>
      <c r="BK333" s="195" t="n">
        <f aca="false">ROUND(I333*H333,2)</f>
        <v>0</v>
      </c>
      <c r="BL333" s="7" t="s">
        <v>1324</v>
      </c>
      <c r="BM333" s="194" t="s">
        <v>1649</v>
      </c>
      <c r="BN333" s="31"/>
    </row>
    <row r="334" s="32" customFormat="true" ht="12.8" hidden="false" customHeight="false" outlineLevel="0" collapsed="false">
      <c r="A334" s="26"/>
      <c r="B334" s="27"/>
      <c r="C334" s="26"/>
      <c r="D334" s="196" t="s">
        <v>194</v>
      </c>
      <c r="E334" s="26"/>
      <c r="F334" s="197" t="s">
        <v>1648</v>
      </c>
      <c r="G334" s="26"/>
      <c r="H334" s="26"/>
      <c r="I334" s="163"/>
      <c r="J334" s="26"/>
      <c r="K334" s="26"/>
      <c r="L334" s="27"/>
      <c r="M334" s="198"/>
      <c r="N334" s="199"/>
      <c r="O334" s="68"/>
      <c r="P334" s="68"/>
      <c r="Q334" s="68"/>
      <c r="R334" s="68"/>
      <c r="S334" s="68"/>
      <c r="T334" s="69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7" t="s">
        <v>194</v>
      </c>
      <c r="AU334" s="7" t="s">
        <v>92</v>
      </c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</row>
    <row r="335" s="32" customFormat="true" ht="12.8" hidden="false" customHeight="false" outlineLevel="0" collapsed="false">
      <c r="A335" s="26"/>
      <c r="B335" s="27"/>
      <c r="C335" s="183" t="s">
        <v>650</v>
      </c>
      <c r="D335" s="183" t="s">
        <v>0</v>
      </c>
      <c r="E335" s="184" t="s">
        <v>1650</v>
      </c>
      <c r="F335" s="185" t="s">
        <v>1651</v>
      </c>
      <c r="G335" s="186" t="s">
        <v>260</v>
      </c>
      <c r="H335" s="187" t="n">
        <v>1</v>
      </c>
      <c r="I335" s="188"/>
      <c r="J335" s="189" t="n">
        <f aca="false">ROUND(I335*H335,2)</f>
        <v>0</v>
      </c>
      <c r="K335" s="185" t="s">
        <v>261</v>
      </c>
      <c r="L335" s="27"/>
      <c r="M335" s="190"/>
      <c r="N335" s="191" t="s">
        <v>47</v>
      </c>
      <c r="O335" s="68"/>
      <c r="P335" s="192" t="n">
        <f aca="false">O335*H335</f>
        <v>0</v>
      </c>
      <c r="Q335" s="192" t="n">
        <v>0</v>
      </c>
      <c r="R335" s="192" t="n">
        <f aca="false">Q335*H335</f>
        <v>0</v>
      </c>
      <c r="S335" s="192" t="n">
        <v>0</v>
      </c>
      <c r="T335" s="193" t="n">
        <f aca="false">S335*H335</f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194" t="s">
        <v>1324</v>
      </c>
      <c r="AS335" s="31"/>
      <c r="AT335" s="194" t="s">
        <v>0</v>
      </c>
      <c r="AU335" s="194" t="s">
        <v>92</v>
      </c>
      <c r="AV335" s="31"/>
      <c r="AW335" s="31"/>
      <c r="AX335" s="31"/>
      <c r="AY335" s="7" t="s">
        <v>186</v>
      </c>
      <c r="AZ335" s="31"/>
      <c r="BA335" s="31"/>
      <c r="BB335" s="31"/>
      <c r="BC335" s="31"/>
      <c r="BD335" s="31"/>
      <c r="BE335" s="195" t="n">
        <f aca="false">IF(N335="základní",J335,0)</f>
        <v>0</v>
      </c>
      <c r="BF335" s="195" t="n">
        <f aca="false">IF(N335="snížená",J335,0)</f>
        <v>0</v>
      </c>
      <c r="BG335" s="195" t="n">
        <f aca="false">IF(N335="zákl. přenesená",J335,0)</f>
        <v>0</v>
      </c>
      <c r="BH335" s="195" t="n">
        <f aca="false">IF(N335="sníž. přenesená",J335,0)</f>
        <v>0</v>
      </c>
      <c r="BI335" s="195" t="n">
        <f aca="false">IF(N335="nulová",J335,0)</f>
        <v>0</v>
      </c>
      <c r="BJ335" s="7" t="s">
        <v>90</v>
      </c>
      <c r="BK335" s="195" t="n">
        <f aca="false">ROUND(I335*H335,2)</f>
        <v>0</v>
      </c>
      <c r="BL335" s="7" t="s">
        <v>1324</v>
      </c>
      <c r="BM335" s="194" t="s">
        <v>1652</v>
      </c>
      <c r="BN335" s="31"/>
    </row>
    <row r="336" s="32" customFormat="true" ht="12.8" hidden="false" customHeight="false" outlineLevel="0" collapsed="false">
      <c r="A336" s="26"/>
      <c r="B336" s="27"/>
      <c r="C336" s="26"/>
      <c r="D336" s="196" t="s">
        <v>194</v>
      </c>
      <c r="E336" s="26"/>
      <c r="F336" s="197" t="s">
        <v>1651</v>
      </c>
      <c r="G336" s="26"/>
      <c r="H336" s="26"/>
      <c r="I336" s="163"/>
      <c r="J336" s="26"/>
      <c r="K336" s="26"/>
      <c r="L336" s="27"/>
      <c r="M336" s="198"/>
      <c r="N336" s="199"/>
      <c r="O336" s="68"/>
      <c r="P336" s="68"/>
      <c r="Q336" s="68"/>
      <c r="R336" s="68"/>
      <c r="S336" s="68"/>
      <c r="T336" s="69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7" t="s">
        <v>194</v>
      </c>
      <c r="AU336" s="7" t="s">
        <v>92</v>
      </c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</row>
    <row r="337" s="32" customFormat="true" ht="12.8" hidden="false" customHeight="false" outlineLevel="0" collapsed="false">
      <c r="A337" s="26"/>
      <c r="B337" s="27"/>
      <c r="C337" s="183" t="s">
        <v>889</v>
      </c>
      <c r="D337" s="183" t="s">
        <v>0</v>
      </c>
      <c r="E337" s="184" t="s">
        <v>1653</v>
      </c>
      <c r="F337" s="185" t="s">
        <v>1654</v>
      </c>
      <c r="G337" s="186" t="s">
        <v>260</v>
      </c>
      <c r="H337" s="187" t="n">
        <v>1</v>
      </c>
      <c r="I337" s="188"/>
      <c r="J337" s="189" t="n">
        <f aca="false">ROUND(I337*H337,2)</f>
        <v>0</v>
      </c>
      <c r="K337" s="185" t="s">
        <v>261</v>
      </c>
      <c r="L337" s="27"/>
      <c r="M337" s="190"/>
      <c r="N337" s="191" t="s">
        <v>47</v>
      </c>
      <c r="O337" s="68"/>
      <c r="P337" s="192" t="n">
        <f aca="false">O337*H337</f>
        <v>0</v>
      </c>
      <c r="Q337" s="192" t="n">
        <v>0</v>
      </c>
      <c r="R337" s="192" t="n">
        <f aca="false">Q337*H337</f>
        <v>0</v>
      </c>
      <c r="S337" s="192" t="n">
        <v>0</v>
      </c>
      <c r="T337" s="193" t="n">
        <f aca="false">S337*H337</f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194" t="s">
        <v>1324</v>
      </c>
      <c r="AS337" s="31"/>
      <c r="AT337" s="194" t="s">
        <v>0</v>
      </c>
      <c r="AU337" s="194" t="s">
        <v>92</v>
      </c>
      <c r="AV337" s="31"/>
      <c r="AW337" s="31"/>
      <c r="AX337" s="31"/>
      <c r="AY337" s="7" t="s">
        <v>186</v>
      </c>
      <c r="AZ337" s="31"/>
      <c r="BA337" s="31"/>
      <c r="BB337" s="31"/>
      <c r="BC337" s="31"/>
      <c r="BD337" s="31"/>
      <c r="BE337" s="195" t="n">
        <f aca="false">IF(N337="základní",J337,0)</f>
        <v>0</v>
      </c>
      <c r="BF337" s="195" t="n">
        <f aca="false">IF(N337="snížená",J337,0)</f>
        <v>0</v>
      </c>
      <c r="BG337" s="195" t="n">
        <f aca="false">IF(N337="zákl. přenesená",J337,0)</f>
        <v>0</v>
      </c>
      <c r="BH337" s="195" t="n">
        <f aca="false">IF(N337="sníž. přenesená",J337,0)</f>
        <v>0</v>
      </c>
      <c r="BI337" s="195" t="n">
        <f aca="false">IF(N337="nulová",J337,0)</f>
        <v>0</v>
      </c>
      <c r="BJ337" s="7" t="s">
        <v>90</v>
      </c>
      <c r="BK337" s="195" t="n">
        <f aca="false">ROUND(I337*H337,2)</f>
        <v>0</v>
      </c>
      <c r="BL337" s="7" t="s">
        <v>1324</v>
      </c>
      <c r="BM337" s="194" t="s">
        <v>1655</v>
      </c>
      <c r="BN337" s="31"/>
    </row>
    <row r="338" s="32" customFormat="true" ht="12.8" hidden="false" customHeight="false" outlineLevel="0" collapsed="false">
      <c r="A338" s="26"/>
      <c r="B338" s="27"/>
      <c r="C338" s="26"/>
      <c r="D338" s="196" t="s">
        <v>194</v>
      </c>
      <c r="E338" s="26"/>
      <c r="F338" s="197" t="s">
        <v>1654</v>
      </c>
      <c r="G338" s="26"/>
      <c r="H338" s="26"/>
      <c r="I338" s="163"/>
      <c r="J338" s="26"/>
      <c r="K338" s="26"/>
      <c r="L338" s="27"/>
      <c r="M338" s="198"/>
      <c r="N338" s="199"/>
      <c r="O338" s="68"/>
      <c r="P338" s="68"/>
      <c r="Q338" s="68"/>
      <c r="R338" s="68"/>
      <c r="S338" s="68"/>
      <c r="T338" s="69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7" t="s">
        <v>194</v>
      </c>
      <c r="AU338" s="7" t="s">
        <v>92</v>
      </c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</row>
    <row r="339" s="32" customFormat="true" ht="12.8" hidden="false" customHeight="false" outlineLevel="0" collapsed="false">
      <c r="A339" s="26"/>
      <c r="B339" s="27"/>
      <c r="C339" s="183" t="s">
        <v>653</v>
      </c>
      <c r="D339" s="183" t="s">
        <v>0</v>
      </c>
      <c r="E339" s="184" t="s">
        <v>1656</v>
      </c>
      <c r="F339" s="185" t="s">
        <v>1657</v>
      </c>
      <c r="G339" s="186" t="s">
        <v>260</v>
      </c>
      <c r="H339" s="187" t="n">
        <v>1</v>
      </c>
      <c r="I339" s="188"/>
      <c r="J339" s="189" t="n">
        <f aca="false">ROUND(I339*H339,2)</f>
        <v>0</v>
      </c>
      <c r="K339" s="185" t="s">
        <v>261</v>
      </c>
      <c r="L339" s="27"/>
      <c r="M339" s="190"/>
      <c r="N339" s="191" t="s">
        <v>47</v>
      </c>
      <c r="O339" s="68"/>
      <c r="P339" s="192" t="n">
        <f aca="false">O339*H339</f>
        <v>0</v>
      </c>
      <c r="Q339" s="192" t="n">
        <v>0</v>
      </c>
      <c r="R339" s="192" t="n">
        <f aca="false">Q339*H339</f>
        <v>0</v>
      </c>
      <c r="S339" s="192" t="n">
        <v>0</v>
      </c>
      <c r="T339" s="193" t="n">
        <f aca="false">S339*H339</f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194" t="s">
        <v>1324</v>
      </c>
      <c r="AS339" s="31"/>
      <c r="AT339" s="194" t="s">
        <v>0</v>
      </c>
      <c r="AU339" s="194" t="s">
        <v>92</v>
      </c>
      <c r="AV339" s="31"/>
      <c r="AW339" s="31"/>
      <c r="AX339" s="31"/>
      <c r="AY339" s="7" t="s">
        <v>186</v>
      </c>
      <c r="AZ339" s="31"/>
      <c r="BA339" s="31"/>
      <c r="BB339" s="31"/>
      <c r="BC339" s="31"/>
      <c r="BD339" s="31"/>
      <c r="BE339" s="195" t="n">
        <f aca="false">IF(N339="základní",J339,0)</f>
        <v>0</v>
      </c>
      <c r="BF339" s="195" t="n">
        <f aca="false">IF(N339="snížená",J339,0)</f>
        <v>0</v>
      </c>
      <c r="BG339" s="195" t="n">
        <f aca="false">IF(N339="zákl. přenesená",J339,0)</f>
        <v>0</v>
      </c>
      <c r="BH339" s="195" t="n">
        <f aca="false">IF(N339="sníž. přenesená",J339,0)</f>
        <v>0</v>
      </c>
      <c r="BI339" s="195" t="n">
        <f aca="false">IF(N339="nulová",J339,0)</f>
        <v>0</v>
      </c>
      <c r="BJ339" s="7" t="s">
        <v>90</v>
      </c>
      <c r="BK339" s="195" t="n">
        <f aca="false">ROUND(I339*H339,2)</f>
        <v>0</v>
      </c>
      <c r="BL339" s="7" t="s">
        <v>1324</v>
      </c>
      <c r="BM339" s="194" t="s">
        <v>1658</v>
      </c>
      <c r="BN339" s="31"/>
    </row>
    <row r="340" s="32" customFormat="true" ht="12.8" hidden="false" customHeight="false" outlineLevel="0" collapsed="false">
      <c r="A340" s="26"/>
      <c r="B340" s="27"/>
      <c r="C340" s="26"/>
      <c r="D340" s="196" t="s">
        <v>194</v>
      </c>
      <c r="E340" s="26"/>
      <c r="F340" s="197" t="s">
        <v>1657</v>
      </c>
      <c r="G340" s="26"/>
      <c r="H340" s="26"/>
      <c r="I340" s="163"/>
      <c r="J340" s="26"/>
      <c r="K340" s="26"/>
      <c r="L340" s="27"/>
      <c r="M340" s="198"/>
      <c r="N340" s="199"/>
      <c r="O340" s="68"/>
      <c r="P340" s="68"/>
      <c r="Q340" s="68"/>
      <c r="R340" s="68"/>
      <c r="S340" s="68"/>
      <c r="T340" s="69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7" t="s">
        <v>194</v>
      </c>
      <c r="AU340" s="7" t="s">
        <v>92</v>
      </c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</row>
    <row r="341" s="32" customFormat="true" ht="12.8" hidden="false" customHeight="false" outlineLevel="0" collapsed="false">
      <c r="A341" s="26"/>
      <c r="B341" s="27"/>
      <c r="C341" s="183" t="s">
        <v>1659</v>
      </c>
      <c r="D341" s="183" t="s">
        <v>0</v>
      </c>
      <c r="E341" s="184" t="s">
        <v>1660</v>
      </c>
      <c r="F341" s="185" t="s">
        <v>1661</v>
      </c>
      <c r="G341" s="186" t="s">
        <v>260</v>
      </c>
      <c r="H341" s="187" t="n">
        <v>1</v>
      </c>
      <c r="I341" s="188"/>
      <c r="J341" s="189" t="n">
        <f aca="false">ROUND(I341*H341,2)</f>
        <v>0</v>
      </c>
      <c r="K341" s="185" t="s">
        <v>261</v>
      </c>
      <c r="L341" s="27"/>
      <c r="M341" s="190"/>
      <c r="N341" s="191" t="s">
        <v>47</v>
      </c>
      <c r="O341" s="68"/>
      <c r="P341" s="192" t="n">
        <f aca="false">O341*H341</f>
        <v>0</v>
      </c>
      <c r="Q341" s="192" t="n">
        <v>0</v>
      </c>
      <c r="R341" s="192" t="n">
        <f aca="false">Q341*H341</f>
        <v>0</v>
      </c>
      <c r="S341" s="192" t="n">
        <v>0</v>
      </c>
      <c r="T341" s="193" t="n">
        <f aca="false"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194" t="s">
        <v>1324</v>
      </c>
      <c r="AS341" s="31"/>
      <c r="AT341" s="194" t="s">
        <v>0</v>
      </c>
      <c r="AU341" s="194" t="s">
        <v>92</v>
      </c>
      <c r="AV341" s="31"/>
      <c r="AW341" s="31"/>
      <c r="AX341" s="31"/>
      <c r="AY341" s="7" t="s">
        <v>186</v>
      </c>
      <c r="AZ341" s="31"/>
      <c r="BA341" s="31"/>
      <c r="BB341" s="31"/>
      <c r="BC341" s="31"/>
      <c r="BD341" s="31"/>
      <c r="BE341" s="195" t="n">
        <f aca="false">IF(N341="základní",J341,0)</f>
        <v>0</v>
      </c>
      <c r="BF341" s="195" t="n">
        <f aca="false">IF(N341="snížená",J341,0)</f>
        <v>0</v>
      </c>
      <c r="BG341" s="195" t="n">
        <f aca="false">IF(N341="zákl. přenesená",J341,0)</f>
        <v>0</v>
      </c>
      <c r="BH341" s="195" t="n">
        <f aca="false">IF(N341="sníž. přenesená",J341,0)</f>
        <v>0</v>
      </c>
      <c r="BI341" s="195" t="n">
        <f aca="false">IF(N341="nulová",J341,0)</f>
        <v>0</v>
      </c>
      <c r="BJ341" s="7" t="s">
        <v>90</v>
      </c>
      <c r="BK341" s="195" t="n">
        <f aca="false">ROUND(I341*H341,2)</f>
        <v>0</v>
      </c>
      <c r="BL341" s="7" t="s">
        <v>1324</v>
      </c>
      <c r="BM341" s="194" t="s">
        <v>1662</v>
      </c>
      <c r="BN341" s="31"/>
    </row>
    <row r="342" s="32" customFormat="true" ht="12.8" hidden="false" customHeight="false" outlineLevel="0" collapsed="false">
      <c r="A342" s="26"/>
      <c r="B342" s="27"/>
      <c r="C342" s="26"/>
      <c r="D342" s="196" t="s">
        <v>194</v>
      </c>
      <c r="E342" s="26"/>
      <c r="F342" s="197" t="s">
        <v>1661</v>
      </c>
      <c r="G342" s="26"/>
      <c r="H342" s="26"/>
      <c r="I342" s="163"/>
      <c r="J342" s="26"/>
      <c r="K342" s="26"/>
      <c r="L342" s="27"/>
      <c r="M342" s="198"/>
      <c r="N342" s="199"/>
      <c r="O342" s="68"/>
      <c r="P342" s="68"/>
      <c r="Q342" s="68"/>
      <c r="R342" s="68"/>
      <c r="S342" s="68"/>
      <c r="T342" s="69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7" t="s">
        <v>194</v>
      </c>
      <c r="AU342" s="7" t="s">
        <v>92</v>
      </c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</row>
    <row r="343" s="32" customFormat="true" ht="12.8" hidden="false" customHeight="false" outlineLevel="0" collapsed="false">
      <c r="A343" s="26"/>
      <c r="B343" s="27"/>
      <c r="C343" s="183" t="s">
        <v>656</v>
      </c>
      <c r="D343" s="183" t="s">
        <v>0</v>
      </c>
      <c r="E343" s="184" t="s">
        <v>1663</v>
      </c>
      <c r="F343" s="185" t="s">
        <v>1664</v>
      </c>
      <c r="G343" s="186" t="s">
        <v>260</v>
      </c>
      <c r="H343" s="187" t="n">
        <v>1</v>
      </c>
      <c r="I343" s="188"/>
      <c r="J343" s="189" t="n">
        <f aca="false">ROUND(I343*H343,2)</f>
        <v>0</v>
      </c>
      <c r="K343" s="185" t="s">
        <v>261</v>
      </c>
      <c r="L343" s="27"/>
      <c r="M343" s="190"/>
      <c r="N343" s="191" t="s">
        <v>47</v>
      </c>
      <c r="O343" s="68"/>
      <c r="P343" s="192" t="n">
        <f aca="false">O343*H343</f>
        <v>0</v>
      </c>
      <c r="Q343" s="192" t="n">
        <v>0</v>
      </c>
      <c r="R343" s="192" t="n">
        <f aca="false">Q343*H343</f>
        <v>0</v>
      </c>
      <c r="S343" s="192" t="n">
        <v>0</v>
      </c>
      <c r="T343" s="193" t="n">
        <f aca="false">S343*H343</f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194" t="s">
        <v>1324</v>
      </c>
      <c r="AS343" s="31"/>
      <c r="AT343" s="194" t="s">
        <v>0</v>
      </c>
      <c r="AU343" s="194" t="s">
        <v>92</v>
      </c>
      <c r="AV343" s="31"/>
      <c r="AW343" s="31"/>
      <c r="AX343" s="31"/>
      <c r="AY343" s="7" t="s">
        <v>186</v>
      </c>
      <c r="AZ343" s="31"/>
      <c r="BA343" s="31"/>
      <c r="BB343" s="31"/>
      <c r="BC343" s="31"/>
      <c r="BD343" s="31"/>
      <c r="BE343" s="195" t="n">
        <f aca="false">IF(N343="základní",J343,0)</f>
        <v>0</v>
      </c>
      <c r="BF343" s="195" t="n">
        <f aca="false">IF(N343="snížená",J343,0)</f>
        <v>0</v>
      </c>
      <c r="BG343" s="195" t="n">
        <f aca="false">IF(N343="zákl. přenesená",J343,0)</f>
        <v>0</v>
      </c>
      <c r="BH343" s="195" t="n">
        <f aca="false">IF(N343="sníž. přenesená",J343,0)</f>
        <v>0</v>
      </c>
      <c r="BI343" s="195" t="n">
        <f aca="false">IF(N343="nulová",J343,0)</f>
        <v>0</v>
      </c>
      <c r="BJ343" s="7" t="s">
        <v>90</v>
      </c>
      <c r="BK343" s="195" t="n">
        <f aca="false">ROUND(I343*H343,2)</f>
        <v>0</v>
      </c>
      <c r="BL343" s="7" t="s">
        <v>1324</v>
      </c>
      <c r="BM343" s="194" t="s">
        <v>1665</v>
      </c>
      <c r="BN343" s="31"/>
    </row>
    <row r="344" s="32" customFormat="true" ht="12.8" hidden="false" customHeight="false" outlineLevel="0" collapsed="false">
      <c r="A344" s="26"/>
      <c r="B344" s="27"/>
      <c r="C344" s="26"/>
      <c r="D344" s="196" t="s">
        <v>194</v>
      </c>
      <c r="E344" s="26"/>
      <c r="F344" s="197" t="s">
        <v>1664</v>
      </c>
      <c r="G344" s="26"/>
      <c r="H344" s="26"/>
      <c r="I344" s="163"/>
      <c r="J344" s="26"/>
      <c r="K344" s="26"/>
      <c r="L344" s="27"/>
      <c r="M344" s="198"/>
      <c r="N344" s="199"/>
      <c r="O344" s="68"/>
      <c r="P344" s="68"/>
      <c r="Q344" s="68"/>
      <c r="R344" s="68"/>
      <c r="S344" s="68"/>
      <c r="T344" s="69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7" t="s">
        <v>194</v>
      </c>
      <c r="AU344" s="7" t="s">
        <v>92</v>
      </c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</row>
    <row r="345" s="32" customFormat="true" ht="12.8" hidden="false" customHeight="false" outlineLevel="0" collapsed="false">
      <c r="A345" s="26"/>
      <c r="B345" s="27"/>
      <c r="C345" s="183" t="s">
        <v>1666</v>
      </c>
      <c r="D345" s="183" t="s">
        <v>0</v>
      </c>
      <c r="E345" s="184" t="s">
        <v>1667</v>
      </c>
      <c r="F345" s="185" t="s">
        <v>1668</v>
      </c>
      <c r="G345" s="186" t="s">
        <v>260</v>
      </c>
      <c r="H345" s="187" t="n">
        <v>1</v>
      </c>
      <c r="I345" s="188"/>
      <c r="J345" s="189" t="n">
        <f aca="false">ROUND(I345*H345,2)</f>
        <v>0</v>
      </c>
      <c r="K345" s="185" t="s">
        <v>261</v>
      </c>
      <c r="L345" s="27"/>
      <c r="M345" s="190"/>
      <c r="N345" s="191" t="s">
        <v>47</v>
      </c>
      <c r="O345" s="68"/>
      <c r="P345" s="192" t="n">
        <f aca="false">O345*H345</f>
        <v>0</v>
      </c>
      <c r="Q345" s="192" t="n">
        <v>0</v>
      </c>
      <c r="R345" s="192" t="n">
        <f aca="false">Q345*H345</f>
        <v>0</v>
      </c>
      <c r="S345" s="192" t="n">
        <v>0</v>
      </c>
      <c r="T345" s="193" t="n">
        <f aca="false">S345*H345</f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194" t="s">
        <v>1324</v>
      </c>
      <c r="AS345" s="31"/>
      <c r="AT345" s="194" t="s">
        <v>0</v>
      </c>
      <c r="AU345" s="194" t="s">
        <v>92</v>
      </c>
      <c r="AV345" s="31"/>
      <c r="AW345" s="31"/>
      <c r="AX345" s="31"/>
      <c r="AY345" s="7" t="s">
        <v>186</v>
      </c>
      <c r="AZ345" s="31"/>
      <c r="BA345" s="31"/>
      <c r="BB345" s="31"/>
      <c r="BC345" s="31"/>
      <c r="BD345" s="31"/>
      <c r="BE345" s="195" t="n">
        <f aca="false">IF(N345="základní",J345,0)</f>
        <v>0</v>
      </c>
      <c r="BF345" s="195" t="n">
        <f aca="false">IF(N345="snížená",J345,0)</f>
        <v>0</v>
      </c>
      <c r="BG345" s="195" t="n">
        <f aca="false">IF(N345="zákl. přenesená",J345,0)</f>
        <v>0</v>
      </c>
      <c r="BH345" s="195" t="n">
        <f aca="false">IF(N345="sníž. přenesená",J345,0)</f>
        <v>0</v>
      </c>
      <c r="BI345" s="195" t="n">
        <f aca="false">IF(N345="nulová",J345,0)</f>
        <v>0</v>
      </c>
      <c r="BJ345" s="7" t="s">
        <v>90</v>
      </c>
      <c r="BK345" s="195" t="n">
        <f aca="false">ROUND(I345*H345,2)</f>
        <v>0</v>
      </c>
      <c r="BL345" s="7" t="s">
        <v>1324</v>
      </c>
      <c r="BM345" s="194" t="s">
        <v>1669</v>
      </c>
      <c r="BN345" s="31"/>
    </row>
    <row r="346" s="32" customFormat="true" ht="12.8" hidden="false" customHeight="false" outlineLevel="0" collapsed="false">
      <c r="A346" s="26"/>
      <c r="B346" s="27"/>
      <c r="C346" s="26"/>
      <c r="D346" s="196" t="s">
        <v>194</v>
      </c>
      <c r="E346" s="26"/>
      <c r="F346" s="197" t="s">
        <v>1668</v>
      </c>
      <c r="G346" s="26"/>
      <c r="H346" s="26"/>
      <c r="I346" s="163"/>
      <c r="J346" s="26"/>
      <c r="K346" s="26"/>
      <c r="L346" s="27"/>
      <c r="M346" s="198"/>
      <c r="N346" s="199"/>
      <c r="O346" s="68"/>
      <c r="P346" s="68"/>
      <c r="Q346" s="68"/>
      <c r="R346" s="68"/>
      <c r="S346" s="68"/>
      <c r="T346" s="69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7" t="s">
        <v>194</v>
      </c>
      <c r="AU346" s="7" t="s">
        <v>92</v>
      </c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</row>
    <row r="347" s="32" customFormat="true" ht="12.8" hidden="false" customHeight="false" outlineLevel="0" collapsed="false">
      <c r="A347" s="26"/>
      <c r="B347" s="27"/>
      <c r="C347" s="183" t="s">
        <v>660</v>
      </c>
      <c r="D347" s="183" t="s">
        <v>0</v>
      </c>
      <c r="E347" s="184" t="s">
        <v>1670</v>
      </c>
      <c r="F347" s="185" t="s">
        <v>1671</v>
      </c>
      <c r="G347" s="186" t="s">
        <v>260</v>
      </c>
      <c r="H347" s="187" t="n">
        <v>1</v>
      </c>
      <c r="I347" s="188"/>
      <c r="J347" s="189" t="n">
        <f aca="false">ROUND(I347*H347,2)</f>
        <v>0</v>
      </c>
      <c r="K347" s="185" t="s">
        <v>261</v>
      </c>
      <c r="L347" s="27"/>
      <c r="M347" s="190"/>
      <c r="N347" s="191" t="s">
        <v>47</v>
      </c>
      <c r="O347" s="68"/>
      <c r="P347" s="192" t="n">
        <f aca="false">O347*H347</f>
        <v>0</v>
      </c>
      <c r="Q347" s="192" t="n">
        <v>0</v>
      </c>
      <c r="R347" s="192" t="n">
        <f aca="false">Q347*H347</f>
        <v>0</v>
      </c>
      <c r="S347" s="192" t="n">
        <v>0</v>
      </c>
      <c r="T347" s="193" t="n">
        <f aca="false">S347*H347</f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194" t="s">
        <v>1324</v>
      </c>
      <c r="AS347" s="31"/>
      <c r="AT347" s="194" t="s">
        <v>0</v>
      </c>
      <c r="AU347" s="194" t="s">
        <v>92</v>
      </c>
      <c r="AV347" s="31"/>
      <c r="AW347" s="31"/>
      <c r="AX347" s="31"/>
      <c r="AY347" s="7" t="s">
        <v>186</v>
      </c>
      <c r="AZ347" s="31"/>
      <c r="BA347" s="31"/>
      <c r="BB347" s="31"/>
      <c r="BC347" s="31"/>
      <c r="BD347" s="31"/>
      <c r="BE347" s="195" t="n">
        <f aca="false">IF(N347="základní",J347,0)</f>
        <v>0</v>
      </c>
      <c r="BF347" s="195" t="n">
        <f aca="false">IF(N347="snížená",J347,0)</f>
        <v>0</v>
      </c>
      <c r="BG347" s="195" t="n">
        <f aca="false">IF(N347="zákl. přenesená",J347,0)</f>
        <v>0</v>
      </c>
      <c r="BH347" s="195" t="n">
        <f aca="false">IF(N347="sníž. přenesená",J347,0)</f>
        <v>0</v>
      </c>
      <c r="BI347" s="195" t="n">
        <f aca="false">IF(N347="nulová",J347,0)</f>
        <v>0</v>
      </c>
      <c r="BJ347" s="7" t="s">
        <v>90</v>
      </c>
      <c r="BK347" s="195" t="n">
        <f aca="false">ROUND(I347*H347,2)</f>
        <v>0</v>
      </c>
      <c r="BL347" s="7" t="s">
        <v>1324</v>
      </c>
      <c r="BM347" s="194" t="s">
        <v>1672</v>
      </c>
      <c r="BN347" s="31"/>
    </row>
    <row r="348" s="32" customFormat="true" ht="12.8" hidden="false" customHeight="false" outlineLevel="0" collapsed="false">
      <c r="A348" s="26"/>
      <c r="B348" s="27"/>
      <c r="C348" s="26"/>
      <c r="D348" s="196" t="s">
        <v>194</v>
      </c>
      <c r="E348" s="26"/>
      <c r="F348" s="197" t="s">
        <v>1671</v>
      </c>
      <c r="G348" s="26"/>
      <c r="H348" s="26"/>
      <c r="I348" s="163"/>
      <c r="J348" s="26"/>
      <c r="K348" s="26"/>
      <c r="L348" s="27"/>
      <c r="M348" s="198"/>
      <c r="N348" s="199"/>
      <c r="O348" s="68"/>
      <c r="P348" s="68"/>
      <c r="Q348" s="68"/>
      <c r="R348" s="68"/>
      <c r="S348" s="68"/>
      <c r="T348" s="69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7" t="s">
        <v>194</v>
      </c>
      <c r="AU348" s="7" t="s">
        <v>92</v>
      </c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</row>
    <row r="349" s="32" customFormat="true" ht="12.8" hidden="false" customHeight="false" outlineLevel="0" collapsed="false">
      <c r="A349" s="26"/>
      <c r="B349" s="27"/>
      <c r="C349" s="183" t="s">
        <v>1673</v>
      </c>
      <c r="D349" s="183" t="s">
        <v>0</v>
      </c>
      <c r="E349" s="184" t="s">
        <v>1674</v>
      </c>
      <c r="F349" s="185" t="s">
        <v>1675</v>
      </c>
      <c r="G349" s="186" t="s">
        <v>260</v>
      </c>
      <c r="H349" s="187" t="n">
        <v>1</v>
      </c>
      <c r="I349" s="188"/>
      <c r="J349" s="189" t="n">
        <f aca="false">ROUND(I349*H349,2)</f>
        <v>0</v>
      </c>
      <c r="K349" s="185" t="s">
        <v>261</v>
      </c>
      <c r="L349" s="27"/>
      <c r="M349" s="190"/>
      <c r="N349" s="191" t="s">
        <v>47</v>
      </c>
      <c r="O349" s="68"/>
      <c r="P349" s="192" t="n">
        <f aca="false">O349*H349</f>
        <v>0</v>
      </c>
      <c r="Q349" s="192" t="n">
        <v>0</v>
      </c>
      <c r="R349" s="192" t="n">
        <f aca="false">Q349*H349</f>
        <v>0</v>
      </c>
      <c r="S349" s="192" t="n">
        <v>0</v>
      </c>
      <c r="T349" s="193" t="n">
        <f aca="false">S349*H349</f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194" t="s">
        <v>1324</v>
      </c>
      <c r="AS349" s="31"/>
      <c r="AT349" s="194" t="s">
        <v>0</v>
      </c>
      <c r="AU349" s="194" t="s">
        <v>92</v>
      </c>
      <c r="AV349" s="31"/>
      <c r="AW349" s="31"/>
      <c r="AX349" s="31"/>
      <c r="AY349" s="7" t="s">
        <v>186</v>
      </c>
      <c r="AZ349" s="31"/>
      <c r="BA349" s="31"/>
      <c r="BB349" s="31"/>
      <c r="BC349" s="31"/>
      <c r="BD349" s="31"/>
      <c r="BE349" s="195" t="n">
        <f aca="false">IF(N349="základní",J349,0)</f>
        <v>0</v>
      </c>
      <c r="BF349" s="195" t="n">
        <f aca="false">IF(N349="snížená",J349,0)</f>
        <v>0</v>
      </c>
      <c r="BG349" s="195" t="n">
        <f aca="false">IF(N349="zákl. přenesená",J349,0)</f>
        <v>0</v>
      </c>
      <c r="BH349" s="195" t="n">
        <f aca="false">IF(N349="sníž. přenesená",J349,0)</f>
        <v>0</v>
      </c>
      <c r="BI349" s="195" t="n">
        <f aca="false">IF(N349="nulová",J349,0)</f>
        <v>0</v>
      </c>
      <c r="BJ349" s="7" t="s">
        <v>90</v>
      </c>
      <c r="BK349" s="195" t="n">
        <f aca="false">ROUND(I349*H349,2)</f>
        <v>0</v>
      </c>
      <c r="BL349" s="7" t="s">
        <v>1324</v>
      </c>
      <c r="BM349" s="194" t="s">
        <v>1676</v>
      </c>
      <c r="BN349" s="31"/>
    </row>
    <row r="350" s="32" customFormat="true" ht="12.8" hidden="false" customHeight="false" outlineLevel="0" collapsed="false">
      <c r="A350" s="26"/>
      <c r="B350" s="27"/>
      <c r="C350" s="26"/>
      <c r="D350" s="196" t="s">
        <v>194</v>
      </c>
      <c r="E350" s="26"/>
      <c r="F350" s="197" t="s">
        <v>1675</v>
      </c>
      <c r="G350" s="26"/>
      <c r="H350" s="26"/>
      <c r="I350" s="163"/>
      <c r="J350" s="26"/>
      <c r="K350" s="26"/>
      <c r="L350" s="27"/>
      <c r="M350" s="198"/>
      <c r="N350" s="199"/>
      <c r="O350" s="68"/>
      <c r="P350" s="68"/>
      <c r="Q350" s="68"/>
      <c r="R350" s="68"/>
      <c r="S350" s="68"/>
      <c r="T350" s="69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7" t="s">
        <v>194</v>
      </c>
      <c r="AU350" s="7" t="s">
        <v>92</v>
      </c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</row>
    <row r="351" s="32" customFormat="true" ht="12.8" hidden="false" customHeight="false" outlineLevel="0" collapsed="false">
      <c r="A351" s="26"/>
      <c r="B351" s="27"/>
      <c r="C351" s="183" t="s">
        <v>483</v>
      </c>
      <c r="D351" s="183" t="s">
        <v>0</v>
      </c>
      <c r="E351" s="184" t="s">
        <v>1677</v>
      </c>
      <c r="F351" s="185" t="s">
        <v>1678</v>
      </c>
      <c r="G351" s="186" t="s">
        <v>260</v>
      </c>
      <c r="H351" s="187" t="n">
        <v>1</v>
      </c>
      <c r="I351" s="188"/>
      <c r="J351" s="189" t="n">
        <f aca="false">ROUND(I351*H351,2)</f>
        <v>0</v>
      </c>
      <c r="K351" s="185" t="s">
        <v>261</v>
      </c>
      <c r="L351" s="27"/>
      <c r="M351" s="190"/>
      <c r="N351" s="191" t="s">
        <v>47</v>
      </c>
      <c r="O351" s="68"/>
      <c r="P351" s="192" t="n">
        <f aca="false">O351*H351</f>
        <v>0</v>
      </c>
      <c r="Q351" s="192" t="n">
        <v>0</v>
      </c>
      <c r="R351" s="192" t="n">
        <f aca="false">Q351*H351</f>
        <v>0</v>
      </c>
      <c r="S351" s="192" t="n">
        <v>0</v>
      </c>
      <c r="T351" s="193" t="n">
        <f aca="false">S351*H351</f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194" t="s">
        <v>1324</v>
      </c>
      <c r="AS351" s="31"/>
      <c r="AT351" s="194" t="s">
        <v>0</v>
      </c>
      <c r="AU351" s="194" t="s">
        <v>92</v>
      </c>
      <c r="AV351" s="31"/>
      <c r="AW351" s="31"/>
      <c r="AX351" s="31"/>
      <c r="AY351" s="7" t="s">
        <v>186</v>
      </c>
      <c r="AZ351" s="31"/>
      <c r="BA351" s="31"/>
      <c r="BB351" s="31"/>
      <c r="BC351" s="31"/>
      <c r="BD351" s="31"/>
      <c r="BE351" s="195" t="n">
        <f aca="false">IF(N351="základní",J351,0)</f>
        <v>0</v>
      </c>
      <c r="BF351" s="195" t="n">
        <f aca="false">IF(N351="snížená",J351,0)</f>
        <v>0</v>
      </c>
      <c r="BG351" s="195" t="n">
        <f aca="false">IF(N351="zákl. přenesená",J351,0)</f>
        <v>0</v>
      </c>
      <c r="BH351" s="195" t="n">
        <f aca="false">IF(N351="sníž. přenesená",J351,0)</f>
        <v>0</v>
      </c>
      <c r="BI351" s="195" t="n">
        <f aca="false">IF(N351="nulová",J351,0)</f>
        <v>0</v>
      </c>
      <c r="BJ351" s="7" t="s">
        <v>90</v>
      </c>
      <c r="BK351" s="195" t="n">
        <f aca="false">ROUND(I351*H351,2)</f>
        <v>0</v>
      </c>
      <c r="BL351" s="7" t="s">
        <v>1324</v>
      </c>
      <c r="BM351" s="194" t="s">
        <v>1679</v>
      </c>
      <c r="BN351" s="31"/>
    </row>
    <row r="352" s="32" customFormat="true" ht="12.8" hidden="false" customHeight="false" outlineLevel="0" collapsed="false">
      <c r="A352" s="26"/>
      <c r="B352" s="27"/>
      <c r="C352" s="26"/>
      <c r="D352" s="196" t="s">
        <v>194</v>
      </c>
      <c r="E352" s="26"/>
      <c r="F352" s="197" t="s">
        <v>1678</v>
      </c>
      <c r="G352" s="26"/>
      <c r="H352" s="26"/>
      <c r="I352" s="163"/>
      <c r="J352" s="26"/>
      <c r="K352" s="26"/>
      <c r="L352" s="27"/>
      <c r="M352" s="198"/>
      <c r="N352" s="199"/>
      <c r="O352" s="68"/>
      <c r="P352" s="68"/>
      <c r="Q352" s="68"/>
      <c r="R352" s="68"/>
      <c r="S352" s="68"/>
      <c r="T352" s="69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7" t="s">
        <v>194</v>
      </c>
      <c r="AU352" s="7" t="s">
        <v>92</v>
      </c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</row>
    <row r="353" s="32" customFormat="true" ht="12.8" hidden="false" customHeight="false" outlineLevel="0" collapsed="false">
      <c r="A353" s="26"/>
      <c r="B353" s="27"/>
      <c r="C353" s="183" t="s">
        <v>490</v>
      </c>
      <c r="D353" s="183" t="s">
        <v>0</v>
      </c>
      <c r="E353" s="184" t="s">
        <v>1680</v>
      </c>
      <c r="F353" s="185" t="s">
        <v>1681</v>
      </c>
      <c r="G353" s="186" t="s">
        <v>260</v>
      </c>
      <c r="H353" s="187" t="n">
        <v>1</v>
      </c>
      <c r="I353" s="188"/>
      <c r="J353" s="189" t="n">
        <f aca="false">ROUND(I353*H353,2)</f>
        <v>0</v>
      </c>
      <c r="K353" s="185" t="s">
        <v>261</v>
      </c>
      <c r="L353" s="27"/>
      <c r="M353" s="190"/>
      <c r="N353" s="191" t="s">
        <v>47</v>
      </c>
      <c r="O353" s="68"/>
      <c r="P353" s="192" t="n">
        <f aca="false">O353*H353</f>
        <v>0</v>
      </c>
      <c r="Q353" s="192" t="n">
        <v>0</v>
      </c>
      <c r="R353" s="192" t="n">
        <f aca="false">Q353*H353</f>
        <v>0</v>
      </c>
      <c r="S353" s="192" t="n">
        <v>0</v>
      </c>
      <c r="T353" s="193" t="n">
        <f aca="false">S353*H353</f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194" t="s">
        <v>1324</v>
      </c>
      <c r="AS353" s="31"/>
      <c r="AT353" s="194" t="s">
        <v>0</v>
      </c>
      <c r="AU353" s="194" t="s">
        <v>92</v>
      </c>
      <c r="AV353" s="31"/>
      <c r="AW353" s="31"/>
      <c r="AX353" s="31"/>
      <c r="AY353" s="7" t="s">
        <v>186</v>
      </c>
      <c r="AZ353" s="31"/>
      <c r="BA353" s="31"/>
      <c r="BB353" s="31"/>
      <c r="BC353" s="31"/>
      <c r="BD353" s="31"/>
      <c r="BE353" s="195" t="n">
        <f aca="false">IF(N353="základní",J353,0)</f>
        <v>0</v>
      </c>
      <c r="BF353" s="195" t="n">
        <f aca="false">IF(N353="snížená",J353,0)</f>
        <v>0</v>
      </c>
      <c r="BG353" s="195" t="n">
        <f aca="false">IF(N353="zákl. přenesená",J353,0)</f>
        <v>0</v>
      </c>
      <c r="BH353" s="195" t="n">
        <f aca="false">IF(N353="sníž. přenesená",J353,0)</f>
        <v>0</v>
      </c>
      <c r="BI353" s="195" t="n">
        <f aca="false">IF(N353="nulová",J353,0)</f>
        <v>0</v>
      </c>
      <c r="BJ353" s="7" t="s">
        <v>90</v>
      </c>
      <c r="BK353" s="195" t="n">
        <f aca="false">ROUND(I353*H353,2)</f>
        <v>0</v>
      </c>
      <c r="BL353" s="7" t="s">
        <v>1324</v>
      </c>
      <c r="BM353" s="194" t="s">
        <v>1682</v>
      </c>
      <c r="BN353" s="31"/>
    </row>
    <row r="354" s="32" customFormat="true" ht="12.8" hidden="false" customHeight="false" outlineLevel="0" collapsed="false">
      <c r="A354" s="26"/>
      <c r="B354" s="27"/>
      <c r="C354" s="26"/>
      <c r="D354" s="196" t="s">
        <v>194</v>
      </c>
      <c r="E354" s="26"/>
      <c r="F354" s="197" t="s">
        <v>1681</v>
      </c>
      <c r="G354" s="26"/>
      <c r="H354" s="26"/>
      <c r="I354" s="163"/>
      <c r="J354" s="26"/>
      <c r="K354" s="26"/>
      <c r="L354" s="27"/>
      <c r="M354" s="198"/>
      <c r="N354" s="199"/>
      <c r="O354" s="68"/>
      <c r="P354" s="68"/>
      <c r="Q354" s="68"/>
      <c r="R354" s="68"/>
      <c r="S354" s="68"/>
      <c r="T354" s="69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7" t="s">
        <v>194</v>
      </c>
      <c r="AU354" s="7" t="s">
        <v>92</v>
      </c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</row>
    <row r="355" s="32" customFormat="true" ht="12.8" hidden="false" customHeight="false" outlineLevel="0" collapsed="false">
      <c r="A355" s="26"/>
      <c r="B355" s="27"/>
      <c r="C355" s="183" t="s">
        <v>665</v>
      </c>
      <c r="D355" s="183" t="s">
        <v>0</v>
      </c>
      <c r="E355" s="184" t="s">
        <v>1683</v>
      </c>
      <c r="F355" s="185" t="s">
        <v>1684</v>
      </c>
      <c r="G355" s="186" t="s">
        <v>260</v>
      </c>
      <c r="H355" s="187" t="n">
        <v>1</v>
      </c>
      <c r="I355" s="188"/>
      <c r="J355" s="189" t="n">
        <f aca="false">ROUND(I355*H355,2)</f>
        <v>0</v>
      </c>
      <c r="K355" s="185" t="s">
        <v>261</v>
      </c>
      <c r="L355" s="27"/>
      <c r="M355" s="190"/>
      <c r="N355" s="191" t="s">
        <v>47</v>
      </c>
      <c r="O355" s="68"/>
      <c r="P355" s="192" t="n">
        <f aca="false">O355*H355</f>
        <v>0</v>
      </c>
      <c r="Q355" s="192" t="n">
        <v>0</v>
      </c>
      <c r="R355" s="192" t="n">
        <f aca="false">Q355*H355</f>
        <v>0</v>
      </c>
      <c r="S355" s="192" t="n">
        <v>0</v>
      </c>
      <c r="T355" s="193" t="n">
        <f aca="false">S355*H355</f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194" t="s">
        <v>1324</v>
      </c>
      <c r="AS355" s="31"/>
      <c r="AT355" s="194" t="s">
        <v>0</v>
      </c>
      <c r="AU355" s="194" t="s">
        <v>92</v>
      </c>
      <c r="AV355" s="31"/>
      <c r="AW355" s="31"/>
      <c r="AX355" s="31"/>
      <c r="AY355" s="7" t="s">
        <v>186</v>
      </c>
      <c r="AZ355" s="31"/>
      <c r="BA355" s="31"/>
      <c r="BB355" s="31"/>
      <c r="BC355" s="31"/>
      <c r="BD355" s="31"/>
      <c r="BE355" s="195" t="n">
        <f aca="false">IF(N355="základní",J355,0)</f>
        <v>0</v>
      </c>
      <c r="BF355" s="195" t="n">
        <f aca="false">IF(N355="snížená",J355,0)</f>
        <v>0</v>
      </c>
      <c r="BG355" s="195" t="n">
        <f aca="false">IF(N355="zákl. přenesená",J355,0)</f>
        <v>0</v>
      </c>
      <c r="BH355" s="195" t="n">
        <f aca="false">IF(N355="sníž. přenesená",J355,0)</f>
        <v>0</v>
      </c>
      <c r="BI355" s="195" t="n">
        <f aca="false">IF(N355="nulová",J355,0)</f>
        <v>0</v>
      </c>
      <c r="BJ355" s="7" t="s">
        <v>90</v>
      </c>
      <c r="BK355" s="195" t="n">
        <f aca="false">ROUND(I355*H355,2)</f>
        <v>0</v>
      </c>
      <c r="BL355" s="7" t="s">
        <v>1324</v>
      </c>
      <c r="BM355" s="194" t="s">
        <v>1685</v>
      </c>
      <c r="BN355" s="31"/>
    </row>
    <row r="356" s="32" customFormat="true" ht="12.8" hidden="false" customHeight="false" outlineLevel="0" collapsed="false">
      <c r="A356" s="26"/>
      <c r="B356" s="27"/>
      <c r="C356" s="26"/>
      <c r="D356" s="196" t="s">
        <v>194</v>
      </c>
      <c r="E356" s="26"/>
      <c r="F356" s="197" t="s">
        <v>1684</v>
      </c>
      <c r="G356" s="26"/>
      <c r="H356" s="26"/>
      <c r="I356" s="163"/>
      <c r="J356" s="26"/>
      <c r="K356" s="26"/>
      <c r="L356" s="27"/>
      <c r="M356" s="198"/>
      <c r="N356" s="199"/>
      <c r="O356" s="68"/>
      <c r="P356" s="68"/>
      <c r="Q356" s="68"/>
      <c r="R356" s="68"/>
      <c r="S356" s="68"/>
      <c r="T356" s="69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7" t="s">
        <v>194</v>
      </c>
      <c r="AU356" s="7" t="s">
        <v>92</v>
      </c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</row>
    <row r="357" s="32" customFormat="true" ht="12.8" hidden="false" customHeight="false" outlineLevel="0" collapsed="false">
      <c r="A357" s="26"/>
      <c r="B357" s="27"/>
      <c r="C357" s="183" t="s">
        <v>1686</v>
      </c>
      <c r="D357" s="183" t="s">
        <v>0</v>
      </c>
      <c r="E357" s="184" t="s">
        <v>1687</v>
      </c>
      <c r="F357" s="185" t="s">
        <v>1688</v>
      </c>
      <c r="G357" s="186" t="s">
        <v>260</v>
      </c>
      <c r="H357" s="187" t="n">
        <v>1</v>
      </c>
      <c r="I357" s="188"/>
      <c r="J357" s="189" t="n">
        <f aca="false">ROUND(I357*H357,2)</f>
        <v>0</v>
      </c>
      <c r="K357" s="185" t="s">
        <v>261</v>
      </c>
      <c r="L357" s="27"/>
      <c r="M357" s="190"/>
      <c r="N357" s="191" t="s">
        <v>47</v>
      </c>
      <c r="O357" s="68"/>
      <c r="P357" s="192" t="n">
        <f aca="false">O357*H357</f>
        <v>0</v>
      </c>
      <c r="Q357" s="192" t="n">
        <v>0</v>
      </c>
      <c r="R357" s="192" t="n">
        <f aca="false">Q357*H357</f>
        <v>0</v>
      </c>
      <c r="S357" s="192" t="n">
        <v>0</v>
      </c>
      <c r="T357" s="193" t="n">
        <f aca="false">S357*H357</f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194" t="s">
        <v>1324</v>
      </c>
      <c r="AS357" s="31"/>
      <c r="AT357" s="194" t="s">
        <v>0</v>
      </c>
      <c r="AU357" s="194" t="s">
        <v>92</v>
      </c>
      <c r="AV357" s="31"/>
      <c r="AW357" s="31"/>
      <c r="AX357" s="31"/>
      <c r="AY357" s="7" t="s">
        <v>186</v>
      </c>
      <c r="AZ357" s="31"/>
      <c r="BA357" s="31"/>
      <c r="BB357" s="31"/>
      <c r="BC357" s="31"/>
      <c r="BD357" s="31"/>
      <c r="BE357" s="195" t="n">
        <f aca="false">IF(N357="základní",J357,0)</f>
        <v>0</v>
      </c>
      <c r="BF357" s="195" t="n">
        <f aca="false">IF(N357="snížená",J357,0)</f>
        <v>0</v>
      </c>
      <c r="BG357" s="195" t="n">
        <f aca="false">IF(N357="zákl. přenesená",J357,0)</f>
        <v>0</v>
      </c>
      <c r="BH357" s="195" t="n">
        <f aca="false">IF(N357="sníž. přenesená",J357,0)</f>
        <v>0</v>
      </c>
      <c r="BI357" s="195" t="n">
        <f aca="false">IF(N357="nulová",J357,0)</f>
        <v>0</v>
      </c>
      <c r="BJ357" s="7" t="s">
        <v>90</v>
      </c>
      <c r="BK357" s="195" t="n">
        <f aca="false">ROUND(I357*H357,2)</f>
        <v>0</v>
      </c>
      <c r="BL357" s="7" t="s">
        <v>1324</v>
      </c>
      <c r="BM357" s="194" t="s">
        <v>1689</v>
      </c>
      <c r="BN357" s="31"/>
    </row>
    <row r="358" s="32" customFormat="true" ht="12.8" hidden="false" customHeight="false" outlineLevel="0" collapsed="false">
      <c r="A358" s="26"/>
      <c r="B358" s="27"/>
      <c r="C358" s="26"/>
      <c r="D358" s="196" t="s">
        <v>194</v>
      </c>
      <c r="E358" s="26"/>
      <c r="F358" s="197" t="s">
        <v>1688</v>
      </c>
      <c r="G358" s="26"/>
      <c r="H358" s="26"/>
      <c r="I358" s="163"/>
      <c r="J358" s="26"/>
      <c r="K358" s="26"/>
      <c r="L358" s="27"/>
      <c r="M358" s="198"/>
      <c r="N358" s="199"/>
      <c r="O358" s="68"/>
      <c r="P358" s="68"/>
      <c r="Q358" s="68"/>
      <c r="R358" s="68"/>
      <c r="S358" s="68"/>
      <c r="T358" s="69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7" t="s">
        <v>194</v>
      </c>
      <c r="AU358" s="7" t="s">
        <v>92</v>
      </c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</row>
    <row r="359" s="32" customFormat="true" ht="12.8" hidden="false" customHeight="false" outlineLevel="0" collapsed="false">
      <c r="A359" s="26"/>
      <c r="B359" s="27"/>
      <c r="C359" s="183" t="s">
        <v>668</v>
      </c>
      <c r="D359" s="183" t="s">
        <v>0</v>
      </c>
      <c r="E359" s="184" t="s">
        <v>1690</v>
      </c>
      <c r="F359" s="185" t="s">
        <v>1691</v>
      </c>
      <c r="G359" s="186" t="s">
        <v>260</v>
      </c>
      <c r="H359" s="187" t="n">
        <v>1</v>
      </c>
      <c r="I359" s="188"/>
      <c r="J359" s="189" t="n">
        <f aca="false">ROUND(I359*H359,2)</f>
        <v>0</v>
      </c>
      <c r="K359" s="185" t="s">
        <v>261</v>
      </c>
      <c r="L359" s="27"/>
      <c r="M359" s="190"/>
      <c r="N359" s="191" t="s">
        <v>47</v>
      </c>
      <c r="O359" s="68"/>
      <c r="P359" s="192" t="n">
        <f aca="false">O359*H359</f>
        <v>0</v>
      </c>
      <c r="Q359" s="192" t="n">
        <v>0</v>
      </c>
      <c r="R359" s="192" t="n">
        <f aca="false">Q359*H359</f>
        <v>0</v>
      </c>
      <c r="S359" s="192" t="n">
        <v>0</v>
      </c>
      <c r="T359" s="193" t="n">
        <f aca="false">S359*H359</f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194" t="s">
        <v>1324</v>
      </c>
      <c r="AS359" s="31"/>
      <c r="AT359" s="194" t="s">
        <v>0</v>
      </c>
      <c r="AU359" s="194" t="s">
        <v>92</v>
      </c>
      <c r="AV359" s="31"/>
      <c r="AW359" s="31"/>
      <c r="AX359" s="31"/>
      <c r="AY359" s="7" t="s">
        <v>186</v>
      </c>
      <c r="AZ359" s="31"/>
      <c r="BA359" s="31"/>
      <c r="BB359" s="31"/>
      <c r="BC359" s="31"/>
      <c r="BD359" s="31"/>
      <c r="BE359" s="195" t="n">
        <f aca="false">IF(N359="základní",J359,0)</f>
        <v>0</v>
      </c>
      <c r="BF359" s="195" t="n">
        <f aca="false">IF(N359="snížená",J359,0)</f>
        <v>0</v>
      </c>
      <c r="BG359" s="195" t="n">
        <f aca="false">IF(N359="zákl. přenesená",J359,0)</f>
        <v>0</v>
      </c>
      <c r="BH359" s="195" t="n">
        <f aca="false">IF(N359="sníž. přenesená",J359,0)</f>
        <v>0</v>
      </c>
      <c r="BI359" s="195" t="n">
        <f aca="false">IF(N359="nulová",J359,0)</f>
        <v>0</v>
      </c>
      <c r="BJ359" s="7" t="s">
        <v>90</v>
      </c>
      <c r="BK359" s="195" t="n">
        <f aca="false">ROUND(I359*H359,2)</f>
        <v>0</v>
      </c>
      <c r="BL359" s="7" t="s">
        <v>1324</v>
      </c>
      <c r="BM359" s="194" t="s">
        <v>1692</v>
      </c>
      <c r="BN359" s="31"/>
    </row>
    <row r="360" s="32" customFormat="true" ht="12.8" hidden="false" customHeight="false" outlineLevel="0" collapsed="false">
      <c r="A360" s="26"/>
      <c r="B360" s="27"/>
      <c r="C360" s="26"/>
      <c r="D360" s="196" t="s">
        <v>194</v>
      </c>
      <c r="E360" s="26"/>
      <c r="F360" s="197" t="s">
        <v>1691</v>
      </c>
      <c r="G360" s="26"/>
      <c r="H360" s="26"/>
      <c r="I360" s="163"/>
      <c r="J360" s="26"/>
      <c r="K360" s="26"/>
      <c r="L360" s="27"/>
      <c r="M360" s="198"/>
      <c r="N360" s="199"/>
      <c r="O360" s="68"/>
      <c r="P360" s="68"/>
      <c r="Q360" s="68"/>
      <c r="R360" s="68"/>
      <c r="S360" s="68"/>
      <c r="T360" s="69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7" t="s">
        <v>194</v>
      </c>
      <c r="AU360" s="7" t="s">
        <v>92</v>
      </c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</row>
    <row r="361" s="32" customFormat="true" ht="12.8" hidden="false" customHeight="false" outlineLevel="0" collapsed="false">
      <c r="A361" s="26"/>
      <c r="B361" s="27"/>
      <c r="C361" s="183" t="s">
        <v>1693</v>
      </c>
      <c r="D361" s="183" t="s">
        <v>0</v>
      </c>
      <c r="E361" s="184" t="s">
        <v>1694</v>
      </c>
      <c r="F361" s="185" t="s">
        <v>1695</v>
      </c>
      <c r="G361" s="186" t="s">
        <v>260</v>
      </c>
      <c r="H361" s="187" t="n">
        <v>1</v>
      </c>
      <c r="I361" s="188"/>
      <c r="J361" s="189" t="n">
        <f aca="false">ROUND(I361*H361,2)</f>
        <v>0</v>
      </c>
      <c r="K361" s="185" t="s">
        <v>261</v>
      </c>
      <c r="L361" s="27"/>
      <c r="M361" s="190"/>
      <c r="N361" s="191" t="s">
        <v>47</v>
      </c>
      <c r="O361" s="68"/>
      <c r="P361" s="192" t="n">
        <f aca="false">O361*H361</f>
        <v>0</v>
      </c>
      <c r="Q361" s="192" t="n">
        <v>0</v>
      </c>
      <c r="R361" s="192" t="n">
        <f aca="false">Q361*H361</f>
        <v>0</v>
      </c>
      <c r="S361" s="192" t="n">
        <v>0</v>
      </c>
      <c r="T361" s="193" t="n">
        <f aca="false">S361*H361</f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194" t="s">
        <v>1324</v>
      </c>
      <c r="AS361" s="31"/>
      <c r="AT361" s="194" t="s">
        <v>0</v>
      </c>
      <c r="AU361" s="194" t="s">
        <v>92</v>
      </c>
      <c r="AV361" s="31"/>
      <c r="AW361" s="31"/>
      <c r="AX361" s="31"/>
      <c r="AY361" s="7" t="s">
        <v>186</v>
      </c>
      <c r="AZ361" s="31"/>
      <c r="BA361" s="31"/>
      <c r="BB361" s="31"/>
      <c r="BC361" s="31"/>
      <c r="BD361" s="31"/>
      <c r="BE361" s="195" t="n">
        <f aca="false">IF(N361="základní",J361,0)</f>
        <v>0</v>
      </c>
      <c r="BF361" s="195" t="n">
        <f aca="false">IF(N361="snížená",J361,0)</f>
        <v>0</v>
      </c>
      <c r="BG361" s="195" t="n">
        <f aca="false">IF(N361="zákl. přenesená",J361,0)</f>
        <v>0</v>
      </c>
      <c r="BH361" s="195" t="n">
        <f aca="false">IF(N361="sníž. přenesená",J361,0)</f>
        <v>0</v>
      </c>
      <c r="BI361" s="195" t="n">
        <f aca="false">IF(N361="nulová",J361,0)</f>
        <v>0</v>
      </c>
      <c r="BJ361" s="7" t="s">
        <v>90</v>
      </c>
      <c r="BK361" s="195" t="n">
        <f aca="false">ROUND(I361*H361,2)</f>
        <v>0</v>
      </c>
      <c r="BL361" s="7" t="s">
        <v>1324</v>
      </c>
      <c r="BM361" s="194" t="s">
        <v>1696</v>
      </c>
      <c r="BN361" s="31"/>
    </row>
    <row r="362" s="32" customFormat="true" ht="12.8" hidden="false" customHeight="false" outlineLevel="0" collapsed="false">
      <c r="A362" s="26"/>
      <c r="B362" s="27"/>
      <c r="C362" s="26"/>
      <c r="D362" s="196" t="s">
        <v>194</v>
      </c>
      <c r="E362" s="26"/>
      <c r="F362" s="197" t="s">
        <v>1695</v>
      </c>
      <c r="G362" s="26"/>
      <c r="H362" s="26"/>
      <c r="I362" s="163"/>
      <c r="J362" s="26"/>
      <c r="K362" s="26"/>
      <c r="L362" s="27"/>
      <c r="M362" s="198"/>
      <c r="N362" s="199"/>
      <c r="O362" s="68"/>
      <c r="P362" s="68"/>
      <c r="Q362" s="68"/>
      <c r="R362" s="68"/>
      <c r="S362" s="68"/>
      <c r="T362" s="69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7" t="s">
        <v>194</v>
      </c>
      <c r="AU362" s="7" t="s">
        <v>92</v>
      </c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</row>
    <row r="363" s="32" customFormat="true" ht="12.8" hidden="false" customHeight="false" outlineLevel="0" collapsed="false">
      <c r="A363" s="26"/>
      <c r="B363" s="27"/>
      <c r="C363" s="183" t="s">
        <v>321</v>
      </c>
      <c r="D363" s="183" t="s">
        <v>0</v>
      </c>
      <c r="E363" s="184" t="s">
        <v>1697</v>
      </c>
      <c r="F363" s="185" t="s">
        <v>1698</v>
      </c>
      <c r="G363" s="186" t="s">
        <v>260</v>
      </c>
      <c r="H363" s="187" t="n">
        <v>1</v>
      </c>
      <c r="I363" s="188"/>
      <c r="J363" s="189" t="n">
        <f aca="false">ROUND(I363*H363,2)</f>
        <v>0</v>
      </c>
      <c r="K363" s="185" t="s">
        <v>261</v>
      </c>
      <c r="L363" s="27"/>
      <c r="M363" s="190"/>
      <c r="N363" s="191" t="s">
        <v>47</v>
      </c>
      <c r="O363" s="68"/>
      <c r="P363" s="192" t="n">
        <f aca="false">O363*H363</f>
        <v>0</v>
      </c>
      <c r="Q363" s="192" t="n">
        <v>0</v>
      </c>
      <c r="R363" s="192" t="n">
        <f aca="false">Q363*H363</f>
        <v>0</v>
      </c>
      <c r="S363" s="192" t="n">
        <v>0</v>
      </c>
      <c r="T363" s="193" t="n">
        <f aca="false">S363*H363</f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194" t="s">
        <v>1324</v>
      </c>
      <c r="AS363" s="31"/>
      <c r="AT363" s="194" t="s">
        <v>0</v>
      </c>
      <c r="AU363" s="194" t="s">
        <v>92</v>
      </c>
      <c r="AV363" s="31"/>
      <c r="AW363" s="31"/>
      <c r="AX363" s="31"/>
      <c r="AY363" s="7" t="s">
        <v>186</v>
      </c>
      <c r="AZ363" s="31"/>
      <c r="BA363" s="31"/>
      <c r="BB363" s="31"/>
      <c r="BC363" s="31"/>
      <c r="BD363" s="31"/>
      <c r="BE363" s="195" t="n">
        <f aca="false">IF(N363="základní",J363,0)</f>
        <v>0</v>
      </c>
      <c r="BF363" s="195" t="n">
        <f aca="false">IF(N363="snížená",J363,0)</f>
        <v>0</v>
      </c>
      <c r="BG363" s="195" t="n">
        <f aca="false">IF(N363="zákl. přenesená",J363,0)</f>
        <v>0</v>
      </c>
      <c r="BH363" s="195" t="n">
        <f aca="false">IF(N363="sníž. přenesená",J363,0)</f>
        <v>0</v>
      </c>
      <c r="BI363" s="195" t="n">
        <f aca="false">IF(N363="nulová",J363,0)</f>
        <v>0</v>
      </c>
      <c r="BJ363" s="7" t="s">
        <v>90</v>
      </c>
      <c r="BK363" s="195" t="n">
        <f aca="false">ROUND(I363*H363,2)</f>
        <v>0</v>
      </c>
      <c r="BL363" s="7" t="s">
        <v>1324</v>
      </c>
      <c r="BM363" s="194" t="s">
        <v>1699</v>
      </c>
      <c r="BN363" s="31"/>
    </row>
    <row r="364" s="32" customFormat="true" ht="12.8" hidden="false" customHeight="false" outlineLevel="0" collapsed="false">
      <c r="A364" s="26"/>
      <c r="B364" s="27"/>
      <c r="C364" s="26"/>
      <c r="D364" s="196" t="s">
        <v>194</v>
      </c>
      <c r="E364" s="26"/>
      <c r="F364" s="197" t="s">
        <v>1698</v>
      </c>
      <c r="G364" s="26"/>
      <c r="H364" s="26"/>
      <c r="I364" s="163"/>
      <c r="J364" s="26"/>
      <c r="K364" s="26"/>
      <c r="L364" s="27"/>
      <c r="M364" s="198"/>
      <c r="N364" s="199"/>
      <c r="O364" s="68"/>
      <c r="P364" s="68"/>
      <c r="Q364" s="68"/>
      <c r="R364" s="68"/>
      <c r="S364" s="68"/>
      <c r="T364" s="69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7" t="s">
        <v>194</v>
      </c>
      <c r="AU364" s="7" t="s">
        <v>92</v>
      </c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</row>
    <row r="365" s="32" customFormat="true" ht="12.8" hidden="false" customHeight="false" outlineLevel="0" collapsed="false">
      <c r="A365" s="26"/>
      <c r="B365" s="27"/>
      <c r="C365" s="183" t="s">
        <v>1700</v>
      </c>
      <c r="D365" s="183" t="s">
        <v>0</v>
      </c>
      <c r="E365" s="184" t="s">
        <v>1701</v>
      </c>
      <c r="F365" s="185" t="s">
        <v>1702</v>
      </c>
      <c r="G365" s="186" t="s">
        <v>260</v>
      </c>
      <c r="H365" s="187" t="n">
        <v>1</v>
      </c>
      <c r="I365" s="188"/>
      <c r="J365" s="189" t="n">
        <f aca="false">ROUND(I365*H365,2)</f>
        <v>0</v>
      </c>
      <c r="K365" s="185" t="s">
        <v>261</v>
      </c>
      <c r="L365" s="27"/>
      <c r="M365" s="190"/>
      <c r="N365" s="191" t="s">
        <v>47</v>
      </c>
      <c r="O365" s="68"/>
      <c r="P365" s="192" t="n">
        <f aca="false">O365*H365</f>
        <v>0</v>
      </c>
      <c r="Q365" s="192" t="n">
        <v>0</v>
      </c>
      <c r="R365" s="192" t="n">
        <f aca="false">Q365*H365</f>
        <v>0</v>
      </c>
      <c r="S365" s="192" t="n">
        <v>0</v>
      </c>
      <c r="T365" s="193" t="n">
        <f aca="false">S365*H365</f>
        <v>0</v>
      </c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194" t="s">
        <v>1324</v>
      </c>
      <c r="AS365" s="31"/>
      <c r="AT365" s="194" t="s">
        <v>0</v>
      </c>
      <c r="AU365" s="194" t="s">
        <v>92</v>
      </c>
      <c r="AV365" s="31"/>
      <c r="AW365" s="31"/>
      <c r="AX365" s="31"/>
      <c r="AY365" s="7" t="s">
        <v>186</v>
      </c>
      <c r="AZ365" s="31"/>
      <c r="BA365" s="31"/>
      <c r="BB365" s="31"/>
      <c r="BC365" s="31"/>
      <c r="BD365" s="31"/>
      <c r="BE365" s="195" t="n">
        <f aca="false">IF(N365="základní",J365,0)</f>
        <v>0</v>
      </c>
      <c r="BF365" s="195" t="n">
        <f aca="false">IF(N365="snížená",J365,0)</f>
        <v>0</v>
      </c>
      <c r="BG365" s="195" t="n">
        <f aca="false">IF(N365="zákl. přenesená",J365,0)</f>
        <v>0</v>
      </c>
      <c r="BH365" s="195" t="n">
        <f aca="false">IF(N365="sníž. přenesená",J365,0)</f>
        <v>0</v>
      </c>
      <c r="BI365" s="195" t="n">
        <f aca="false">IF(N365="nulová",J365,0)</f>
        <v>0</v>
      </c>
      <c r="BJ365" s="7" t="s">
        <v>90</v>
      </c>
      <c r="BK365" s="195" t="n">
        <f aca="false">ROUND(I365*H365,2)</f>
        <v>0</v>
      </c>
      <c r="BL365" s="7" t="s">
        <v>1324</v>
      </c>
      <c r="BM365" s="194" t="s">
        <v>1703</v>
      </c>
      <c r="BN365" s="31"/>
    </row>
    <row r="366" s="32" customFormat="true" ht="12.8" hidden="false" customHeight="false" outlineLevel="0" collapsed="false">
      <c r="A366" s="26"/>
      <c r="B366" s="27"/>
      <c r="C366" s="26"/>
      <c r="D366" s="196" t="s">
        <v>194</v>
      </c>
      <c r="E366" s="26"/>
      <c r="F366" s="197" t="s">
        <v>1702</v>
      </c>
      <c r="G366" s="26"/>
      <c r="H366" s="26"/>
      <c r="I366" s="163"/>
      <c r="J366" s="26"/>
      <c r="K366" s="26"/>
      <c r="L366" s="27"/>
      <c r="M366" s="198"/>
      <c r="N366" s="199"/>
      <c r="O366" s="68"/>
      <c r="P366" s="68"/>
      <c r="Q366" s="68"/>
      <c r="R366" s="68"/>
      <c r="S366" s="68"/>
      <c r="T366" s="69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7" t="s">
        <v>194</v>
      </c>
      <c r="AU366" s="7" t="s">
        <v>92</v>
      </c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</row>
    <row r="367" s="32" customFormat="true" ht="12.8" hidden="false" customHeight="false" outlineLevel="0" collapsed="false">
      <c r="A367" s="26"/>
      <c r="B367" s="27"/>
      <c r="C367" s="183" t="s">
        <v>674</v>
      </c>
      <c r="D367" s="183" t="s">
        <v>0</v>
      </c>
      <c r="E367" s="184" t="s">
        <v>1704</v>
      </c>
      <c r="F367" s="185" t="s">
        <v>1705</v>
      </c>
      <c r="G367" s="186" t="s">
        <v>260</v>
      </c>
      <c r="H367" s="187" t="n">
        <v>1</v>
      </c>
      <c r="I367" s="188"/>
      <c r="J367" s="189" t="n">
        <f aca="false">ROUND(I367*H367,2)</f>
        <v>0</v>
      </c>
      <c r="K367" s="185" t="s">
        <v>261</v>
      </c>
      <c r="L367" s="27"/>
      <c r="M367" s="190"/>
      <c r="N367" s="191" t="s">
        <v>47</v>
      </c>
      <c r="O367" s="68"/>
      <c r="P367" s="192" t="n">
        <f aca="false">O367*H367</f>
        <v>0</v>
      </c>
      <c r="Q367" s="192" t="n">
        <v>0</v>
      </c>
      <c r="R367" s="192" t="n">
        <f aca="false">Q367*H367</f>
        <v>0</v>
      </c>
      <c r="S367" s="192" t="n">
        <v>0</v>
      </c>
      <c r="T367" s="193" t="n">
        <f aca="false">S367*H367</f>
        <v>0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194" t="s">
        <v>1324</v>
      </c>
      <c r="AS367" s="31"/>
      <c r="AT367" s="194" t="s">
        <v>0</v>
      </c>
      <c r="AU367" s="194" t="s">
        <v>92</v>
      </c>
      <c r="AV367" s="31"/>
      <c r="AW367" s="31"/>
      <c r="AX367" s="31"/>
      <c r="AY367" s="7" t="s">
        <v>186</v>
      </c>
      <c r="AZ367" s="31"/>
      <c r="BA367" s="31"/>
      <c r="BB367" s="31"/>
      <c r="BC367" s="31"/>
      <c r="BD367" s="31"/>
      <c r="BE367" s="195" t="n">
        <f aca="false">IF(N367="základní",J367,0)</f>
        <v>0</v>
      </c>
      <c r="BF367" s="195" t="n">
        <f aca="false">IF(N367="snížená",J367,0)</f>
        <v>0</v>
      </c>
      <c r="BG367" s="195" t="n">
        <f aca="false">IF(N367="zákl. přenesená",J367,0)</f>
        <v>0</v>
      </c>
      <c r="BH367" s="195" t="n">
        <f aca="false">IF(N367="sníž. přenesená",J367,0)</f>
        <v>0</v>
      </c>
      <c r="BI367" s="195" t="n">
        <f aca="false">IF(N367="nulová",J367,0)</f>
        <v>0</v>
      </c>
      <c r="BJ367" s="7" t="s">
        <v>90</v>
      </c>
      <c r="BK367" s="195" t="n">
        <f aca="false">ROUND(I367*H367,2)</f>
        <v>0</v>
      </c>
      <c r="BL367" s="7" t="s">
        <v>1324</v>
      </c>
      <c r="BM367" s="194" t="s">
        <v>1706</v>
      </c>
      <c r="BN367" s="31"/>
    </row>
    <row r="368" s="32" customFormat="true" ht="12.8" hidden="false" customHeight="false" outlineLevel="0" collapsed="false">
      <c r="A368" s="26"/>
      <c r="B368" s="27"/>
      <c r="C368" s="26"/>
      <c r="D368" s="196" t="s">
        <v>194</v>
      </c>
      <c r="E368" s="26"/>
      <c r="F368" s="197" t="s">
        <v>1705</v>
      </c>
      <c r="G368" s="26"/>
      <c r="H368" s="26"/>
      <c r="I368" s="163"/>
      <c r="J368" s="26"/>
      <c r="K368" s="26"/>
      <c r="L368" s="27"/>
      <c r="M368" s="198"/>
      <c r="N368" s="199"/>
      <c r="O368" s="68"/>
      <c r="P368" s="68"/>
      <c r="Q368" s="68"/>
      <c r="R368" s="68"/>
      <c r="S368" s="68"/>
      <c r="T368" s="69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7" t="s">
        <v>194</v>
      </c>
      <c r="AU368" s="7" t="s">
        <v>92</v>
      </c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</row>
    <row r="369" s="32" customFormat="true" ht="12.8" hidden="false" customHeight="false" outlineLevel="0" collapsed="false">
      <c r="A369" s="26"/>
      <c r="B369" s="27"/>
      <c r="C369" s="183" t="s">
        <v>1707</v>
      </c>
      <c r="D369" s="183" t="s">
        <v>0</v>
      </c>
      <c r="E369" s="184" t="s">
        <v>1708</v>
      </c>
      <c r="F369" s="185" t="s">
        <v>1709</v>
      </c>
      <c r="G369" s="186" t="s">
        <v>260</v>
      </c>
      <c r="H369" s="187" t="n">
        <v>1</v>
      </c>
      <c r="I369" s="188"/>
      <c r="J369" s="189" t="n">
        <f aca="false">ROUND(I369*H369,2)</f>
        <v>0</v>
      </c>
      <c r="K369" s="185" t="s">
        <v>261</v>
      </c>
      <c r="L369" s="27"/>
      <c r="M369" s="190"/>
      <c r="N369" s="191" t="s">
        <v>47</v>
      </c>
      <c r="O369" s="68"/>
      <c r="P369" s="192" t="n">
        <f aca="false">O369*H369</f>
        <v>0</v>
      </c>
      <c r="Q369" s="192" t="n">
        <v>0</v>
      </c>
      <c r="R369" s="192" t="n">
        <f aca="false">Q369*H369</f>
        <v>0</v>
      </c>
      <c r="S369" s="192" t="n">
        <v>0</v>
      </c>
      <c r="T369" s="193" t="n">
        <f aca="false">S369*H369</f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194" t="s">
        <v>1324</v>
      </c>
      <c r="AS369" s="31"/>
      <c r="AT369" s="194" t="s">
        <v>0</v>
      </c>
      <c r="AU369" s="194" t="s">
        <v>92</v>
      </c>
      <c r="AV369" s="31"/>
      <c r="AW369" s="31"/>
      <c r="AX369" s="31"/>
      <c r="AY369" s="7" t="s">
        <v>186</v>
      </c>
      <c r="AZ369" s="31"/>
      <c r="BA369" s="31"/>
      <c r="BB369" s="31"/>
      <c r="BC369" s="31"/>
      <c r="BD369" s="31"/>
      <c r="BE369" s="195" t="n">
        <f aca="false">IF(N369="základní",J369,0)</f>
        <v>0</v>
      </c>
      <c r="BF369" s="195" t="n">
        <f aca="false">IF(N369="snížená",J369,0)</f>
        <v>0</v>
      </c>
      <c r="BG369" s="195" t="n">
        <f aca="false">IF(N369="zákl. přenesená",J369,0)</f>
        <v>0</v>
      </c>
      <c r="BH369" s="195" t="n">
        <f aca="false">IF(N369="sníž. přenesená",J369,0)</f>
        <v>0</v>
      </c>
      <c r="BI369" s="195" t="n">
        <f aca="false">IF(N369="nulová",J369,0)</f>
        <v>0</v>
      </c>
      <c r="BJ369" s="7" t="s">
        <v>90</v>
      </c>
      <c r="BK369" s="195" t="n">
        <f aca="false">ROUND(I369*H369,2)</f>
        <v>0</v>
      </c>
      <c r="BL369" s="7" t="s">
        <v>1324</v>
      </c>
      <c r="BM369" s="194" t="s">
        <v>1710</v>
      </c>
      <c r="BN369" s="31"/>
    </row>
    <row r="370" s="32" customFormat="true" ht="12.8" hidden="false" customHeight="false" outlineLevel="0" collapsed="false">
      <c r="A370" s="26"/>
      <c r="B370" s="27"/>
      <c r="C370" s="26"/>
      <c r="D370" s="196" t="s">
        <v>194</v>
      </c>
      <c r="E370" s="26"/>
      <c r="F370" s="197" t="s">
        <v>1709</v>
      </c>
      <c r="G370" s="26"/>
      <c r="H370" s="26"/>
      <c r="I370" s="163"/>
      <c r="J370" s="26"/>
      <c r="K370" s="26"/>
      <c r="L370" s="27"/>
      <c r="M370" s="198"/>
      <c r="N370" s="199"/>
      <c r="O370" s="68"/>
      <c r="P370" s="68"/>
      <c r="Q370" s="68"/>
      <c r="R370" s="68"/>
      <c r="S370" s="68"/>
      <c r="T370" s="69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7" t="s">
        <v>194</v>
      </c>
      <c r="AU370" s="7" t="s">
        <v>92</v>
      </c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</row>
    <row r="371" s="32" customFormat="true" ht="12.8" hidden="false" customHeight="false" outlineLevel="0" collapsed="false">
      <c r="A371" s="26"/>
      <c r="B371" s="27"/>
      <c r="C371" s="183" t="s">
        <v>677</v>
      </c>
      <c r="D371" s="183" t="s">
        <v>0</v>
      </c>
      <c r="E371" s="184" t="s">
        <v>1711</v>
      </c>
      <c r="F371" s="185" t="s">
        <v>1712</v>
      </c>
      <c r="G371" s="186" t="s">
        <v>260</v>
      </c>
      <c r="H371" s="187" t="n">
        <v>1</v>
      </c>
      <c r="I371" s="188"/>
      <c r="J371" s="189" t="n">
        <f aca="false">ROUND(I371*H371,2)</f>
        <v>0</v>
      </c>
      <c r="K371" s="185" t="s">
        <v>261</v>
      </c>
      <c r="L371" s="27"/>
      <c r="M371" s="190"/>
      <c r="N371" s="191" t="s">
        <v>47</v>
      </c>
      <c r="O371" s="68"/>
      <c r="P371" s="192" t="n">
        <f aca="false">O371*H371</f>
        <v>0</v>
      </c>
      <c r="Q371" s="192" t="n">
        <v>0</v>
      </c>
      <c r="R371" s="192" t="n">
        <f aca="false">Q371*H371</f>
        <v>0</v>
      </c>
      <c r="S371" s="192" t="n">
        <v>0</v>
      </c>
      <c r="T371" s="193" t="n">
        <f aca="false">S371*H371</f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194" t="s">
        <v>1324</v>
      </c>
      <c r="AS371" s="31"/>
      <c r="AT371" s="194" t="s">
        <v>0</v>
      </c>
      <c r="AU371" s="194" t="s">
        <v>92</v>
      </c>
      <c r="AV371" s="31"/>
      <c r="AW371" s="31"/>
      <c r="AX371" s="31"/>
      <c r="AY371" s="7" t="s">
        <v>186</v>
      </c>
      <c r="AZ371" s="31"/>
      <c r="BA371" s="31"/>
      <c r="BB371" s="31"/>
      <c r="BC371" s="31"/>
      <c r="BD371" s="31"/>
      <c r="BE371" s="195" t="n">
        <f aca="false">IF(N371="základní",J371,0)</f>
        <v>0</v>
      </c>
      <c r="BF371" s="195" t="n">
        <f aca="false">IF(N371="snížená",J371,0)</f>
        <v>0</v>
      </c>
      <c r="BG371" s="195" t="n">
        <f aca="false">IF(N371="zákl. přenesená",J371,0)</f>
        <v>0</v>
      </c>
      <c r="BH371" s="195" t="n">
        <f aca="false">IF(N371="sníž. přenesená",J371,0)</f>
        <v>0</v>
      </c>
      <c r="BI371" s="195" t="n">
        <f aca="false">IF(N371="nulová",J371,0)</f>
        <v>0</v>
      </c>
      <c r="BJ371" s="7" t="s">
        <v>90</v>
      </c>
      <c r="BK371" s="195" t="n">
        <f aca="false">ROUND(I371*H371,2)</f>
        <v>0</v>
      </c>
      <c r="BL371" s="7" t="s">
        <v>1324</v>
      </c>
      <c r="BM371" s="194" t="s">
        <v>1713</v>
      </c>
      <c r="BN371" s="31"/>
    </row>
    <row r="372" s="32" customFormat="true" ht="12.8" hidden="false" customHeight="false" outlineLevel="0" collapsed="false">
      <c r="A372" s="26"/>
      <c r="B372" s="27"/>
      <c r="C372" s="26"/>
      <c r="D372" s="196" t="s">
        <v>194</v>
      </c>
      <c r="E372" s="26"/>
      <c r="F372" s="197" t="s">
        <v>1712</v>
      </c>
      <c r="G372" s="26"/>
      <c r="H372" s="26"/>
      <c r="I372" s="163"/>
      <c r="J372" s="26"/>
      <c r="K372" s="26"/>
      <c r="L372" s="27"/>
      <c r="M372" s="198"/>
      <c r="N372" s="199"/>
      <c r="O372" s="68"/>
      <c r="P372" s="68"/>
      <c r="Q372" s="68"/>
      <c r="R372" s="68"/>
      <c r="S372" s="68"/>
      <c r="T372" s="69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7" t="s">
        <v>194</v>
      </c>
      <c r="AU372" s="7" t="s">
        <v>92</v>
      </c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</row>
    <row r="373" s="32" customFormat="true" ht="12.8" hidden="false" customHeight="false" outlineLevel="0" collapsed="false">
      <c r="A373" s="26"/>
      <c r="B373" s="27"/>
      <c r="C373" s="183" t="s">
        <v>1714</v>
      </c>
      <c r="D373" s="183" t="s">
        <v>0</v>
      </c>
      <c r="E373" s="184" t="s">
        <v>1715</v>
      </c>
      <c r="F373" s="185" t="s">
        <v>1716</v>
      </c>
      <c r="G373" s="186" t="s">
        <v>260</v>
      </c>
      <c r="H373" s="187" t="n">
        <v>1</v>
      </c>
      <c r="I373" s="188"/>
      <c r="J373" s="189" t="n">
        <f aca="false">ROUND(I373*H373,2)</f>
        <v>0</v>
      </c>
      <c r="K373" s="185" t="s">
        <v>261</v>
      </c>
      <c r="L373" s="27"/>
      <c r="M373" s="190"/>
      <c r="N373" s="191" t="s">
        <v>47</v>
      </c>
      <c r="O373" s="68"/>
      <c r="P373" s="192" t="n">
        <f aca="false">O373*H373</f>
        <v>0</v>
      </c>
      <c r="Q373" s="192" t="n">
        <v>0</v>
      </c>
      <c r="R373" s="192" t="n">
        <f aca="false">Q373*H373</f>
        <v>0</v>
      </c>
      <c r="S373" s="192" t="n">
        <v>0</v>
      </c>
      <c r="T373" s="193" t="n">
        <f aca="false">S373*H373</f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194" t="s">
        <v>1324</v>
      </c>
      <c r="AS373" s="31"/>
      <c r="AT373" s="194" t="s">
        <v>0</v>
      </c>
      <c r="AU373" s="194" t="s">
        <v>92</v>
      </c>
      <c r="AV373" s="31"/>
      <c r="AW373" s="31"/>
      <c r="AX373" s="31"/>
      <c r="AY373" s="7" t="s">
        <v>186</v>
      </c>
      <c r="AZ373" s="31"/>
      <c r="BA373" s="31"/>
      <c r="BB373" s="31"/>
      <c r="BC373" s="31"/>
      <c r="BD373" s="31"/>
      <c r="BE373" s="195" t="n">
        <f aca="false">IF(N373="základní",J373,0)</f>
        <v>0</v>
      </c>
      <c r="BF373" s="195" t="n">
        <f aca="false">IF(N373="snížená",J373,0)</f>
        <v>0</v>
      </c>
      <c r="BG373" s="195" t="n">
        <f aca="false">IF(N373="zákl. přenesená",J373,0)</f>
        <v>0</v>
      </c>
      <c r="BH373" s="195" t="n">
        <f aca="false">IF(N373="sníž. přenesená",J373,0)</f>
        <v>0</v>
      </c>
      <c r="BI373" s="195" t="n">
        <f aca="false">IF(N373="nulová",J373,0)</f>
        <v>0</v>
      </c>
      <c r="BJ373" s="7" t="s">
        <v>90</v>
      </c>
      <c r="BK373" s="195" t="n">
        <f aca="false">ROUND(I373*H373,2)</f>
        <v>0</v>
      </c>
      <c r="BL373" s="7" t="s">
        <v>1324</v>
      </c>
      <c r="BM373" s="194" t="s">
        <v>1717</v>
      </c>
      <c r="BN373" s="31"/>
    </row>
    <row r="374" s="32" customFormat="true" ht="12.8" hidden="false" customHeight="false" outlineLevel="0" collapsed="false">
      <c r="A374" s="26"/>
      <c r="B374" s="27"/>
      <c r="C374" s="26"/>
      <c r="D374" s="196" t="s">
        <v>194</v>
      </c>
      <c r="E374" s="26"/>
      <c r="F374" s="197" t="s">
        <v>1716</v>
      </c>
      <c r="G374" s="26"/>
      <c r="H374" s="26"/>
      <c r="I374" s="163"/>
      <c r="J374" s="26"/>
      <c r="K374" s="26"/>
      <c r="L374" s="27"/>
      <c r="M374" s="198"/>
      <c r="N374" s="199"/>
      <c r="O374" s="68"/>
      <c r="P374" s="68"/>
      <c r="Q374" s="68"/>
      <c r="R374" s="68"/>
      <c r="S374" s="68"/>
      <c r="T374" s="69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7" t="s">
        <v>194</v>
      </c>
      <c r="AU374" s="7" t="s">
        <v>92</v>
      </c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</row>
    <row r="375" s="32" customFormat="true" ht="12.8" hidden="false" customHeight="false" outlineLevel="0" collapsed="false">
      <c r="A375" s="26"/>
      <c r="B375" s="27"/>
      <c r="C375" s="183" t="s">
        <v>680</v>
      </c>
      <c r="D375" s="183" t="s">
        <v>0</v>
      </c>
      <c r="E375" s="184" t="s">
        <v>1718</v>
      </c>
      <c r="F375" s="185" t="s">
        <v>1719</v>
      </c>
      <c r="G375" s="186" t="s">
        <v>260</v>
      </c>
      <c r="H375" s="187" t="n">
        <v>1</v>
      </c>
      <c r="I375" s="188"/>
      <c r="J375" s="189" t="n">
        <f aca="false">ROUND(I375*H375,2)</f>
        <v>0</v>
      </c>
      <c r="K375" s="185" t="s">
        <v>261</v>
      </c>
      <c r="L375" s="27"/>
      <c r="M375" s="190"/>
      <c r="N375" s="191" t="s">
        <v>47</v>
      </c>
      <c r="O375" s="68"/>
      <c r="P375" s="192" t="n">
        <f aca="false">O375*H375</f>
        <v>0</v>
      </c>
      <c r="Q375" s="192" t="n">
        <v>0</v>
      </c>
      <c r="R375" s="192" t="n">
        <f aca="false">Q375*H375</f>
        <v>0</v>
      </c>
      <c r="S375" s="192" t="n">
        <v>0</v>
      </c>
      <c r="T375" s="193" t="n">
        <f aca="false">S375*H375</f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194" t="s">
        <v>1324</v>
      </c>
      <c r="AS375" s="31"/>
      <c r="AT375" s="194" t="s">
        <v>0</v>
      </c>
      <c r="AU375" s="194" t="s">
        <v>92</v>
      </c>
      <c r="AV375" s="31"/>
      <c r="AW375" s="31"/>
      <c r="AX375" s="31"/>
      <c r="AY375" s="7" t="s">
        <v>186</v>
      </c>
      <c r="AZ375" s="31"/>
      <c r="BA375" s="31"/>
      <c r="BB375" s="31"/>
      <c r="BC375" s="31"/>
      <c r="BD375" s="31"/>
      <c r="BE375" s="195" t="n">
        <f aca="false">IF(N375="základní",J375,0)</f>
        <v>0</v>
      </c>
      <c r="BF375" s="195" t="n">
        <f aca="false">IF(N375="snížená",J375,0)</f>
        <v>0</v>
      </c>
      <c r="BG375" s="195" t="n">
        <f aca="false">IF(N375="zákl. přenesená",J375,0)</f>
        <v>0</v>
      </c>
      <c r="BH375" s="195" t="n">
        <f aca="false">IF(N375="sníž. přenesená",J375,0)</f>
        <v>0</v>
      </c>
      <c r="BI375" s="195" t="n">
        <f aca="false">IF(N375="nulová",J375,0)</f>
        <v>0</v>
      </c>
      <c r="BJ375" s="7" t="s">
        <v>90</v>
      </c>
      <c r="BK375" s="195" t="n">
        <f aca="false">ROUND(I375*H375,2)</f>
        <v>0</v>
      </c>
      <c r="BL375" s="7" t="s">
        <v>1324</v>
      </c>
      <c r="BM375" s="194" t="s">
        <v>1720</v>
      </c>
      <c r="BN375" s="31"/>
    </row>
    <row r="376" s="32" customFormat="true" ht="12.8" hidden="false" customHeight="false" outlineLevel="0" collapsed="false">
      <c r="A376" s="26"/>
      <c r="B376" s="27"/>
      <c r="C376" s="26"/>
      <c r="D376" s="196" t="s">
        <v>194</v>
      </c>
      <c r="E376" s="26"/>
      <c r="F376" s="197" t="s">
        <v>1719</v>
      </c>
      <c r="G376" s="26"/>
      <c r="H376" s="26"/>
      <c r="I376" s="163"/>
      <c r="J376" s="26"/>
      <c r="K376" s="26"/>
      <c r="L376" s="27"/>
      <c r="M376" s="198"/>
      <c r="N376" s="199"/>
      <c r="O376" s="68"/>
      <c r="P376" s="68"/>
      <c r="Q376" s="68"/>
      <c r="R376" s="68"/>
      <c r="S376" s="68"/>
      <c r="T376" s="69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7" t="s">
        <v>194</v>
      </c>
      <c r="AU376" s="7" t="s">
        <v>92</v>
      </c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</row>
    <row r="377" s="32" customFormat="true" ht="12.8" hidden="false" customHeight="false" outlineLevel="0" collapsed="false">
      <c r="A377" s="26"/>
      <c r="B377" s="27"/>
      <c r="C377" s="183" t="s">
        <v>1309</v>
      </c>
      <c r="D377" s="183" t="s">
        <v>0</v>
      </c>
      <c r="E377" s="184" t="s">
        <v>1721</v>
      </c>
      <c r="F377" s="185" t="s">
        <v>1722</v>
      </c>
      <c r="G377" s="186" t="s">
        <v>260</v>
      </c>
      <c r="H377" s="187" t="n">
        <v>1</v>
      </c>
      <c r="I377" s="188"/>
      <c r="J377" s="189" t="n">
        <f aca="false">ROUND(I377*H377,2)</f>
        <v>0</v>
      </c>
      <c r="K377" s="185" t="s">
        <v>261</v>
      </c>
      <c r="L377" s="27"/>
      <c r="M377" s="190"/>
      <c r="N377" s="191" t="s">
        <v>47</v>
      </c>
      <c r="O377" s="68"/>
      <c r="P377" s="192" t="n">
        <f aca="false">O377*H377</f>
        <v>0</v>
      </c>
      <c r="Q377" s="192" t="n">
        <v>0</v>
      </c>
      <c r="R377" s="192" t="n">
        <f aca="false">Q377*H377</f>
        <v>0</v>
      </c>
      <c r="S377" s="192" t="n">
        <v>0</v>
      </c>
      <c r="T377" s="193" t="n">
        <f aca="false">S377*H377</f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194" t="s">
        <v>1324</v>
      </c>
      <c r="AS377" s="31"/>
      <c r="AT377" s="194" t="s">
        <v>0</v>
      </c>
      <c r="AU377" s="194" t="s">
        <v>92</v>
      </c>
      <c r="AV377" s="31"/>
      <c r="AW377" s="31"/>
      <c r="AX377" s="31"/>
      <c r="AY377" s="7" t="s">
        <v>186</v>
      </c>
      <c r="AZ377" s="31"/>
      <c r="BA377" s="31"/>
      <c r="BB377" s="31"/>
      <c r="BC377" s="31"/>
      <c r="BD377" s="31"/>
      <c r="BE377" s="195" t="n">
        <f aca="false">IF(N377="základní",J377,0)</f>
        <v>0</v>
      </c>
      <c r="BF377" s="195" t="n">
        <f aca="false">IF(N377="snížená",J377,0)</f>
        <v>0</v>
      </c>
      <c r="BG377" s="195" t="n">
        <f aca="false">IF(N377="zákl. přenesená",J377,0)</f>
        <v>0</v>
      </c>
      <c r="BH377" s="195" t="n">
        <f aca="false">IF(N377="sníž. přenesená",J377,0)</f>
        <v>0</v>
      </c>
      <c r="BI377" s="195" t="n">
        <f aca="false">IF(N377="nulová",J377,0)</f>
        <v>0</v>
      </c>
      <c r="BJ377" s="7" t="s">
        <v>90</v>
      </c>
      <c r="BK377" s="195" t="n">
        <f aca="false">ROUND(I377*H377,2)</f>
        <v>0</v>
      </c>
      <c r="BL377" s="7" t="s">
        <v>1324</v>
      </c>
      <c r="BM377" s="194" t="s">
        <v>1723</v>
      </c>
      <c r="BN377" s="31"/>
    </row>
    <row r="378" s="32" customFormat="true" ht="12.8" hidden="false" customHeight="false" outlineLevel="0" collapsed="false">
      <c r="A378" s="26"/>
      <c r="B378" s="27"/>
      <c r="C378" s="26"/>
      <c r="D378" s="196" t="s">
        <v>194</v>
      </c>
      <c r="E378" s="26"/>
      <c r="F378" s="197" t="s">
        <v>1722</v>
      </c>
      <c r="G378" s="26"/>
      <c r="H378" s="26"/>
      <c r="I378" s="163"/>
      <c r="J378" s="26"/>
      <c r="K378" s="26"/>
      <c r="L378" s="27"/>
      <c r="M378" s="198"/>
      <c r="N378" s="199"/>
      <c r="O378" s="68"/>
      <c r="P378" s="68"/>
      <c r="Q378" s="68"/>
      <c r="R378" s="68"/>
      <c r="S378" s="68"/>
      <c r="T378" s="69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7" t="s">
        <v>194</v>
      </c>
      <c r="AU378" s="7" t="s">
        <v>92</v>
      </c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</row>
    <row r="379" s="32" customFormat="true" ht="12.8" hidden="false" customHeight="false" outlineLevel="0" collapsed="false">
      <c r="A379" s="26"/>
      <c r="B379" s="27"/>
      <c r="C379" s="183" t="s">
        <v>684</v>
      </c>
      <c r="D379" s="183" t="s">
        <v>0</v>
      </c>
      <c r="E379" s="184" t="s">
        <v>1724</v>
      </c>
      <c r="F379" s="185" t="s">
        <v>1725</v>
      </c>
      <c r="G379" s="186" t="s">
        <v>260</v>
      </c>
      <c r="H379" s="187" t="n">
        <v>1</v>
      </c>
      <c r="I379" s="188"/>
      <c r="J379" s="189" t="n">
        <f aca="false">ROUND(I379*H379,2)</f>
        <v>0</v>
      </c>
      <c r="K379" s="185" t="s">
        <v>261</v>
      </c>
      <c r="L379" s="27"/>
      <c r="M379" s="190"/>
      <c r="N379" s="191" t="s">
        <v>47</v>
      </c>
      <c r="O379" s="68"/>
      <c r="P379" s="192" t="n">
        <f aca="false">O379*H379</f>
        <v>0</v>
      </c>
      <c r="Q379" s="192" t="n">
        <v>0</v>
      </c>
      <c r="R379" s="192" t="n">
        <f aca="false">Q379*H379</f>
        <v>0</v>
      </c>
      <c r="S379" s="192" t="n">
        <v>0</v>
      </c>
      <c r="T379" s="193" t="n">
        <f aca="false">S379*H379</f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194" t="s">
        <v>1324</v>
      </c>
      <c r="AS379" s="31"/>
      <c r="AT379" s="194" t="s">
        <v>0</v>
      </c>
      <c r="AU379" s="194" t="s">
        <v>92</v>
      </c>
      <c r="AV379" s="31"/>
      <c r="AW379" s="31"/>
      <c r="AX379" s="31"/>
      <c r="AY379" s="7" t="s">
        <v>186</v>
      </c>
      <c r="AZ379" s="31"/>
      <c r="BA379" s="31"/>
      <c r="BB379" s="31"/>
      <c r="BC379" s="31"/>
      <c r="BD379" s="31"/>
      <c r="BE379" s="195" t="n">
        <f aca="false">IF(N379="základní",J379,0)</f>
        <v>0</v>
      </c>
      <c r="BF379" s="195" t="n">
        <f aca="false">IF(N379="snížená",J379,0)</f>
        <v>0</v>
      </c>
      <c r="BG379" s="195" t="n">
        <f aca="false">IF(N379="zákl. přenesená",J379,0)</f>
        <v>0</v>
      </c>
      <c r="BH379" s="195" t="n">
        <f aca="false">IF(N379="sníž. přenesená",J379,0)</f>
        <v>0</v>
      </c>
      <c r="BI379" s="195" t="n">
        <f aca="false">IF(N379="nulová",J379,0)</f>
        <v>0</v>
      </c>
      <c r="BJ379" s="7" t="s">
        <v>90</v>
      </c>
      <c r="BK379" s="195" t="n">
        <f aca="false">ROUND(I379*H379,2)</f>
        <v>0</v>
      </c>
      <c r="BL379" s="7" t="s">
        <v>1324</v>
      </c>
      <c r="BM379" s="194" t="s">
        <v>1726</v>
      </c>
      <c r="BN379" s="31"/>
    </row>
    <row r="380" s="32" customFormat="true" ht="12.8" hidden="false" customHeight="false" outlineLevel="0" collapsed="false">
      <c r="A380" s="26"/>
      <c r="B380" s="27"/>
      <c r="C380" s="26"/>
      <c r="D380" s="196" t="s">
        <v>194</v>
      </c>
      <c r="E380" s="26"/>
      <c r="F380" s="197" t="s">
        <v>1725</v>
      </c>
      <c r="G380" s="26"/>
      <c r="H380" s="26"/>
      <c r="I380" s="163"/>
      <c r="J380" s="26"/>
      <c r="K380" s="26"/>
      <c r="L380" s="27"/>
      <c r="M380" s="198"/>
      <c r="N380" s="199"/>
      <c r="O380" s="68"/>
      <c r="P380" s="68"/>
      <c r="Q380" s="68"/>
      <c r="R380" s="68"/>
      <c r="S380" s="68"/>
      <c r="T380" s="69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7" t="s">
        <v>194</v>
      </c>
      <c r="AU380" s="7" t="s">
        <v>92</v>
      </c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</row>
    <row r="381" s="32" customFormat="true" ht="12.8" hidden="false" customHeight="false" outlineLevel="0" collapsed="false">
      <c r="A381" s="26"/>
      <c r="B381" s="27"/>
      <c r="C381" s="183" t="s">
        <v>1727</v>
      </c>
      <c r="D381" s="183" t="s">
        <v>0</v>
      </c>
      <c r="E381" s="184" t="s">
        <v>1728</v>
      </c>
      <c r="F381" s="185" t="s">
        <v>1729</v>
      </c>
      <c r="G381" s="186" t="s">
        <v>260</v>
      </c>
      <c r="H381" s="187" t="n">
        <v>1</v>
      </c>
      <c r="I381" s="188"/>
      <c r="J381" s="189" t="n">
        <f aca="false">ROUND(I381*H381,2)</f>
        <v>0</v>
      </c>
      <c r="K381" s="185" t="s">
        <v>261</v>
      </c>
      <c r="L381" s="27"/>
      <c r="M381" s="190"/>
      <c r="N381" s="191" t="s">
        <v>47</v>
      </c>
      <c r="O381" s="68"/>
      <c r="P381" s="192" t="n">
        <f aca="false">O381*H381</f>
        <v>0</v>
      </c>
      <c r="Q381" s="192" t="n">
        <v>0</v>
      </c>
      <c r="R381" s="192" t="n">
        <f aca="false">Q381*H381</f>
        <v>0</v>
      </c>
      <c r="S381" s="192" t="n">
        <v>0</v>
      </c>
      <c r="T381" s="193" t="n">
        <f aca="false">S381*H381</f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194" t="s">
        <v>1324</v>
      </c>
      <c r="AS381" s="31"/>
      <c r="AT381" s="194" t="s">
        <v>0</v>
      </c>
      <c r="AU381" s="194" t="s">
        <v>92</v>
      </c>
      <c r="AV381" s="31"/>
      <c r="AW381" s="31"/>
      <c r="AX381" s="31"/>
      <c r="AY381" s="7" t="s">
        <v>186</v>
      </c>
      <c r="AZ381" s="31"/>
      <c r="BA381" s="31"/>
      <c r="BB381" s="31"/>
      <c r="BC381" s="31"/>
      <c r="BD381" s="31"/>
      <c r="BE381" s="195" t="n">
        <f aca="false">IF(N381="základní",J381,0)</f>
        <v>0</v>
      </c>
      <c r="BF381" s="195" t="n">
        <f aca="false">IF(N381="snížená",J381,0)</f>
        <v>0</v>
      </c>
      <c r="BG381" s="195" t="n">
        <f aca="false">IF(N381="zákl. přenesená",J381,0)</f>
        <v>0</v>
      </c>
      <c r="BH381" s="195" t="n">
        <f aca="false">IF(N381="sníž. přenesená",J381,0)</f>
        <v>0</v>
      </c>
      <c r="BI381" s="195" t="n">
        <f aca="false">IF(N381="nulová",J381,0)</f>
        <v>0</v>
      </c>
      <c r="BJ381" s="7" t="s">
        <v>90</v>
      </c>
      <c r="BK381" s="195" t="n">
        <f aca="false">ROUND(I381*H381,2)</f>
        <v>0</v>
      </c>
      <c r="BL381" s="7" t="s">
        <v>1324</v>
      </c>
      <c r="BM381" s="194" t="s">
        <v>1730</v>
      </c>
      <c r="BN381" s="31"/>
    </row>
    <row r="382" s="32" customFormat="true" ht="12.8" hidden="false" customHeight="false" outlineLevel="0" collapsed="false">
      <c r="A382" s="26"/>
      <c r="B382" s="27"/>
      <c r="C382" s="26"/>
      <c r="D382" s="196" t="s">
        <v>194</v>
      </c>
      <c r="E382" s="26"/>
      <c r="F382" s="197" t="s">
        <v>1729</v>
      </c>
      <c r="G382" s="26"/>
      <c r="H382" s="26"/>
      <c r="I382" s="163"/>
      <c r="J382" s="26"/>
      <c r="K382" s="26"/>
      <c r="L382" s="27"/>
      <c r="M382" s="198"/>
      <c r="N382" s="199"/>
      <c r="O382" s="68"/>
      <c r="P382" s="68"/>
      <c r="Q382" s="68"/>
      <c r="R382" s="68"/>
      <c r="S382" s="68"/>
      <c r="T382" s="69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7" t="s">
        <v>194</v>
      </c>
      <c r="AU382" s="7" t="s">
        <v>92</v>
      </c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</row>
    <row r="383" s="32" customFormat="true" ht="12.8" hidden="false" customHeight="false" outlineLevel="0" collapsed="false">
      <c r="A383" s="26"/>
      <c r="B383" s="27"/>
      <c r="C383" s="183" t="s">
        <v>687</v>
      </c>
      <c r="D383" s="183" t="s">
        <v>0</v>
      </c>
      <c r="E383" s="184" t="s">
        <v>1731</v>
      </c>
      <c r="F383" s="185" t="s">
        <v>1732</v>
      </c>
      <c r="G383" s="186" t="s">
        <v>260</v>
      </c>
      <c r="H383" s="187" t="n">
        <v>1</v>
      </c>
      <c r="I383" s="188"/>
      <c r="J383" s="189" t="n">
        <f aca="false">ROUND(I383*H383,2)</f>
        <v>0</v>
      </c>
      <c r="K383" s="185" t="s">
        <v>261</v>
      </c>
      <c r="L383" s="27"/>
      <c r="M383" s="190"/>
      <c r="N383" s="191" t="s">
        <v>47</v>
      </c>
      <c r="O383" s="68"/>
      <c r="P383" s="192" t="n">
        <f aca="false">O383*H383</f>
        <v>0</v>
      </c>
      <c r="Q383" s="192" t="n">
        <v>0</v>
      </c>
      <c r="R383" s="192" t="n">
        <f aca="false">Q383*H383</f>
        <v>0</v>
      </c>
      <c r="S383" s="192" t="n">
        <v>0</v>
      </c>
      <c r="T383" s="193" t="n">
        <f aca="false">S383*H383</f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194" t="s">
        <v>1324</v>
      </c>
      <c r="AS383" s="31"/>
      <c r="AT383" s="194" t="s">
        <v>0</v>
      </c>
      <c r="AU383" s="194" t="s">
        <v>92</v>
      </c>
      <c r="AV383" s="31"/>
      <c r="AW383" s="31"/>
      <c r="AX383" s="31"/>
      <c r="AY383" s="7" t="s">
        <v>186</v>
      </c>
      <c r="AZ383" s="31"/>
      <c r="BA383" s="31"/>
      <c r="BB383" s="31"/>
      <c r="BC383" s="31"/>
      <c r="BD383" s="31"/>
      <c r="BE383" s="195" t="n">
        <f aca="false">IF(N383="základní",J383,0)</f>
        <v>0</v>
      </c>
      <c r="BF383" s="195" t="n">
        <f aca="false">IF(N383="snížená",J383,0)</f>
        <v>0</v>
      </c>
      <c r="BG383" s="195" t="n">
        <f aca="false">IF(N383="zákl. přenesená",J383,0)</f>
        <v>0</v>
      </c>
      <c r="BH383" s="195" t="n">
        <f aca="false">IF(N383="sníž. přenesená",J383,0)</f>
        <v>0</v>
      </c>
      <c r="BI383" s="195" t="n">
        <f aca="false">IF(N383="nulová",J383,0)</f>
        <v>0</v>
      </c>
      <c r="BJ383" s="7" t="s">
        <v>90</v>
      </c>
      <c r="BK383" s="195" t="n">
        <f aca="false">ROUND(I383*H383,2)</f>
        <v>0</v>
      </c>
      <c r="BL383" s="7" t="s">
        <v>1324</v>
      </c>
      <c r="BM383" s="194" t="s">
        <v>1733</v>
      </c>
      <c r="BN383" s="31"/>
    </row>
    <row r="384" s="32" customFormat="true" ht="12.8" hidden="false" customHeight="false" outlineLevel="0" collapsed="false">
      <c r="A384" s="26"/>
      <c r="B384" s="27"/>
      <c r="C384" s="26"/>
      <c r="D384" s="196" t="s">
        <v>194</v>
      </c>
      <c r="E384" s="26"/>
      <c r="F384" s="197" t="s">
        <v>1732</v>
      </c>
      <c r="G384" s="26"/>
      <c r="H384" s="26"/>
      <c r="I384" s="163"/>
      <c r="J384" s="26"/>
      <c r="K384" s="26"/>
      <c r="L384" s="27"/>
      <c r="M384" s="198"/>
      <c r="N384" s="199"/>
      <c r="O384" s="68"/>
      <c r="P384" s="68"/>
      <c r="Q384" s="68"/>
      <c r="R384" s="68"/>
      <c r="S384" s="68"/>
      <c r="T384" s="69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7" t="s">
        <v>194</v>
      </c>
      <c r="AU384" s="7" t="s">
        <v>92</v>
      </c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</row>
    <row r="385" s="32" customFormat="true" ht="12.8" hidden="false" customHeight="false" outlineLevel="0" collapsed="false">
      <c r="A385" s="26"/>
      <c r="B385" s="27"/>
      <c r="C385" s="183" t="s">
        <v>1734</v>
      </c>
      <c r="D385" s="183" t="s">
        <v>0</v>
      </c>
      <c r="E385" s="184" t="s">
        <v>1735</v>
      </c>
      <c r="F385" s="185" t="s">
        <v>1736</v>
      </c>
      <c r="G385" s="186" t="s">
        <v>260</v>
      </c>
      <c r="H385" s="187" t="n">
        <v>1</v>
      </c>
      <c r="I385" s="188"/>
      <c r="J385" s="189" t="n">
        <f aca="false">ROUND(I385*H385,2)</f>
        <v>0</v>
      </c>
      <c r="K385" s="185" t="s">
        <v>261</v>
      </c>
      <c r="L385" s="27"/>
      <c r="M385" s="190"/>
      <c r="N385" s="191" t="s">
        <v>47</v>
      </c>
      <c r="O385" s="68"/>
      <c r="P385" s="192" t="n">
        <f aca="false">O385*H385</f>
        <v>0</v>
      </c>
      <c r="Q385" s="192" t="n">
        <v>0</v>
      </c>
      <c r="R385" s="192" t="n">
        <f aca="false">Q385*H385</f>
        <v>0</v>
      </c>
      <c r="S385" s="192" t="n">
        <v>0</v>
      </c>
      <c r="T385" s="193" t="n">
        <f aca="false">S385*H385</f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194" t="s">
        <v>1324</v>
      </c>
      <c r="AS385" s="31"/>
      <c r="AT385" s="194" t="s">
        <v>0</v>
      </c>
      <c r="AU385" s="194" t="s">
        <v>92</v>
      </c>
      <c r="AV385" s="31"/>
      <c r="AW385" s="31"/>
      <c r="AX385" s="31"/>
      <c r="AY385" s="7" t="s">
        <v>186</v>
      </c>
      <c r="AZ385" s="31"/>
      <c r="BA385" s="31"/>
      <c r="BB385" s="31"/>
      <c r="BC385" s="31"/>
      <c r="BD385" s="31"/>
      <c r="BE385" s="195" t="n">
        <f aca="false">IF(N385="základní",J385,0)</f>
        <v>0</v>
      </c>
      <c r="BF385" s="195" t="n">
        <f aca="false">IF(N385="snížená",J385,0)</f>
        <v>0</v>
      </c>
      <c r="BG385" s="195" t="n">
        <f aca="false">IF(N385="zákl. přenesená",J385,0)</f>
        <v>0</v>
      </c>
      <c r="BH385" s="195" t="n">
        <f aca="false">IF(N385="sníž. přenesená",J385,0)</f>
        <v>0</v>
      </c>
      <c r="BI385" s="195" t="n">
        <f aca="false">IF(N385="nulová",J385,0)</f>
        <v>0</v>
      </c>
      <c r="BJ385" s="7" t="s">
        <v>90</v>
      </c>
      <c r="BK385" s="195" t="n">
        <f aca="false">ROUND(I385*H385,2)</f>
        <v>0</v>
      </c>
      <c r="BL385" s="7" t="s">
        <v>1324</v>
      </c>
      <c r="BM385" s="194" t="s">
        <v>1737</v>
      </c>
      <c r="BN385" s="31"/>
    </row>
    <row r="386" s="32" customFormat="true" ht="12.8" hidden="false" customHeight="false" outlineLevel="0" collapsed="false">
      <c r="A386" s="26"/>
      <c r="B386" s="27"/>
      <c r="C386" s="26"/>
      <c r="D386" s="196" t="s">
        <v>194</v>
      </c>
      <c r="E386" s="26"/>
      <c r="F386" s="197" t="s">
        <v>1736</v>
      </c>
      <c r="G386" s="26"/>
      <c r="H386" s="26"/>
      <c r="I386" s="163"/>
      <c r="J386" s="26"/>
      <c r="K386" s="26"/>
      <c r="L386" s="27"/>
      <c r="M386" s="198"/>
      <c r="N386" s="199"/>
      <c r="O386" s="68"/>
      <c r="P386" s="68"/>
      <c r="Q386" s="68"/>
      <c r="R386" s="68"/>
      <c r="S386" s="68"/>
      <c r="T386" s="69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7" t="s">
        <v>194</v>
      </c>
      <c r="AU386" s="7" t="s">
        <v>92</v>
      </c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</row>
    <row r="387" s="32" customFormat="true" ht="12.8" hidden="false" customHeight="false" outlineLevel="0" collapsed="false">
      <c r="A387" s="26"/>
      <c r="B387" s="27"/>
      <c r="C387" s="183" t="s">
        <v>691</v>
      </c>
      <c r="D387" s="183" t="s">
        <v>0</v>
      </c>
      <c r="E387" s="184" t="s">
        <v>1738</v>
      </c>
      <c r="F387" s="185" t="s">
        <v>1739</v>
      </c>
      <c r="G387" s="186" t="s">
        <v>260</v>
      </c>
      <c r="H387" s="187" t="n">
        <v>1</v>
      </c>
      <c r="I387" s="188"/>
      <c r="J387" s="189" t="n">
        <f aca="false">ROUND(I387*H387,2)</f>
        <v>0</v>
      </c>
      <c r="K387" s="185" t="s">
        <v>261</v>
      </c>
      <c r="L387" s="27"/>
      <c r="M387" s="190"/>
      <c r="N387" s="191" t="s">
        <v>47</v>
      </c>
      <c r="O387" s="68"/>
      <c r="P387" s="192" t="n">
        <f aca="false">O387*H387</f>
        <v>0</v>
      </c>
      <c r="Q387" s="192" t="n">
        <v>0</v>
      </c>
      <c r="R387" s="192" t="n">
        <f aca="false">Q387*H387</f>
        <v>0</v>
      </c>
      <c r="S387" s="192" t="n">
        <v>0</v>
      </c>
      <c r="T387" s="193" t="n">
        <f aca="false">S387*H387</f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194" t="s">
        <v>1324</v>
      </c>
      <c r="AS387" s="31"/>
      <c r="AT387" s="194" t="s">
        <v>0</v>
      </c>
      <c r="AU387" s="194" t="s">
        <v>92</v>
      </c>
      <c r="AV387" s="31"/>
      <c r="AW387" s="31"/>
      <c r="AX387" s="31"/>
      <c r="AY387" s="7" t="s">
        <v>186</v>
      </c>
      <c r="AZ387" s="31"/>
      <c r="BA387" s="31"/>
      <c r="BB387" s="31"/>
      <c r="BC387" s="31"/>
      <c r="BD387" s="31"/>
      <c r="BE387" s="195" t="n">
        <f aca="false">IF(N387="základní",J387,0)</f>
        <v>0</v>
      </c>
      <c r="BF387" s="195" t="n">
        <f aca="false">IF(N387="snížená",J387,0)</f>
        <v>0</v>
      </c>
      <c r="BG387" s="195" t="n">
        <f aca="false">IF(N387="zákl. přenesená",J387,0)</f>
        <v>0</v>
      </c>
      <c r="BH387" s="195" t="n">
        <f aca="false">IF(N387="sníž. přenesená",J387,0)</f>
        <v>0</v>
      </c>
      <c r="BI387" s="195" t="n">
        <f aca="false">IF(N387="nulová",J387,0)</f>
        <v>0</v>
      </c>
      <c r="BJ387" s="7" t="s">
        <v>90</v>
      </c>
      <c r="BK387" s="195" t="n">
        <f aca="false">ROUND(I387*H387,2)</f>
        <v>0</v>
      </c>
      <c r="BL387" s="7" t="s">
        <v>1324</v>
      </c>
      <c r="BM387" s="194" t="s">
        <v>1740</v>
      </c>
      <c r="BN387" s="31"/>
    </row>
    <row r="388" s="32" customFormat="true" ht="12.8" hidden="false" customHeight="false" outlineLevel="0" collapsed="false">
      <c r="A388" s="26"/>
      <c r="B388" s="27"/>
      <c r="C388" s="26"/>
      <c r="D388" s="196" t="s">
        <v>194</v>
      </c>
      <c r="E388" s="26"/>
      <c r="F388" s="197" t="s">
        <v>1739</v>
      </c>
      <c r="G388" s="26"/>
      <c r="H388" s="26"/>
      <c r="I388" s="163"/>
      <c r="J388" s="26"/>
      <c r="K388" s="26"/>
      <c r="L388" s="27"/>
      <c r="M388" s="198"/>
      <c r="N388" s="199"/>
      <c r="O388" s="68"/>
      <c r="P388" s="68"/>
      <c r="Q388" s="68"/>
      <c r="R388" s="68"/>
      <c r="S388" s="68"/>
      <c r="T388" s="69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7" t="s">
        <v>194</v>
      </c>
      <c r="AU388" s="7" t="s">
        <v>92</v>
      </c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</row>
    <row r="389" s="32" customFormat="true" ht="12.8" hidden="false" customHeight="false" outlineLevel="0" collapsed="false">
      <c r="A389" s="26"/>
      <c r="B389" s="27"/>
      <c r="C389" s="183" t="s">
        <v>1741</v>
      </c>
      <c r="D389" s="183" t="s">
        <v>0</v>
      </c>
      <c r="E389" s="184" t="s">
        <v>1742</v>
      </c>
      <c r="F389" s="185" t="s">
        <v>1743</v>
      </c>
      <c r="G389" s="186" t="s">
        <v>260</v>
      </c>
      <c r="H389" s="187" t="n">
        <v>1</v>
      </c>
      <c r="I389" s="188"/>
      <c r="J389" s="189" t="n">
        <f aca="false">ROUND(I389*H389,2)</f>
        <v>0</v>
      </c>
      <c r="K389" s="185" t="s">
        <v>261</v>
      </c>
      <c r="L389" s="27"/>
      <c r="M389" s="190"/>
      <c r="N389" s="191" t="s">
        <v>47</v>
      </c>
      <c r="O389" s="68"/>
      <c r="P389" s="192" t="n">
        <f aca="false">O389*H389</f>
        <v>0</v>
      </c>
      <c r="Q389" s="192" t="n">
        <v>0</v>
      </c>
      <c r="R389" s="192" t="n">
        <f aca="false">Q389*H389</f>
        <v>0</v>
      </c>
      <c r="S389" s="192" t="n">
        <v>0</v>
      </c>
      <c r="T389" s="193" t="n">
        <f aca="false">S389*H389</f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194" t="s">
        <v>1324</v>
      </c>
      <c r="AS389" s="31"/>
      <c r="AT389" s="194" t="s">
        <v>0</v>
      </c>
      <c r="AU389" s="194" t="s">
        <v>92</v>
      </c>
      <c r="AV389" s="31"/>
      <c r="AW389" s="31"/>
      <c r="AX389" s="31"/>
      <c r="AY389" s="7" t="s">
        <v>186</v>
      </c>
      <c r="AZ389" s="31"/>
      <c r="BA389" s="31"/>
      <c r="BB389" s="31"/>
      <c r="BC389" s="31"/>
      <c r="BD389" s="31"/>
      <c r="BE389" s="195" t="n">
        <f aca="false">IF(N389="základní",J389,0)</f>
        <v>0</v>
      </c>
      <c r="BF389" s="195" t="n">
        <f aca="false">IF(N389="snížená",J389,0)</f>
        <v>0</v>
      </c>
      <c r="BG389" s="195" t="n">
        <f aca="false">IF(N389="zákl. přenesená",J389,0)</f>
        <v>0</v>
      </c>
      <c r="BH389" s="195" t="n">
        <f aca="false">IF(N389="sníž. přenesená",J389,0)</f>
        <v>0</v>
      </c>
      <c r="BI389" s="195" t="n">
        <f aca="false">IF(N389="nulová",J389,0)</f>
        <v>0</v>
      </c>
      <c r="BJ389" s="7" t="s">
        <v>90</v>
      </c>
      <c r="BK389" s="195" t="n">
        <f aca="false">ROUND(I389*H389,2)</f>
        <v>0</v>
      </c>
      <c r="BL389" s="7" t="s">
        <v>1324</v>
      </c>
      <c r="BM389" s="194" t="s">
        <v>1744</v>
      </c>
      <c r="BN389" s="31"/>
    </row>
    <row r="390" s="32" customFormat="true" ht="12.8" hidden="false" customHeight="false" outlineLevel="0" collapsed="false">
      <c r="A390" s="26"/>
      <c r="B390" s="27"/>
      <c r="C390" s="26"/>
      <c r="D390" s="196" t="s">
        <v>194</v>
      </c>
      <c r="E390" s="26"/>
      <c r="F390" s="197" t="s">
        <v>1743</v>
      </c>
      <c r="G390" s="26"/>
      <c r="H390" s="26"/>
      <c r="I390" s="163"/>
      <c r="J390" s="26"/>
      <c r="K390" s="26"/>
      <c r="L390" s="27"/>
      <c r="M390" s="198"/>
      <c r="N390" s="199"/>
      <c r="O390" s="68"/>
      <c r="P390" s="68"/>
      <c r="Q390" s="68"/>
      <c r="R390" s="68"/>
      <c r="S390" s="68"/>
      <c r="T390" s="69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7" t="s">
        <v>194</v>
      </c>
      <c r="AU390" s="7" t="s">
        <v>92</v>
      </c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</row>
    <row r="391" s="32" customFormat="true" ht="12.8" hidden="false" customHeight="false" outlineLevel="0" collapsed="false">
      <c r="A391" s="26"/>
      <c r="B391" s="27"/>
      <c r="C391" s="183" t="s">
        <v>694</v>
      </c>
      <c r="D391" s="183" t="s">
        <v>0</v>
      </c>
      <c r="E391" s="184" t="s">
        <v>1745</v>
      </c>
      <c r="F391" s="185" t="s">
        <v>1746</v>
      </c>
      <c r="G391" s="186" t="s">
        <v>260</v>
      </c>
      <c r="H391" s="187" t="n">
        <v>1</v>
      </c>
      <c r="I391" s="188"/>
      <c r="J391" s="189" t="n">
        <f aca="false">ROUND(I391*H391,2)</f>
        <v>0</v>
      </c>
      <c r="K391" s="185" t="s">
        <v>261</v>
      </c>
      <c r="L391" s="27"/>
      <c r="M391" s="190"/>
      <c r="N391" s="191" t="s">
        <v>47</v>
      </c>
      <c r="O391" s="68"/>
      <c r="P391" s="192" t="n">
        <f aca="false">O391*H391</f>
        <v>0</v>
      </c>
      <c r="Q391" s="192" t="n">
        <v>0</v>
      </c>
      <c r="R391" s="192" t="n">
        <f aca="false">Q391*H391</f>
        <v>0</v>
      </c>
      <c r="S391" s="192" t="n">
        <v>0</v>
      </c>
      <c r="T391" s="193" t="n">
        <f aca="false">S391*H391</f>
        <v>0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194" t="s">
        <v>1324</v>
      </c>
      <c r="AS391" s="31"/>
      <c r="AT391" s="194" t="s">
        <v>0</v>
      </c>
      <c r="AU391" s="194" t="s">
        <v>92</v>
      </c>
      <c r="AV391" s="31"/>
      <c r="AW391" s="31"/>
      <c r="AX391" s="31"/>
      <c r="AY391" s="7" t="s">
        <v>186</v>
      </c>
      <c r="AZ391" s="31"/>
      <c r="BA391" s="31"/>
      <c r="BB391" s="31"/>
      <c r="BC391" s="31"/>
      <c r="BD391" s="31"/>
      <c r="BE391" s="195" t="n">
        <f aca="false">IF(N391="základní",J391,0)</f>
        <v>0</v>
      </c>
      <c r="BF391" s="195" t="n">
        <f aca="false">IF(N391="snížená",J391,0)</f>
        <v>0</v>
      </c>
      <c r="BG391" s="195" t="n">
        <f aca="false">IF(N391="zákl. přenesená",J391,0)</f>
        <v>0</v>
      </c>
      <c r="BH391" s="195" t="n">
        <f aca="false">IF(N391="sníž. přenesená",J391,0)</f>
        <v>0</v>
      </c>
      <c r="BI391" s="195" t="n">
        <f aca="false">IF(N391="nulová",J391,0)</f>
        <v>0</v>
      </c>
      <c r="BJ391" s="7" t="s">
        <v>90</v>
      </c>
      <c r="BK391" s="195" t="n">
        <f aca="false">ROUND(I391*H391,2)</f>
        <v>0</v>
      </c>
      <c r="BL391" s="7" t="s">
        <v>1324</v>
      </c>
      <c r="BM391" s="194" t="s">
        <v>1747</v>
      </c>
      <c r="BN391" s="31"/>
    </row>
    <row r="392" s="32" customFormat="true" ht="12.8" hidden="false" customHeight="false" outlineLevel="0" collapsed="false">
      <c r="A392" s="26"/>
      <c r="B392" s="27"/>
      <c r="C392" s="26"/>
      <c r="D392" s="196" t="s">
        <v>194</v>
      </c>
      <c r="E392" s="26"/>
      <c r="F392" s="197" t="s">
        <v>1746</v>
      </c>
      <c r="G392" s="26"/>
      <c r="H392" s="26"/>
      <c r="I392" s="163"/>
      <c r="J392" s="26"/>
      <c r="K392" s="26"/>
      <c r="L392" s="27"/>
      <c r="M392" s="198"/>
      <c r="N392" s="199"/>
      <c r="O392" s="68"/>
      <c r="P392" s="68"/>
      <c r="Q392" s="68"/>
      <c r="R392" s="68"/>
      <c r="S392" s="68"/>
      <c r="T392" s="69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7" t="s">
        <v>194</v>
      </c>
      <c r="AU392" s="7" t="s">
        <v>92</v>
      </c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</row>
    <row r="393" s="32" customFormat="true" ht="12.8" hidden="false" customHeight="false" outlineLevel="0" collapsed="false">
      <c r="A393" s="26"/>
      <c r="B393" s="27"/>
      <c r="C393" s="183" t="s">
        <v>1748</v>
      </c>
      <c r="D393" s="183" t="s">
        <v>0</v>
      </c>
      <c r="E393" s="184" t="s">
        <v>1749</v>
      </c>
      <c r="F393" s="185" t="s">
        <v>1750</v>
      </c>
      <c r="G393" s="186" t="s">
        <v>260</v>
      </c>
      <c r="H393" s="187" t="n">
        <v>1</v>
      </c>
      <c r="I393" s="188"/>
      <c r="J393" s="189" t="n">
        <f aca="false">ROUND(I393*H393,2)</f>
        <v>0</v>
      </c>
      <c r="K393" s="185" t="s">
        <v>261</v>
      </c>
      <c r="L393" s="27"/>
      <c r="M393" s="190"/>
      <c r="N393" s="191" t="s">
        <v>47</v>
      </c>
      <c r="O393" s="68"/>
      <c r="P393" s="192" t="n">
        <f aca="false">O393*H393</f>
        <v>0</v>
      </c>
      <c r="Q393" s="192" t="n">
        <v>0</v>
      </c>
      <c r="R393" s="192" t="n">
        <f aca="false">Q393*H393</f>
        <v>0</v>
      </c>
      <c r="S393" s="192" t="n">
        <v>0</v>
      </c>
      <c r="T393" s="193" t="n">
        <f aca="false">S393*H393</f>
        <v>0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194" t="s">
        <v>1324</v>
      </c>
      <c r="AS393" s="31"/>
      <c r="AT393" s="194" t="s">
        <v>0</v>
      </c>
      <c r="AU393" s="194" t="s">
        <v>92</v>
      </c>
      <c r="AV393" s="31"/>
      <c r="AW393" s="31"/>
      <c r="AX393" s="31"/>
      <c r="AY393" s="7" t="s">
        <v>186</v>
      </c>
      <c r="AZ393" s="31"/>
      <c r="BA393" s="31"/>
      <c r="BB393" s="31"/>
      <c r="BC393" s="31"/>
      <c r="BD393" s="31"/>
      <c r="BE393" s="195" t="n">
        <f aca="false">IF(N393="základní",J393,0)</f>
        <v>0</v>
      </c>
      <c r="BF393" s="195" t="n">
        <f aca="false">IF(N393="snížená",J393,0)</f>
        <v>0</v>
      </c>
      <c r="BG393" s="195" t="n">
        <f aca="false">IF(N393="zákl. přenesená",J393,0)</f>
        <v>0</v>
      </c>
      <c r="BH393" s="195" t="n">
        <f aca="false">IF(N393="sníž. přenesená",J393,0)</f>
        <v>0</v>
      </c>
      <c r="BI393" s="195" t="n">
        <f aca="false">IF(N393="nulová",J393,0)</f>
        <v>0</v>
      </c>
      <c r="BJ393" s="7" t="s">
        <v>90</v>
      </c>
      <c r="BK393" s="195" t="n">
        <f aca="false">ROUND(I393*H393,2)</f>
        <v>0</v>
      </c>
      <c r="BL393" s="7" t="s">
        <v>1324</v>
      </c>
      <c r="BM393" s="194" t="s">
        <v>1751</v>
      </c>
      <c r="BN393" s="31"/>
    </row>
    <row r="394" s="32" customFormat="true" ht="12.8" hidden="false" customHeight="false" outlineLevel="0" collapsed="false">
      <c r="A394" s="26"/>
      <c r="B394" s="27"/>
      <c r="C394" s="26"/>
      <c r="D394" s="196" t="s">
        <v>194</v>
      </c>
      <c r="E394" s="26"/>
      <c r="F394" s="197" t="s">
        <v>1750</v>
      </c>
      <c r="G394" s="26"/>
      <c r="H394" s="26"/>
      <c r="I394" s="163"/>
      <c r="J394" s="26"/>
      <c r="K394" s="26"/>
      <c r="L394" s="27"/>
      <c r="M394" s="198"/>
      <c r="N394" s="199"/>
      <c r="O394" s="68"/>
      <c r="P394" s="68"/>
      <c r="Q394" s="68"/>
      <c r="R394" s="68"/>
      <c r="S394" s="68"/>
      <c r="T394" s="69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7" t="s">
        <v>194</v>
      </c>
      <c r="AU394" s="7" t="s">
        <v>92</v>
      </c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</row>
    <row r="395" s="32" customFormat="true" ht="12.8" hidden="false" customHeight="false" outlineLevel="0" collapsed="false">
      <c r="A395" s="26"/>
      <c r="B395" s="27"/>
      <c r="C395" s="183" t="s">
        <v>697</v>
      </c>
      <c r="D395" s="183" t="s">
        <v>0</v>
      </c>
      <c r="E395" s="184" t="s">
        <v>1752</v>
      </c>
      <c r="F395" s="185" t="s">
        <v>1753</v>
      </c>
      <c r="G395" s="186" t="s">
        <v>260</v>
      </c>
      <c r="H395" s="187" t="n">
        <v>1</v>
      </c>
      <c r="I395" s="188"/>
      <c r="J395" s="189" t="n">
        <f aca="false">ROUND(I395*H395,2)</f>
        <v>0</v>
      </c>
      <c r="K395" s="185" t="s">
        <v>261</v>
      </c>
      <c r="L395" s="27"/>
      <c r="M395" s="190"/>
      <c r="N395" s="191" t="s">
        <v>47</v>
      </c>
      <c r="O395" s="68"/>
      <c r="P395" s="192" t="n">
        <f aca="false">O395*H395</f>
        <v>0</v>
      </c>
      <c r="Q395" s="192" t="n">
        <v>0</v>
      </c>
      <c r="R395" s="192" t="n">
        <f aca="false">Q395*H395</f>
        <v>0</v>
      </c>
      <c r="S395" s="192" t="n">
        <v>0</v>
      </c>
      <c r="T395" s="193" t="n">
        <f aca="false">S395*H395</f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194" t="s">
        <v>1324</v>
      </c>
      <c r="AS395" s="31"/>
      <c r="AT395" s="194" t="s">
        <v>0</v>
      </c>
      <c r="AU395" s="194" t="s">
        <v>92</v>
      </c>
      <c r="AV395" s="31"/>
      <c r="AW395" s="31"/>
      <c r="AX395" s="31"/>
      <c r="AY395" s="7" t="s">
        <v>186</v>
      </c>
      <c r="AZ395" s="31"/>
      <c r="BA395" s="31"/>
      <c r="BB395" s="31"/>
      <c r="BC395" s="31"/>
      <c r="BD395" s="31"/>
      <c r="BE395" s="195" t="n">
        <f aca="false">IF(N395="základní",J395,0)</f>
        <v>0</v>
      </c>
      <c r="BF395" s="195" t="n">
        <f aca="false">IF(N395="snížená",J395,0)</f>
        <v>0</v>
      </c>
      <c r="BG395" s="195" t="n">
        <f aca="false">IF(N395="zákl. přenesená",J395,0)</f>
        <v>0</v>
      </c>
      <c r="BH395" s="195" t="n">
        <f aca="false">IF(N395="sníž. přenesená",J395,0)</f>
        <v>0</v>
      </c>
      <c r="BI395" s="195" t="n">
        <f aca="false">IF(N395="nulová",J395,0)</f>
        <v>0</v>
      </c>
      <c r="BJ395" s="7" t="s">
        <v>90</v>
      </c>
      <c r="BK395" s="195" t="n">
        <f aca="false">ROUND(I395*H395,2)</f>
        <v>0</v>
      </c>
      <c r="BL395" s="7" t="s">
        <v>1324</v>
      </c>
      <c r="BM395" s="194" t="s">
        <v>1754</v>
      </c>
      <c r="BN395" s="31"/>
    </row>
    <row r="396" s="32" customFormat="true" ht="12.8" hidden="false" customHeight="false" outlineLevel="0" collapsed="false">
      <c r="A396" s="26"/>
      <c r="B396" s="27"/>
      <c r="C396" s="26"/>
      <c r="D396" s="196" t="s">
        <v>194</v>
      </c>
      <c r="E396" s="26"/>
      <c r="F396" s="197" t="s">
        <v>1753</v>
      </c>
      <c r="G396" s="26"/>
      <c r="H396" s="26"/>
      <c r="I396" s="163"/>
      <c r="J396" s="26"/>
      <c r="K396" s="26"/>
      <c r="L396" s="27"/>
      <c r="M396" s="198"/>
      <c r="N396" s="199"/>
      <c r="O396" s="68"/>
      <c r="P396" s="68"/>
      <c r="Q396" s="68"/>
      <c r="R396" s="68"/>
      <c r="S396" s="68"/>
      <c r="T396" s="69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7" t="s">
        <v>194</v>
      </c>
      <c r="AU396" s="7" t="s">
        <v>92</v>
      </c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</row>
    <row r="397" s="32" customFormat="true" ht="12.8" hidden="false" customHeight="false" outlineLevel="0" collapsed="false">
      <c r="A397" s="26"/>
      <c r="B397" s="27"/>
      <c r="C397" s="183" t="s">
        <v>1755</v>
      </c>
      <c r="D397" s="183" t="s">
        <v>0</v>
      </c>
      <c r="E397" s="184" t="s">
        <v>1756</v>
      </c>
      <c r="F397" s="185" t="s">
        <v>1757</v>
      </c>
      <c r="G397" s="186" t="s">
        <v>260</v>
      </c>
      <c r="H397" s="187" t="n">
        <v>1</v>
      </c>
      <c r="I397" s="188"/>
      <c r="J397" s="189" t="n">
        <f aca="false">ROUND(I397*H397,2)</f>
        <v>0</v>
      </c>
      <c r="K397" s="185" t="s">
        <v>261</v>
      </c>
      <c r="L397" s="27"/>
      <c r="M397" s="190"/>
      <c r="N397" s="191" t="s">
        <v>47</v>
      </c>
      <c r="O397" s="68"/>
      <c r="P397" s="192" t="n">
        <f aca="false">O397*H397</f>
        <v>0</v>
      </c>
      <c r="Q397" s="192" t="n">
        <v>0</v>
      </c>
      <c r="R397" s="192" t="n">
        <f aca="false">Q397*H397</f>
        <v>0</v>
      </c>
      <c r="S397" s="192" t="n">
        <v>0</v>
      </c>
      <c r="T397" s="193" t="n">
        <f aca="false">S397*H397</f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194" t="s">
        <v>1324</v>
      </c>
      <c r="AS397" s="31"/>
      <c r="AT397" s="194" t="s">
        <v>0</v>
      </c>
      <c r="AU397" s="194" t="s">
        <v>92</v>
      </c>
      <c r="AV397" s="31"/>
      <c r="AW397" s="31"/>
      <c r="AX397" s="31"/>
      <c r="AY397" s="7" t="s">
        <v>186</v>
      </c>
      <c r="AZ397" s="31"/>
      <c r="BA397" s="31"/>
      <c r="BB397" s="31"/>
      <c r="BC397" s="31"/>
      <c r="BD397" s="31"/>
      <c r="BE397" s="195" t="n">
        <f aca="false">IF(N397="základní",J397,0)</f>
        <v>0</v>
      </c>
      <c r="BF397" s="195" t="n">
        <f aca="false">IF(N397="snížená",J397,0)</f>
        <v>0</v>
      </c>
      <c r="BG397" s="195" t="n">
        <f aca="false">IF(N397="zákl. přenesená",J397,0)</f>
        <v>0</v>
      </c>
      <c r="BH397" s="195" t="n">
        <f aca="false">IF(N397="sníž. přenesená",J397,0)</f>
        <v>0</v>
      </c>
      <c r="BI397" s="195" t="n">
        <f aca="false">IF(N397="nulová",J397,0)</f>
        <v>0</v>
      </c>
      <c r="BJ397" s="7" t="s">
        <v>90</v>
      </c>
      <c r="BK397" s="195" t="n">
        <f aca="false">ROUND(I397*H397,2)</f>
        <v>0</v>
      </c>
      <c r="BL397" s="7" t="s">
        <v>1324</v>
      </c>
      <c r="BM397" s="194" t="s">
        <v>1758</v>
      </c>
      <c r="BN397" s="31"/>
    </row>
    <row r="398" s="32" customFormat="true" ht="12.8" hidden="false" customHeight="false" outlineLevel="0" collapsed="false">
      <c r="A398" s="26"/>
      <c r="B398" s="27"/>
      <c r="C398" s="26"/>
      <c r="D398" s="196" t="s">
        <v>194</v>
      </c>
      <c r="E398" s="26"/>
      <c r="F398" s="197" t="s">
        <v>1757</v>
      </c>
      <c r="G398" s="26"/>
      <c r="H398" s="26"/>
      <c r="I398" s="163"/>
      <c r="J398" s="26"/>
      <c r="K398" s="26"/>
      <c r="L398" s="27"/>
      <c r="M398" s="198"/>
      <c r="N398" s="199"/>
      <c r="O398" s="68"/>
      <c r="P398" s="68"/>
      <c r="Q398" s="68"/>
      <c r="R398" s="68"/>
      <c r="S398" s="68"/>
      <c r="T398" s="69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7" t="s">
        <v>194</v>
      </c>
      <c r="AU398" s="7" t="s">
        <v>92</v>
      </c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</row>
    <row r="399" s="32" customFormat="true" ht="12.8" hidden="false" customHeight="false" outlineLevel="0" collapsed="false">
      <c r="A399" s="26"/>
      <c r="B399" s="27"/>
      <c r="C399" s="183" t="s">
        <v>700</v>
      </c>
      <c r="D399" s="183" t="s">
        <v>0</v>
      </c>
      <c r="E399" s="184" t="s">
        <v>1759</v>
      </c>
      <c r="F399" s="185" t="s">
        <v>1760</v>
      </c>
      <c r="G399" s="186" t="s">
        <v>260</v>
      </c>
      <c r="H399" s="187" t="n">
        <v>1</v>
      </c>
      <c r="I399" s="188"/>
      <c r="J399" s="189" t="n">
        <f aca="false">ROUND(I399*H399,2)</f>
        <v>0</v>
      </c>
      <c r="K399" s="185" t="s">
        <v>261</v>
      </c>
      <c r="L399" s="27"/>
      <c r="M399" s="190"/>
      <c r="N399" s="191" t="s">
        <v>47</v>
      </c>
      <c r="O399" s="68"/>
      <c r="P399" s="192" t="n">
        <f aca="false">O399*H399</f>
        <v>0</v>
      </c>
      <c r="Q399" s="192" t="n">
        <v>0</v>
      </c>
      <c r="R399" s="192" t="n">
        <f aca="false">Q399*H399</f>
        <v>0</v>
      </c>
      <c r="S399" s="192" t="n">
        <v>0</v>
      </c>
      <c r="T399" s="193" t="n">
        <f aca="false">S399*H399</f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194" t="s">
        <v>1324</v>
      </c>
      <c r="AS399" s="31"/>
      <c r="AT399" s="194" t="s">
        <v>0</v>
      </c>
      <c r="AU399" s="194" t="s">
        <v>92</v>
      </c>
      <c r="AV399" s="31"/>
      <c r="AW399" s="31"/>
      <c r="AX399" s="31"/>
      <c r="AY399" s="7" t="s">
        <v>186</v>
      </c>
      <c r="AZ399" s="31"/>
      <c r="BA399" s="31"/>
      <c r="BB399" s="31"/>
      <c r="BC399" s="31"/>
      <c r="BD399" s="31"/>
      <c r="BE399" s="195" t="n">
        <f aca="false">IF(N399="základní",J399,0)</f>
        <v>0</v>
      </c>
      <c r="BF399" s="195" t="n">
        <f aca="false">IF(N399="snížená",J399,0)</f>
        <v>0</v>
      </c>
      <c r="BG399" s="195" t="n">
        <f aca="false">IF(N399="zákl. přenesená",J399,0)</f>
        <v>0</v>
      </c>
      <c r="BH399" s="195" t="n">
        <f aca="false">IF(N399="sníž. přenesená",J399,0)</f>
        <v>0</v>
      </c>
      <c r="BI399" s="195" t="n">
        <f aca="false">IF(N399="nulová",J399,0)</f>
        <v>0</v>
      </c>
      <c r="BJ399" s="7" t="s">
        <v>90</v>
      </c>
      <c r="BK399" s="195" t="n">
        <f aca="false">ROUND(I399*H399,2)</f>
        <v>0</v>
      </c>
      <c r="BL399" s="7" t="s">
        <v>1324</v>
      </c>
      <c r="BM399" s="194" t="s">
        <v>1761</v>
      </c>
      <c r="BN399" s="31"/>
    </row>
    <row r="400" s="32" customFormat="true" ht="12.8" hidden="false" customHeight="false" outlineLevel="0" collapsed="false">
      <c r="A400" s="26"/>
      <c r="B400" s="27"/>
      <c r="C400" s="26"/>
      <c r="D400" s="196" t="s">
        <v>194</v>
      </c>
      <c r="E400" s="26"/>
      <c r="F400" s="197" t="s">
        <v>1760</v>
      </c>
      <c r="G400" s="26"/>
      <c r="H400" s="26"/>
      <c r="I400" s="163"/>
      <c r="J400" s="26"/>
      <c r="K400" s="26"/>
      <c r="L400" s="27"/>
      <c r="M400" s="198"/>
      <c r="N400" s="199"/>
      <c r="O400" s="68"/>
      <c r="P400" s="68"/>
      <c r="Q400" s="68"/>
      <c r="R400" s="68"/>
      <c r="S400" s="68"/>
      <c r="T400" s="69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7" t="s">
        <v>194</v>
      </c>
      <c r="AU400" s="7" t="s">
        <v>92</v>
      </c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</row>
    <row r="401" s="32" customFormat="true" ht="12.8" hidden="false" customHeight="false" outlineLevel="0" collapsed="false">
      <c r="A401" s="26"/>
      <c r="B401" s="27"/>
      <c r="C401" s="183" t="s">
        <v>1762</v>
      </c>
      <c r="D401" s="183" t="s">
        <v>0</v>
      </c>
      <c r="E401" s="184" t="s">
        <v>1763</v>
      </c>
      <c r="F401" s="185" t="s">
        <v>1764</v>
      </c>
      <c r="G401" s="186" t="s">
        <v>260</v>
      </c>
      <c r="H401" s="187" t="n">
        <v>1</v>
      </c>
      <c r="I401" s="188"/>
      <c r="J401" s="189" t="n">
        <f aca="false">ROUND(I401*H401,2)</f>
        <v>0</v>
      </c>
      <c r="K401" s="185" t="s">
        <v>261</v>
      </c>
      <c r="L401" s="27"/>
      <c r="M401" s="190"/>
      <c r="N401" s="191" t="s">
        <v>47</v>
      </c>
      <c r="O401" s="68"/>
      <c r="P401" s="192" t="n">
        <f aca="false">O401*H401</f>
        <v>0</v>
      </c>
      <c r="Q401" s="192" t="n">
        <v>0</v>
      </c>
      <c r="R401" s="192" t="n">
        <f aca="false">Q401*H401</f>
        <v>0</v>
      </c>
      <c r="S401" s="192" t="n">
        <v>0</v>
      </c>
      <c r="T401" s="193" t="n">
        <f aca="false">S401*H401</f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194" t="s">
        <v>1324</v>
      </c>
      <c r="AS401" s="31"/>
      <c r="AT401" s="194" t="s">
        <v>0</v>
      </c>
      <c r="AU401" s="194" t="s">
        <v>92</v>
      </c>
      <c r="AV401" s="31"/>
      <c r="AW401" s="31"/>
      <c r="AX401" s="31"/>
      <c r="AY401" s="7" t="s">
        <v>186</v>
      </c>
      <c r="AZ401" s="31"/>
      <c r="BA401" s="31"/>
      <c r="BB401" s="31"/>
      <c r="BC401" s="31"/>
      <c r="BD401" s="31"/>
      <c r="BE401" s="195" t="n">
        <f aca="false">IF(N401="základní",J401,0)</f>
        <v>0</v>
      </c>
      <c r="BF401" s="195" t="n">
        <f aca="false">IF(N401="snížená",J401,0)</f>
        <v>0</v>
      </c>
      <c r="BG401" s="195" t="n">
        <f aca="false">IF(N401="zákl. přenesená",J401,0)</f>
        <v>0</v>
      </c>
      <c r="BH401" s="195" t="n">
        <f aca="false">IF(N401="sníž. přenesená",J401,0)</f>
        <v>0</v>
      </c>
      <c r="BI401" s="195" t="n">
        <f aca="false">IF(N401="nulová",J401,0)</f>
        <v>0</v>
      </c>
      <c r="BJ401" s="7" t="s">
        <v>90</v>
      </c>
      <c r="BK401" s="195" t="n">
        <f aca="false">ROUND(I401*H401,2)</f>
        <v>0</v>
      </c>
      <c r="BL401" s="7" t="s">
        <v>1324</v>
      </c>
      <c r="BM401" s="194" t="s">
        <v>1765</v>
      </c>
      <c r="BN401" s="31"/>
    </row>
    <row r="402" s="32" customFormat="true" ht="12.8" hidden="false" customHeight="false" outlineLevel="0" collapsed="false">
      <c r="A402" s="26"/>
      <c r="B402" s="27"/>
      <c r="C402" s="26"/>
      <c r="D402" s="196" t="s">
        <v>194</v>
      </c>
      <c r="E402" s="26"/>
      <c r="F402" s="197" t="s">
        <v>1764</v>
      </c>
      <c r="G402" s="26"/>
      <c r="H402" s="26"/>
      <c r="I402" s="163"/>
      <c r="J402" s="26"/>
      <c r="K402" s="26"/>
      <c r="L402" s="27"/>
      <c r="M402" s="198"/>
      <c r="N402" s="199"/>
      <c r="O402" s="68"/>
      <c r="P402" s="68"/>
      <c r="Q402" s="68"/>
      <c r="R402" s="68"/>
      <c r="S402" s="68"/>
      <c r="T402" s="69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7" t="s">
        <v>194</v>
      </c>
      <c r="AU402" s="7" t="s">
        <v>92</v>
      </c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</row>
    <row r="403" s="32" customFormat="true" ht="12.8" hidden="false" customHeight="false" outlineLevel="0" collapsed="false">
      <c r="A403" s="26"/>
      <c r="B403" s="27"/>
      <c r="C403" s="183" t="s">
        <v>703</v>
      </c>
      <c r="D403" s="183" t="s">
        <v>0</v>
      </c>
      <c r="E403" s="184" t="s">
        <v>1766</v>
      </c>
      <c r="F403" s="185" t="s">
        <v>1767</v>
      </c>
      <c r="G403" s="186" t="s">
        <v>260</v>
      </c>
      <c r="H403" s="187" t="n">
        <v>1</v>
      </c>
      <c r="I403" s="188"/>
      <c r="J403" s="189" t="n">
        <f aca="false">ROUND(I403*H403,2)</f>
        <v>0</v>
      </c>
      <c r="K403" s="185" t="s">
        <v>261</v>
      </c>
      <c r="L403" s="27"/>
      <c r="M403" s="190"/>
      <c r="N403" s="191" t="s">
        <v>47</v>
      </c>
      <c r="O403" s="68"/>
      <c r="P403" s="192" t="n">
        <f aca="false">O403*H403</f>
        <v>0</v>
      </c>
      <c r="Q403" s="192" t="n">
        <v>0</v>
      </c>
      <c r="R403" s="192" t="n">
        <f aca="false">Q403*H403</f>
        <v>0</v>
      </c>
      <c r="S403" s="192" t="n">
        <v>0</v>
      </c>
      <c r="T403" s="193" t="n">
        <f aca="false">S403*H403</f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194" t="s">
        <v>1324</v>
      </c>
      <c r="AS403" s="31"/>
      <c r="AT403" s="194" t="s">
        <v>0</v>
      </c>
      <c r="AU403" s="194" t="s">
        <v>92</v>
      </c>
      <c r="AV403" s="31"/>
      <c r="AW403" s="31"/>
      <c r="AX403" s="31"/>
      <c r="AY403" s="7" t="s">
        <v>186</v>
      </c>
      <c r="AZ403" s="31"/>
      <c r="BA403" s="31"/>
      <c r="BB403" s="31"/>
      <c r="BC403" s="31"/>
      <c r="BD403" s="31"/>
      <c r="BE403" s="195" t="n">
        <f aca="false">IF(N403="základní",J403,0)</f>
        <v>0</v>
      </c>
      <c r="BF403" s="195" t="n">
        <f aca="false">IF(N403="snížená",J403,0)</f>
        <v>0</v>
      </c>
      <c r="BG403" s="195" t="n">
        <f aca="false">IF(N403="zákl. přenesená",J403,0)</f>
        <v>0</v>
      </c>
      <c r="BH403" s="195" t="n">
        <f aca="false">IF(N403="sníž. přenesená",J403,0)</f>
        <v>0</v>
      </c>
      <c r="BI403" s="195" t="n">
        <f aca="false">IF(N403="nulová",J403,0)</f>
        <v>0</v>
      </c>
      <c r="BJ403" s="7" t="s">
        <v>90</v>
      </c>
      <c r="BK403" s="195" t="n">
        <f aca="false">ROUND(I403*H403,2)</f>
        <v>0</v>
      </c>
      <c r="BL403" s="7" t="s">
        <v>1324</v>
      </c>
      <c r="BM403" s="194" t="s">
        <v>1768</v>
      </c>
      <c r="BN403" s="31"/>
    </row>
    <row r="404" s="32" customFormat="true" ht="12.8" hidden="false" customHeight="false" outlineLevel="0" collapsed="false">
      <c r="A404" s="26"/>
      <c r="B404" s="27"/>
      <c r="C404" s="26"/>
      <c r="D404" s="196" t="s">
        <v>194</v>
      </c>
      <c r="E404" s="26"/>
      <c r="F404" s="197" t="s">
        <v>1767</v>
      </c>
      <c r="G404" s="26"/>
      <c r="H404" s="26"/>
      <c r="I404" s="163"/>
      <c r="J404" s="26"/>
      <c r="K404" s="26"/>
      <c r="L404" s="27"/>
      <c r="M404" s="198"/>
      <c r="N404" s="199"/>
      <c r="O404" s="68"/>
      <c r="P404" s="68"/>
      <c r="Q404" s="68"/>
      <c r="R404" s="68"/>
      <c r="S404" s="68"/>
      <c r="T404" s="69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7" t="s">
        <v>194</v>
      </c>
      <c r="AU404" s="7" t="s">
        <v>92</v>
      </c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</row>
    <row r="405" s="32" customFormat="true" ht="12.8" hidden="false" customHeight="false" outlineLevel="0" collapsed="false">
      <c r="A405" s="26"/>
      <c r="B405" s="27"/>
      <c r="C405" s="183" t="s">
        <v>1769</v>
      </c>
      <c r="D405" s="183" t="s">
        <v>0</v>
      </c>
      <c r="E405" s="184" t="s">
        <v>1770</v>
      </c>
      <c r="F405" s="185" t="s">
        <v>1771</v>
      </c>
      <c r="G405" s="186" t="s">
        <v>260</v>
      </c>
      <c r="H405" s="187" t="n">
        <v>1</v>
      </c>
      <c r="I405" s="188"/>
      <c r="J405" s="189" t="n">
        <f aca="false">ROUND(I405*H405,2)</f>
        <v>0</v>
      </c>
      <c r="K405" s="185" t="s">
        <v>261</v>
      </c>
      <c r="L405" s="27"/>
      <c r="M405" s="190"/>
      <c r="N405" s="191" t="s">
        <v>47</v>
      </c>
      <c r="O405" s="68"/>
      <c r="P405" s="192" t="n">
        <f aca="false">O405*H405</f>
        <v>0</v>
      </c>
      <c r="Q405" s="192" t="n">
        <v>0</v>
      </c>
      <c r="R405" s="192" t="n">
        <f aca="false">Q405*H405</f>
        <v>0</v>
      </c>
      <c r="S405" s="192" t="n">
        <v>0</v>
      </c>
      <c r="T405" s="193" t="n">
        <f aca="false">S405*H405</f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194" t="s">
        <v>1324</v>
      </c>
      <c r="AS405" s="31"/>
      <c r="AT405" s="194" t="s">
        <v>0</v>
      </c>
      <c r="AU405" s="194" t="s">
        <v>92</v>
      </c>
      <c r="AV405" s="31"/>
      <c r="AW405" s="31"/>
      <c r="AX405" s="31"/>
      <c r="AY405" s="7" t="s">
        <v>186</v>
      </c>
      <c r="AZ405" s="31"/>
      <c r="BA405" s="31"/>
      <c r="BB405" s="31"/>
      <c r="BC405" s="31"/>
      <c r="BD405" s="31"/>
      <c r="BE405" s="195" t="n">
        <f aca="false">IF(N405="základní",J405,0)</f>
        <v>0</v>
      </c>
      <c r="BF405" s="195" t="n">
        <f aca="false">IF(N405="snížená",J405,0)</f>
        <v>0</v>
      </c>
      <c r="BG405" s="195" t="n">
        <f aca="false">IF(N405="zákl. přenesená",J405,0)</f>
        <v>0</v>
      </c>
      <c r="BH405" s="195" t="n">
        <f aca="false">IF(N405="sníž. přenesená",J405,0)</f>
        <v>0</v>
      </c>
      <c r="BI405" s="195" t="n">
        <f aca="false">IF(N405="nulová",J405,0)</f>
        <v>0</v>
      </c>
      <c r="BJ405" s="7" t="s">
        <v>90</v>
      </c>
      <c r="BK405" s="195" t="n">
        <f aca="false">ROUND(I405*H405,2)</f>
        <v>0</v>
      </c>
      <c r="BL405" s="7" t="s">
        <v>1324</v>
      </c>
      <c r="BM405" s="194" t="s">
        <v>1772</v>
      </c>
      <c r="BN405" s="31"/>
    </row>
    <row r="406" s="32" customFormat="true" ht="12.8" hidden="false" customHeight="false" outlineLevel="0" collapsed="false">
      <c r="A406" s="26"/>
      <c r="B406" s="27"/>
      <c r="C406" s="26"/>
      <c r="D406" s="196" t="s">
        <v>194</v>
      </c>
      <c r="E406" s="26"/>
      <c r="F406" s="197" t="s">
        <v>1771</v>
      </c>
      <c r="G406" s="26"/>
      <c r="H406" s="26"/>
      <c r="I406" s="163"/>
      <c r="J406" s="26"/>
      <c r="K406" s="26"/>
      <c r="L406" s="27"/>
      <c r="M406" s="198"/>
      <c r="N406" s="199"/>
      <c r="O406" s="68"/>
      <c r="P406" s="68"/>
      <c r="Q406" s="68"/>
      <c r="R406" s="68"/>
      <c r="S406" s="68"/>
      <c r="T406" s="69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7" t="s">
        <v>194</v>
      </c>
      <c r="AU406" s="7" t="s">
        <v>92</v>
      </c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</row>
    <row r="407" s="32" customFormat="true" ht="12.8" hidden="false" customHeight="false" outlineLevel="0" collapsed="false">
      <c r="A407" s="26"/>
      <c r="B407" s="27"/>
      <c r="C407" s="183" t="s">
        <v>706</v>
      </c>
      <c r="D407" s="183" t="s">
        <v>0</v>
      </c>
      <c r="E407" s="184" t="s">
        <v>1773</v>
      </c>
      <c r="F407" s="185" t="s">
        <v>1774</v>
      </c>
      <c r="G407" s="186" t="s">
        <v>260</v>
      </c>
      <c r="H407" s="187" t="n">
        <v>1</v>
      </c>
      <c r="I407" s="188"/>
      <c r="J407" s="189" t="n">
        <f aca="false">ROUND(I407*H407,2)</f>
        <v>0</v>
      </c>
      <c r="K407" s="185" t="s">
        <v>261</v>
      </c>
      <c r="L407" s="27"/>
      <c r="M407" s="190"/>
      <c r="N407" s="191" t="s">
        <v>47</v>
      </c>
      <c r="O407" s="68"/>
      <c r="P407" s="192" t="n">
        <f aca="false">O407*H407</f>
        <v>0</v>
      </c>
      <c r="Q407" s="192" t="n">
        <v>0</v>
      </c>
      <c r="R407" s="192" t="n">
        <f aca="false">Q407*H407</f>
        <v>0</v>
      </c>
      <c r="S407" s="192" t="n">
        <v>0</v>
      </c>
      <c r="T407" s="193" t="n">
        <f aca="false">S407*H407</f>
        <v>0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194" t="s">
        <v>1324</v>
      </c>
      <c r="AS407" s="31"/>
      <c r="AT407" s="194" t="s">
        <v>0</v>
      </c>
      <c r="AU407" s="194" t="s">
        <v>92</v>
      </c>
      <c r="AV407" s="31"/>
      <c r="AW407" s="31"/>
      <c r="AX407" s="31"/>
      <c r="AY407" s="7" t="s">
        <v>186</v>
      </c>
      <c r="AZ407" s="31"/>
      <c r="BA407" s="31"/>
      <c r="BB407" s="31"/>
      <c r="BC407" s="31"/>
      <c r="BD407" s="31"/>
      <c r="BE407" s="195" t="n">
        <f aca="false">IF(N407="základní",J407,0)</f>
        <v>0</v>
      </c>
      <c r="BF407" s="195" t="n">
        <f aca="false">IF(N407="snížená",J407,0)</f>
        <v>0</v>
      </c>
      <c r="BG407" s="195" t="n">
        <f aca="false">IF(N407="zákl. přenesená",J407,0)</f>
        <v>0</v>
      </c>
      <c r="BH407" s="195" t="n">
        <f aca="false">IF(N407="sníž. přenesená",J407,0)</f>
        <v>0</v>
      </c>
      <c r="BI407" s="195" t="n">
        <f aca="false">IF(N407="nulová",J407,0)</f>
        <v>0</v>
      </c>
      <c r="BJ407" s="7" t="s">
        <v>90</v>
      </c>
      <c r="BK407" s="195" t="n">
        <f aca="false">ROUND(I407*H407,2)</f>
        <v>0</v>
      </c>
      <c r="BL407" s="7" t="s">
        <v>1324</v>
      </c>
      <c r="BM407" s="194" t="s">
        <v>1775</v>
      </c>
      <c r="BN407" s="31"/>
    </row>
    <row r="408" s="32" customFormat="true" ht="12.8" hidden="false" customHeight="false" outlineLevel="0" collapsed="false">
      <c r="A408" s="26"/>
      <c r="B408" s="27"/>
      <c r="C408" s="26"/>
      <c r="D408" s="196" t="s">
        <v>194</v>
      </c>
      <c r="E408" s="26"/>
      <c r="F408" s="197" t="s">
        <v>1774</v>
      </c>
      <c r="G408" s="26"/>
      <c r="H408" s="26"/>
      <c r="I408" s="163"/>
      <c r="J408" s="26"/>
      <c r="K408" s="26"/>
      <c r="L408" s="27"/>
      <c r="M408" s="198"/>
      <c r="N408" s="199"/>
      <c r="O408" s="68"/>
      <c r="P408" s="68"/>
      <c r="Q408" s="68"/>
      <c r="R408" s="68"/>
      <c r="S408" s="68"/>
      <c r="T408" s="69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7" t="s">
        <v>194</v>
      </c>
      <c r="AU408" s="7" t="s">
        <v>92</v>
      </c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</row>
    <row r="409" s="32" customFormat="true" ht="12.8" hidden="false" customHeight="false" outlineLevel="0" collapsed="false">
      <c r="A409" s="26"/>
      <c r="B409" s="27"/>
      <c r="C409" s="183" t="s">
        <v>1776</v>
      </c>
      <c r="D409" s="183" t="s">
        <v>0</v>
      </c>
      <c r="E409" s="184" t="s">
        <v>1777</v>
      </c>
      <c r="F409" s="185" t="s">
        <v>1778</v>
      </c>
      <c r="G409" s="186" t="s">
        <v>260</v>
      </c>
      <c r="H409" s="187" t="n">
        <v>1</v>
      </c>
      <c r="I409" s="188"/>
      <c r="J409" s="189" t="n">
        <f aca="false">ROUND(I409*H409,2)</f>
        <v>0</v>
      </c>
      <c r="K409" s="185" t="s">
        <v>261</v>
      </c>
      <c r="L409" s="27"/>
      <c r="M409" s="190"/>
      <c r="N409" s="191" t="s">
        <v>47</v>
      </c>
      <c r="O409" s="68"/>
      <c r="P409" s="192" t="n">
        <f aca="false">O409*H409</f>
        <v>0</v>
      </c>
      <c r="Q409" s="192" t="n">
        <v>0</v>
      </c>
      <c r="R409" s="192" t="n">
        <f aca="false">Q409*H409</f>
        <v>0</v>
      </c>
      <c r="S409" s="192" t="n">
        <v>0</v>
      </c>
      <c r="T409" s="193" t="n">
        <f aca="false">S409*H409</f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194" t="s">
        <v>1324</v>
      </c>
      <c r="AS409" s="31"/>
      <c r="AT409" s="194" t="s">
        <v>0</v>
      </c>
      <c r="AU409" s="194" t="s">
        <v>92</v>
      </c>
      <c r="AV409" s="31"/>
      <c r="AW409" s="31"/>
      <c r="AX409" s="31"/>
      <c r="AY409" s="7" t="s">
        <v>186</v>
      </c>
      <c r="AZ409" s="31"/>
      <c r="BA409" s="31"/>
      <c r="BB409" s="31"/>
      <c r="BC409" s="31"/>
      <c r="BD409" s="31"/>
      <c r="BE409" s="195" t="n">
        <f aca="false">IF(N409="základní",J409,0)</f>
        <v>0</v>
      </c>
      <c r="BF409" s="195" t="n">
        <f aca="false">IF(N409="snížená",J409,0)</f>
        <v>0</v>
      </c>
      <c r="BG409" s="195" t="n">
        <f aca="false">IF(N409="zákl. přenesená",J409,0)</f>
        <v>0</v>
      </c>
      <c r="BH409" s="195" t="n">
        <f aca="false">IF(N409="sníž. přenesená",J409,0)</f>
        <v>0</v>
      </c>
      <c r="BI409" s="195" t="n">
        <f aca="false">IF(N409="nulová",J409,0)</f>
        <v>0</v>
      </c>
      <c r="BJ409" s="7" t="s">
        <v>90</v>
      </c>
      <c r="BK409" s="195" t="n">
        <f aca="false">ROUND(I409*H409,2)</f>
        <v>0</v>
      </c>
      <c r="BL409" s="7" t="s">
        <v>1324</v>
      </c>
      <c r="BM409" s="194" t="s">
        <v>1779</v>
      </c>
      <c r="BN409" s="31"/>
    </row>
    <row r="410" s="32" customFormat="true" ht="12.8" hidden="false" customHeight="false" outlineLevel="0" collapsed="false">
      <c r="A410" s="26"/>
      <c r="B410" s="27"/>
      <c r="C410" s="26"/>
      <c r="D410" s="196" t="s">
        <v>194</v>
      </c>
      <c r="E410" s="26"/>
      <c r="F410" s="197" t="s">
        <v>1778</v>
      </c>
      <c r="G410" s="26"/>
      <c r="H410" s="26"/>
      <c r="I410" s="163"/>
      <c r="J410" s="26"/>
      <c r="K410" s="26"/>
      <c r="L410" s="27"/>
      <c r="M410" s="198"/>
      <c r="N410" s="199"/>
      <c r="O410" s="68"/>
      <c r="P410" s="68"/>
      <c r="Q410" s="68"/>
      <c r="R410" s="68"/>
      <c r="S410" s="68"/>
      <c r="T410" s="69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7" t="s">
        <v>194</v>
      </c>
      <c r="AU410" s="7" t="s">
        <v>92</v>
      </c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</row>
    <row r="411" s="32" customFormat="true" ht="12.8" hidden="false" customHeight="false" outlineLevel="0" collapsed="false">
      <c r="A411" s="26"/>
      <c r="B411" s="27"/>
      <c r="C411" s="183" t="s">
        <v>710</v>
      </c>
      <c r="D411" s="183" t="s">
        <v>0</v>
      </c>
      <c r="E411" s="184" t="s">
        <v>1780</v>
      </c>
      <c r="F411" s="185" t="s">
        <v>1781</v>
      </c>
      <c r="G411" s="186" t="s">
        <v>260</v>
      </c>
      <c r="H411" s="187" t="n">
        <v>1</v>
      </c>
      <c r="I411" s="188"/>
      <c r="J411" s="189" t="n">
        <f aca="false">ROUND(I411*H411,2)</f>
        <v>0</v>
      </c>
      <c r="K411" s="185" t="s">
        <v>261</v>
      </c>
      <c r="L411" s="27"/>
      <c r="M411" s="190"/>
      <c r="N411" s="191" t="s">
        <v>47</v>
      </c>
      <c r="O411" s="68"/>
      <c r="P411" s="192" t="n">
        <f aca="false">O411*H411</f>
        <v>0</v>
      </c>
      <c r="Q411" s="192" t="n">
        <v>0</v>
      </c>
      <c r="R411" s="192" t="n">
        <f aca="false">Q411*H411</f>
        <v>0</v>
      </c>
      <c r="S411" s="192" t="n">
        <v>0</v>
      </c>
      <c r="T411" s="193" t="n">
        <f aca="false">S411*H411</f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194" t="s">
        <v>1324</v>
      </c>
      <c r="AS411" s="31"/>
      <c r="AT411" s="194" t="s">
        <v>0</v>
      </c>
      <c r="AU411" s="194" t="s">
        <v>92</v>
      </c>
      <c r="AV411" s="31"/>
      <c r="AW411" s="31"/>
      <c r="AX411" s="31"/>
      <c r="AY411" s="7" t="s">
        <v>186</v>
      </c>
      <c r="AZ411" s="31"/>
      <c r="BA411" s="31"/>
      <c r="BB411" s="31"/>
      <c r="BC411" s="31"/>
      <c r="BD411" s="31"/>
      <c r="BE411" s="195" t="n">
        <f aca="false">IF(N411="základní",J411,0)</f>
        <v>0</v>
      </c>
      <c r="BF411" s="195" t="n">
        <f aca="false">IF(N411="snížená",J411,0)</f>
        <v>0</v>
      </c>
      <c r="BG411" s="195" t="n">
        <f aca="false">IF(N411="zákl. přenesená",J411,0)</f>
        <v>0</v>
      </c>
      <c r="BH411" s="195" t="n">
        <f aca="false">IF(N411="sníž. přenesená",J411,0)</f>
        <v>0</v>
      </c>
      <c r="BI411" s="195" t="n">
        <f aca="false">IF(N411="nulová",J411,0)</f>
        <v>0</v>
      </c>
      <c r="BJ411" s="7" t="s">
        <v>90</v>
      </c>
      <c r="BK411" s="195" t="n">
        <f aca="false">ROUND(I411*H411,2)</f>
        <v>0</v>
      </c>
      <c r="BL411" s="7" t="s">
        <v>1324</v>
      </c>
      <c r="BM411" s="194" t="s">
        <v>1782</v>
      </c>
      <c r="BN411" s="31"/>
    </row>
    <row r="412" s="32" customFormat="true" ht="12.8" hidden="false" customHeight="false" outlineLevel="0" collapsed="false">
      <c r="A412" s="26"/>
      <c r="B412" s="27"/>
      <c r="C412" s="26"/>
      <c r="D412" s="196" t="s">
        <v>194</v>
      </c>
      <c r="E412" s="26"/>
      <c r="F412" s="197" t="s">
        <v>1781</v>
      </c>
      <c r="G412" s="26"/>
      <c r="H412" s="26"/>
      <c r="I412" s="163"/>
      <c r="J412" s="26"/>
      <c r="K412" s="26"/>
      <c r="L412" s="27"/>
      <c r="M412" s="198"/>
      <c r="N412" s="199"/>
      <c r="O412" s="68"/>
      <c r="P412" s="68"/>
      <c r="Q412" s="68"/>
      <c r="R412" s="68"/>
      <c r="S412" s="68"/>
      <c r="T412" s="69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7" t="s">
        <v>194</v>
      </c>
      <c r="AU412" s="7" t="s">
        <v>92</v>
      </c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</row>
    <row r="413" s="32" customFormat="true" ht="12.8" hidden="false" customHeight="false" outlineLevel="0" collapsed="false">
      <c r="A413" s="26"/>
      <c r="B413" s="27"/>
      <c r="C413" s="183" t="s">
        <v>1783</v>
      </c>
      <c r="D413" s="183" t="s">
        <v>0</v>
      </c>
      <c r="E413" s="184" t="s">
        <v>1784</v>
      </c>
      <c r="F413" s="185" t="s">
        <v>1785</v>
      </c>
      <c r="G413" s="186" t="s">
        <v>260</v>
      </c>
      <c r="H413" s="187" t="n">
        <v>1</v>
      </c>
      <c r="I413" s="188"/>
      <c r="J413" s="189" t="n">
        <f aca="false">ROUND(I413*H413,2)</f>
        <v>0</v>
      </c>
      <c r="K413" s="185" t="s">
        <v>261</v>
      </c>
      <c r="L413" s="27"/>
      <c r="M413" s="190"/>
      <c r="N413" s="191" t="s">
        <v>47</v>
      </c>
      <c r="O413" s="68"/>
      <c r="P413" s="192" t="n">
        <f aca="false">O413*H413</f>
        <v>0</v>
      </c>
      <c r="Q413" s="192" t="n">
        <v>0</v>
      </c>
      <c r="R413" s="192" t="n">
        <f aca="false">Q413*H413</f>
        <v>0</v>
      </c>
      <c r="S413" s="192" t="n">
        <v>0</v>
      </c>
      <c r="T413" s="193" t="n">
        <f aca="false">S413*H413</f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194" t="s">
        <v>1324</v>
      </c>
      <c r="AS413" s="31"/>
      <c r="AT413" s="194" t="s">
        <v>0</v>
      </c>
      <c r="AU413" s="194" t="s">
        <v>92</v>
      </c>
      <c r="AV413" s="31"/>
      <c r="AW413" s="31"/>
      <c r="AX413" s="31"/>
      <c r="AY413" s="7" t="s">
        <v>186</v>
      </c>
      <c r="AZ413" s="31"/>
      <c r="BA413" s="31"/>
      <c r="BB413" s="31"/>
      <c r="BC413" s="31"/>
      <c r="BD413" s="31"/>
      <c r="BE413" s="195" t="n">
        <f aca="false">IF(N413="základní",J413,0)</f>
        <v>0</v>
      </c>
      <c r="BF413" s="195" t="n">
        <f aca="false">IF(N413="snížená",J413,0)</f>
        <v>0</v>
      </c>
      <c r="BG413" s="195" t="n">
        <f aca="false">IF(N413="zákl. přenesená",J413,0)</f>
        <v>0</v>
      </c>
      <c r="BH413" s="195" t="n">
        <f aca="false">IF(N413="sníž. přenesená",J413,0)</f>
        <v>0</v>
      </c>
      <c r="BI413" s="195" t="n">
        <f aca="false">IF(N413="nulová",J413,0)</f>
        <v>0</v>
      </c>
      <c r="BJ413" s="7" t="s">
        <v>90</v>
      </c>
      <c r="BK413" s="195" t="n">
        <f aca="false">ROUND(I413*H413,2)</f>
        <v>0</v>
      </c>
      <c r="BL413" s="7" t="s">
        <v>1324</v>
      </c>
      <c r="BM413" s="194" t="s">
        <v>1786</v>
      </c>
      <c r="BN413" s="31"/>
    </row>
    <row r="414" s="32" customFormat="true" ht="12.8" hidden="false" customHeight="false" outlineLevel="0" collapsed="false">
      <c r="A414" s="26"/>
      <c r="B414" s="27"/>
      <c r="C414" s="26"/>
      <c r="D414" s="196" t="s">
        <v>194</v>
      </c>
      <c r="E414" s="26"/>
      <c r="F414" s="197" t="s">
        <v>1785</v>
      </c>
      <c r="G414" s="26"/>
      <c r="H414" s="26"/>
      <c r="I414" s="163"/>
      <c r="J414" s="26"/>
      <c r="K414" s="26"/>
      <c r="L414" s="27"/>
      <c r="M414" s="198"/>
      <c r="N414" s="199"/>
      <c r="O414" s="68"/>
      <c r="P414" s="68"/>
      <c r="Q414" s="68"/>
      <c r="R414" s="68"/>
      <c r="S414" s="68"/>
      <c r="T414" s="69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7" t="s">
        <v>194</v>
      </c>
      <c r="AU414" s="7" t="s">
        <v>92</v>
      </c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</row>
    <row r="415" s="32" customFormat="true" ht="12.8" hidden="false" customHeight="false" outlineLevel="0" collapsed="false">
      <c r="A415" s="26"/>
      <c r="B415" s="27"/>
      <c r="C415" s="183" t="s">
        <v>713</v>
      </c>
      <c r="D415" s="183" t="s">
        <v>0</v>
      </c>
      <c r="E415" s="184" t="s">
        <v>1787</v>
      </c>
      <c r="F415" s="185" t="s">
        <v>1788</v>
      </c>
      <c r="G415" s="186" t="s">
        <v>260</v>
      </c>
      <c r="H415" s="187" t="n">
        <v>1</v>
      </c>
      <c r="I415" s="188"/>
      <c r="J415" s="189" t="n">
        <f aca="false">ROUND(I415*H415,2)</f>
        <v>0</v>
      </c>
      <c r="K415" s="185" t="s">
        <v>261</v>
      </c>
      <c r="L415" s="27"/>
      <c r="M415" s="190"/>
      <c r="N415" s="191" t="s">
        <v>47</v>
      </c>
      <c r="O415" s="68"/>
      <c r="P415" s="192" t="n">
        <f aca="false">O415*H415</f>
        <v>0</v>
      </c>
      <c r="Q415" s="192" t="n">
        <v>0</v>
      </c>
      <c r="R415" s="192" t="n">
        <f aca="false">Q415*H415</f>
        <v>0</v>
      </c>
      <c r="S415" s="192" t="n">
        <v>0</v>
      </c>
      <c r="T415" s="193" t="n">
        <f aca="false">S415*H415</f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194" t="s">
        <v>1324</v>
      </c>
      <c r="AS415" s="31"/>
      <c r="AT415" s="194" t="s">
        <v>0</v>
      </c>
      <c r="AU415" s="194" t="s">
        <v>92</v>
      </c>
      <c r="AV415" s="31"/>
      <c r="AW415" s="31"/>
      <c r="AX415" s="31"/>
      <c r="AY415" s="7" t="s">
        <v>186</v>
      </c>
      <c r="AZ415" s="31"/>
      <c r="BA415" s="31"/>
      <c r="BB415" s="31"/>
      <c r="BC415" s="31"/>
      <c r="BD415" s="31"/>
      <c r="BE415" s="195" t="n">
        <f aca="false">IF(N415="základní",J415,0)</f>
        <v>0</v>
      </c>
      <c r="BF415" s="195" t="n">
        <f aca="false">IF(N415="snížená",J415,0)</f>
        <v>0</v>
      </c>
      <c r="BG415" s="195" t="n">
        <f aca="false">IF(N415="zákl. přenesená",J415,0)</f>
        <v>0</v>
      </c>
      <c r="BH415" s="195" t="n">
        <f aca="false">IF(N415="sníž. přenesená",J415,0)</f>
        <v>0</v>
      </c>
      <c r="BI415" s="195" t="n">
        <f aca="false">IF(N415="nulová",J415,0)</f>
        <v>0</v>
      </c>
      <c r="BJ415" s="7" t="s">
        <v>90</v>
      </c>
      <c r="BK415" s="195" t="n">
        <f aca="false">ROUND(I415*H415,2)</f>
        <v>0</v>
      </c>
      <c r="BL415" s="7" t="s">
        <v>1324</v>
      </c>
      <c r="BM415" s="194" t="s">
        <v>1789</v>
      </c>
      <c r="BN415" s="31"/>
    </row>
    <row r="416" s="32" customFormat="true" ht="12.8" hidden="false" customHeight="false" outlineLevel="0" collapsed="false">
      <c r="A416" s="26"/>
      <c r="B416" s="27"/>
      <c r="C416" s="26"/>
      <c r="D416" s="196" t="s">
        <v>194</v>
      </c>
      <c r="E416" s="26"/>
      <c r="F416" s="197" t="s">
        <v>1788</v>
      </c>
      <c r="G416" s="26"/>
      <c r="H416" s="26"/>
      <c r="I416" s="163"/>
      <c r="J416" s="26"/>
      <c r="K416" s="26"/>
      <c r="L416" s="27"/>
      <c r="M416" s="198"/>
      <c r="N416" s="199"/>
      <c r="O416" s="68"/>
      <c r="P416" s="68"/>
      <c r="Q416" s="68"/>
      <c r="R416" s="68"/>
      <c r="S416" s="68"/>
      <c r="T416" s="69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7" t="s">
        <v>194</v>
      </c>
      <c r="AU416" s="7" t="s">
        <v>92</v>
      </c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</row>
    <row r="417" s="32" customFormat="true" ht="12.8" hidden="false" customHeight="false" outlineLevel="0" collapsed="false">
      <c r="A417" s="26"/>
      <c r="B417" s="27"/>
      <c r="C417" s="183" t="s">
        <v>1790</v>
      </c>
      <c r="D417" s="183" t="s">
        <v>0</v>
      </c>
      <c r="E417" s="184" t="s">
        <v>1791</v>
      </c>
      <c r="F417" s="185" t="s">
        <v>1792</v>
      </c>
      <c r="G417" s="186" t="s">
        <v>260</v>
      </c>
      <c r="H417" s="187" t="n">
        <v>1</v>
      </c>
      <c r="I417" s="188"/>
      <c r="J417" s="189" t="n">
        <f aca="false">ROUND(I417*H417,2)</f>
        <v>0</v>
      </c>
      <c r="K417" s="185" t="s">
        <v>261</v>
      </c>
      <c r="L417" s="27"/>
      <c r="M417" s="190"/>
      <c r="N417" s="191" t="s">
        <v>47</v>
      </c>
      <c r="O417" s="68"/>
      <c r="P417" s="192" t="n">
        <f aca="false">O417*H417</f>
        <v>0</v>
      </c>
      <c r="Q417" s="192" t="n">
        <v>0</v>
      </c>
      <c r="R417" s="192" t="n">
        <f aca="false">Q417*H417</f>
        <v>0</v>
      </c>
      <c r="S417" s="192" t="n">
        <v>0</v>
      </c>
      <c r="T417" s="193" t="n">
        <f aca="false"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194" t="s">
        <v>1324</v>
      </c>
      <c r="AS417" s="31"/>
      <c r="AT417" s="194" t="s">
        <v>0</v>
      </c>
      <c r="AU417" s="194" t="s">
        <v>92</v>
      </c>
      <c r="AV417" s="31"/>
      <c r="AW417" s="31"/>
      <c r="AX417" s="31"/>
      <c r="AY417" s="7" t="s">
        <v>186</v>
      </c>
      <c r="AZ417" s="31"/>
      <c r="BA417" s="31"/>
      <c r="BB417" s="31"/>
      <c r="BC417" s="31"/>
      <c r="BD417" s="31"/>
      <c r="BE417" s="195" t="n">
        <f aca="false">IF(N417="základní",J417,0)</f>
        <v>0</v>
      </c>
      <c r="BF417" s="195" t="n">
        <f aca="false">IF(N417="snížená",J417,0)</f>
        <v>0</v>
      </c>
      <c r="BG417" s="195" t="n">
        <f aca="false">IF(N417="zákl. přenesená",J417,0)</f>
        <v>0</v>
      </c>
      <c r="BH417" s="195" t="n">
        <f aca="false">IF(N417="sníž. přenesená",J417,0)</f>
        <v>0</v>
      </c>
      <c r="BI417" s="195" t="n">
        <f aca="false">IF(N417="nulová",J417,0)</f>
        <v>0</v>
      </c>
      <c r="BJ417" s="7" t="s">
        <v>90</v>
      </c>
      <c r="BK417" s="195" t="n">
        <f aca="false">ROUND(I417*H417,2)</f>
        <v>0</v>
      </c>
      <c r="BL417" s="7" t="s">
        <v>1324</v>
      </c>
      <c r="BM417" s="194" t="s">
        <v>1793</v>
      </c>
      <c r="BN417" s="31"/>
    </row>
    <row r="418" s="32" customFormat="true" ht="12.8" hidden="false" customHeight="false" outlineLevel="0" collapsed="false">
      <c r="A418" s="26"/>
      <c r="B418" s="27"/>
      <c r="C418" s="26"/>
      <c r="D418" s="196" t="s">
        <v>194</v>
      </c>
      <c r="E418" s="26"/>
      <c r="F418" s="197" t="s">
        <v>1792</v>
      </c>
      <c r="G418" s="26"/>
      <c r="H418" s="26"/>
      <c r="I418" s="163"/>
      <c r="J418" s="26"/>
      <c r="K418" s="26"/>
      <c r="L418" s="27"/>
      <c r="M418" s="198"/>
      <c r="N418" s="199"/>
      <c r="O418" s="68"/>
      <c r="P418" s="68"/>
      <c r="Q418" s="68"/>
      <c r="R418" s="68"/>
      <c r="S418" s="68"/>
      <c r="T418" s="69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7" t="s">
        <v>194</v>
      </c>
      <c r="AU418" s="7" t="s">
        <v>92</v>
      </c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</row>
    <row r="419" s="32" customFormat="true" ht="12.8" hidden="false" customHeight="false" outlineLevel="0" collapsed="false">
      <c r="A419" s="26"/>
      <c r="B419" s="27"/>
      <c r="C419" s="183" t="s">
        <v>716</v>
      </c>
      <c r="D419" s="183" t="s">
        <v>0</v>
      </c>
      <c r="E419" s="184" t="s">
        <v>1794</v>
      </c>
      <c r="F419" s="185" t="s">
        <v>1795</v>
      </c>
      <c r="G419" s="186" t="s">
        <v>260</v>
      </c>
      <c r="H419" s="187" t="n">
        <v>1</v>
      </c>
      <c r="I419" s="188"/>
      <c r="J419" s="189" t="n">
        <f aca="false">ROUND(I419*H419,2)</f>
        <v>0</v>
      </c>
      <c r="K419" s="185" t="s">
        <v>261</v>
      </c>
      <c r="L419" s="27"/>
      <c r="M419" s="190"/>
      <c r="N419" s="191" t="s">
        <v>47</v>
      </c>
      <c r="O419" s="68"/>
      <c r="P419" s="192" t="n">
        <f aca="false">O419*H419</f>
        <v>0</v>
      </c>
      <c r="Q419" s="192" t="n">
        <v>0</v>
      </c>
      <c r="R419" s="192" t="n">
        <f aca="false">Q419*H419</f>
        <v>0</v>
      </c>
      <c r="S419" s="192" t="n">
        <v>0</v>
      </c>
      <c r="T419" s="193" t="n">
        <f aca="false"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194" t="s">
        <v>1324</v>
      </c>
      <c r="AS419" s="31"/>
      <c r="AT419" s="194" t="s">
        <v>0</v>
      </c>
      <c r="AU419" s="194" t="s">
        <v>92</v>
      </c>
      <c r="AV419" s="31"/>
      <c r="AW419" s="31"/>
      <c r="AX419" s="31"/>
      <c r="AY419" s="7" t="s">
        <v>186</v>
      </c>
      <c r="AZ419" s="31"/>
      <c r="BA419" s="31"/>
      <c r="BB419" s="31"/>
      <c r="BC419" s="31"/>
      <c r="BD419" s="31"/>
      <c r="BE419" s="195" t="n">
        <f aca="false">IF(N419="základní",J419,0)</f>
        <v>0</v>
      </c>
      <c r="BF419" s="195" t="n">
        <f aca="false">IF(N419="snížená",J419,0)</f>
        <v>0</v>
      </c>
      <c r="BG419" s="195" t="n">
        <f aca="false">IF(N419="zákl. přenesená",J419,0)</f>
        <v>0</v>
      </c>
      <c r="BH419" s="195" t="n">
        <f aca="false">IF(N419="sníž. přenesená",J419,0)</f>
        <v>0</v>
      </c>
      <c r="BI419" s="195" t="n">
        <f aca="false">IF(N419="nulová",J419,0)</f>
        <v>0</v>
      </c>
      <c r="BJ419" s="7" t="s">
        <v>90</v>
      </c>
      <c r="BK419" s="195" t="n">
        <f aca="false">ROUND(I419*H419,2)</f>
        <v>0</v>
      </c>
      <c r="BL419" s="7" t="s">
        <v>1324</v>
      </c>
      <c r="BM419" s="194" t="s">
        <v>1796</v>
      </c>
      <c r="BN419" s="31"/>
    </row>
    <row r="420" s="32" customFormat="true" ht="12.8" hidden="false" customHeight="false" outlineLevel="0" collapsed="false">
      <c r="A420" s="26"/>
      <c r="B420" s="27"/>
      <c r="C420" s="26"/>
      <c r="D420" s="196" t="s">
        <v>194</v>
      </c>
      <c r="E420" s="26"/>
      <c r="F420" s="197" t="s">
        <v>1795</v>
      </c>
      <c r="G420" s="26"/>
      <c r="H420" s="26"/>
      <c r="I420" s="163"/>
      <c r="J420" s="26"/>
      <c r="K420" s="26"/>
      <c r="L420" s="27"/>
      <c r="M420" s="198"/>
      <c r="N420" s="199"/>
      <c r="O420" s="68"/>
      <c r="P420" s="68"/>
      <c r="Q420" s="68"/>
      <c r="R420" s="68"/>
      <c r="S420" s="68"/>
      <c r="T420" s="69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7" t="s">
        <v>194</v>
      </c>
      <c r="AU420" s="7" t="s">
        <v>92</v>
      </c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</row>
    <row r="421" s="32" customFormat="true" ht="12.8" hidden="false" customHeight="false" outlineLevel="0" collapsed="false">
      <c r="A421" s="26"/>
      <c r="B421" s="27"/>
      <c r="C421" s="183" t="s">
        <v>1797</v>
      </c>
      <c r="D421" s="183" t="s">
        <v>0</v>
      </c>
      <c r="E421" s="184" t="s">
        <v>1798</v>
      </c>
      <c r="F421" s="185" t="s">
        <v>1799</v>
      </c>
      <c r="G421" s="186" t="s">
        <v>260</v>
      </c>
      <c r="H421" s="187" t="n">
        <v>1</v>
      </c>
      <c r="I421" s="188"/>
      <c r="J421" s="189" t="n">
        <f aca="false">ROUND(I421*H421,2)</f>
        <v>0</v>
      </c>
      <c r="K421" s="185" t="s">
        <v>261</v>
      </c>
      <c r="L421" s="27"/>
      <c r="M421" s="190"/>
      <c r="N421" s="191" t="s">
        <v>47</v>
      </c>
      <c r="O421" s="68"/>
      <c r="P421" s="192" t="n">
        <f aca="false">O421*H421</f>
        <v>0</v>
      </c>
      <c r="Q421" s="192" t="n">
        <v>0</v>
      </c>
      <c r="R421" s="192" t="n">
        <f aca="false">Q421*H421</f>
        <v>0</v>
      </c>
      <c r="S421" s="192" t="n">
        <v>0</v>
      </c>
      <c r="T421" s="193" t="n">
        <f aca="false"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194" t="s">
        <v>1324</v>
      </c>
      <c r="AS421" s="31"/>
      <c r="AT421" s="194" t="s">
        <v>0</v>
      </c>
      <c r="AU421" s="194" t="s">
        <v>92</v>
      </c>
      <c r="AV421" s="31"/>
      <c r="AW421" s="31"/>
      <c r="AX421" s="31"/>
      <c r="AY421" s="7" t="s">
        <v>186</v>
      </c>
      <c r="AZ421" s="31"/>
      <c r="BA421" s="31"/>
      <c r="BB421" s="31"/>
      <c r="BC421" s="31"/>
      <c r="BD421" s="31"/>
      <c r="BE421" s="195" t="n">
        <f aca="false">IF(N421="základní",J421,0)</f>
        <v>0</v>
      </c>
      <c r="BF421" s="195" t="n">
        <f aca="false">IF(N421="snížená",J421,0)</f>
        <v>0</v>
      </c>
      <c r="BG421" s="195" t="n">
        <f aca="false">IF(N421="zákl. přenesená",J421,0)</f>
        <v>0</v>
      </c>
      <c r="BH421" s="195" t="n">
        <f aca="false">IF(N421="sníž. přenesená",J421,0)</f>
        <v>0</v>
      </c>
      <c r="BI421" s="195" t="n">
        <f aca="false">IF(N421="nulová",J421,0)</f>
        <v>0</v>
      </c>
      <c r="BJ421" s="7" t="s">
        <v>90</v>
      </c>
      <c r="BK421" s="195" t="n">
        <f aca="false">ROUND(I421*H421,2)</f>
        <v>0</v>
      </c>
      <c r="BL421" s="7" t="s">
        <v>1324</v>
      </c>
      <c r="BM421" s="194" t="s">
        <v>1800</v>
      </c>
      <c r="BN421" s="31"/>
    </row>
    <row r="422" s="32" customFormat="true" ht="12.8" hidden="false" customHeight="false" outlineLevel="0" collapsed="false">
      <c r="A422" s="26"/>
      <c r="B422" s="27"/>
      <c r="C422" s="26"/>
      <c r="D422" s="196" t="s">
        <v>194</v>
      </c>
      <c r="E422" s="26"/>
      <c r="F422" s="197" t="s">
        <v>1799</v>
      </c>
      <c r="G422" s="26"/>
      <c r="H422" s="26"/>
      <c r="I422" s="163"/>
      <c r="J422" s="26"/>
      <c r="K422" s="26"/>
      <c r="L422" s="27"/>
      <c r="M422" s="198"/>
      <c r="N422" s="199"/>
      <c r="O422" s="68"/>
      <c r="P422" s="68"/>
      <c r="Q422" s="68"/>
      <c r="R422" s="68"/>
      <c r="S422" s="68"/>
      <c r="T422" s="69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7" t="s">
        <v>194</v>
      </c>
      <c r="AU422" s="7" t="s">
        <v>92</v>
      </c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</row>
    <row r="423" s="32" customFormat="true" ht="12.8" hidden="false" customHeight="false" outlineLevel="0" collapsed="false">
      <c r="A423" s="26"/>
      <c r="B423" s="27"/>
      <c r="C423" s="183" t="s">
        <v>719</v>
      </c>
      <c r="D423" s="183" t="s">
        <v>0</v>
      </c>
      <c r="E423" s="184" t="s">
        <v>1801</v>
      </c>
      <c r="F423" s="185" t="s">
        <v>1802</v>
      </c>
      <c r="G423" s="186" t="s">
        <v>260</v>
      </c>
      <c r="H423" s="187" t="n">
        <v>1</v>
      </c>
      <c r="I423" s="188"/>
      <c r="J423" s="189" t="n">
        <f aca="false">ROUND(I423*H423,2)</f>
        <v>0</v>
      </c>
      <c r="K423" s="185" t="s">
        <v>261</v>
      </c>
      <c r="L423" s="27"/>
      <c r="M423" s="190"/>
      <c r="N423" s="191" t="s">
        <v>47</v>
      </c>
      <c r="O423" s="68"/>
      <c r="P423" s="192" t="n">
        <f aca="false">O423*H423</f>
        <v>0</v>
      </c>
      <c r="Q423" s="192" t="n">
        <v>0</v>
      </c>
      <c r="R423" s="192" t="n">
        <f aca="false">Q423*H423</f>
        <v>0</v>
      </c>
      <c r="S423" s="192" t="n">
        <v>0</v>
      </c>
      <c r="T423" s="193" t="n">
        <f aca="false">S423*H423</f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194" t="s">
        <v>1324</v>
      </c>
      <c r="AS423" s="31"/>
      <c r="AT423" s="194" t="s">
        <v>0</v>
      </c>
      <c r="AU423" s="194" t="s">
        <v>92</v>
      </c>
      <c r="AV423" s="31"/>
      <c r="AW423" s="31"/>
      <c r="AX423" s="31"/>
      <c r="AY423" s="7" t="s">
        <v>186</v>
      </c>
      <c r="AZ423" s="31"/>
      <c r="BA423" s="31"/>
      <c r="BB423" s="31"/>
      <c r="BC423" s="31"/>
      <c r="BD423" s="31"/>
      <c r="BE423" s="195" t="n">
        <f aca="false">IF(N423="základní",J423,0)</f>
        <v>0</v>
      </c>
      <c r="BF423" s="195" t="n">
        <f aca="false">IF(N423="snížená",J423,0)</f>
        <v>0</v>
      </c>
      <c r="BG423" s="195" t="n">
        <f aca="false">IF(N423="zákl. přenesená",J423,0)</f>
        <v>0</v>
      </c>
      <c r="BH423" s="195" t="n">
        <f aca="false">IF(N423="sníž. přenesená",J423,0)</f>
        <v>0</v>
      </c>
      <c r="BI423" s="195" t="n">
        <f aca="false">IF(N423="nulová",J423,0)</f>
        <v>0</v>
      </c>
      <c r="BJ423" s="7" t="s">
        <v>90</v>
      </c>
      <c r="BK423" s="195" t="n">
        <f aca="false">ROUND(I423*H423,2)</f>
        <v>0</v>
      </c>
      <c r="BL423" s="7" t="s">
        <v>1324</v>
      </c>
      <c r="BM423" s="194" t="s">
        <v>1803</v>
      </c>
      <c r="BN423" s="31"/>
    </row>
    <row r="424" s="32" customFormat="true" ht="12.8" hidden="false" customHeight="false" outlineLevel="0" collapsed="false">
      <c r="A424" s="26"/>
      <c r="B424" s="27"/>
      <c r="C424" s="26"/>
      <c r="D424" s="196" t="s">
        <v>194</v>
      </c>
      <c r="E424" s="26"/>
      <c r="F424" s="197" t="s">
        <v>1802</v>
      </c>
      <c r="G424" s="26"/>
      <c r="H424" s="26"/>
      <c r="I424" s="163"/>
      <c r="J424" s="26"/>
      <c r="K424" s="26"/>
      <c r="L424" s="27"/>
      <c r="M424" s="198"/>
      <c r="N424" s="199"/>
      <c r="O424" s="68"/>
      <c r="P424" s="68"/>
      <c r="Q424" s="68"/>
      <c r="R424" s="68"/>
      <c r="S424" s="68"/>
      <c r="T424" s="69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7" t="s">
        <v>194</v>
      </c>
      <c r="AU424" s="7" t="s">
        <v>92</v>
      </c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</row>
    <row r="425" s="32" customFormat="true" ht="12.8" hidden="false" customHeight="false" outlineLevel="0" collapsed="false">
      <c r="A425" s="26"/>
      <c r="B425" s="27"/>
      <c r="C425" s="183" t="s">
        <v>1804</v>
      </c>
      <c r="D425" s="183" t="s">
        <v>0</v>
      </c>
      <c r="E425" s="184" t="s">
        <v>1805</v>
      </c>
      <c r="F425" s="185" t="s">
        <v>1806</v>
      </c>
      <c r="G425" s="186" t="s">
        <v>260</v>
      </c>
      <c r="H425" s="187" t="n">
        <v>1</v>
      </c>
      <c r="I425" s="188"/>
      <c r="J425" s="189" t="n">
        <f aca="false">ROUND(I425*H425,2)</f>
        <v>0</v>
      </c>
      <c r="K425" s="185" t="s">
        <v>261</v>
      </c>
      <c r="L425" s="27"/>
      <c r="M425" s="190"/>
      <c r="N425" s="191" t="s">
        <v>47</v>
      </c>
      <c r="O425" s="68"/>
      <c r="P425" s="192" t="n">
        <f aca="false">O425*H425</f>
        <v>0</v>
      </c>
      <c r="Q425" s="192" t="n">
        <v>0</v>
      </c>
      <c r="R425" s="192" t="n">
        <f aca="false">Q425*H425</f>
        <v>0</v>
      </c>
      <c r="S425" s="192" t="n">
        <v>0</v>
      </c>
      <c r="T425" s="193" t="n">
        <f aca="false">S425*H425</f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194" t="s">
        <v>1324</v>
      </c>
      <c r="AS425" s="31"/>
      <c r="AT425" s="194" t="s">
        <v>0</v>
      </c>
      <c r="AU425" s="194" t="s">
        <v>92</v>
      </c>
      <c r="AV425" s="31"/>
      <c r="AW425" s="31"/>
      <c r="AX425" s="31"/>
      <c r="AY425" s="7" t="s">
        <v>186</v>
      </c>
      <c r="AZ425" s="31"/>
      <c r="BA425" s="31"/>
      <c r="BB425" s="31"/>
      <c r="BC425" s="31"/>
      <c r="BD425" s="31"/>
      <c r="BE425" s="195" t="n">
        <f aca="false">IF(N425="základní",J425,0)</f>
        <v>0</v>
      </c>
      <c r="BF425" s="195" t="n">
        <f aca="false">IF(N425="snížená",J425,0)</f>
        <v>0</v>
      </c>
      <c r="BG425" s="195" t="n">
        <f aca="false">IF(N425="zákl. přenesená",J425,0)</f>
        <v>0</v>
      </c>
      <c r="BH425" s="195" t="n">
        <f aca="false">IF(N425="sníž. přenesená",J425,0)</f>
        <v>0</v>
      </c>
      <c r="BI425" s="195" t="n">
        <f aca="false">IF(N425="nulová",J425,0)</f>
        <v>0</v>
      </c>
      <c r="BJ425" s="7" t="s">
        <v>90</v>
      </c>
      <c r="BK425" s="195" t="n">
        <f aca="false">ROUND(I425*H425,2)</f>
        <v>0</v>
      </c>
      <c r="BL425" s="7" t="s">
        <v>1324</v>
      </c>
      <c r="BM425" s="194" t="s">
        <v>1807</v>
      </c>
      <c r="BN425" s="31"/>
    </row>
    <row r="426" s="32" customFormat="true" ht="12.8" hidden="false" customHeight="false" outlineLevel="0" collapsed="false">
      <c r="A426" s="26"/>
      <c r="B426" s="27"/>
      <c r="C426" s="26"/>
      <c r="D426" s="196" t="s">
        <v>194</v>
      </c>
      <c r="E426" s="26"/>
      <c r="F426" s="197" t="s">
        <v>1806</v>
      </c>
      <c r="G426" s="26"/>
      <c r="H426" s="26"/>
      <c r="I426" s="163"/>
      <c r="J426" s="26"/>
      <c r="K426" s="26"/>
      <c r="L426" s="27"/>
      <c r="M426" s="198"/>
      <c r="N426" s="199"/>
      <c r="O426" s="68"/>
      <c r="P426" s="68"/>
      <c r="Q426" s="68"/>
      <c r="R426" s="68"/>
      <c r="S426" s="68"/>
      <c r="T426" s="69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7" t="s">
        <v>194</v>
      </c>
      <c r="AU426" s="7" t="s">
        <v>92</v>
      </c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</row>
    <row r="427" s="32" customFormat="true" ht="12.8" hidden="false" customHeight="false" outlineLevel="0" collapsed="false">
      <c r="A427" s="26"/>
      <c r="B427" s="27"/>
      <c r="C427" s="183" t="s">
        <v>723</v>
      </c>
      <c r="D427" s="183" t="s">
        <v>0</v>
      </c>
      <c r="E427" s="184" t="s">
        <v>1808</v>
      </c>
      <c r="F427" s="185" t="s">
        <v>1809</v>
      </c>
      <c r="G427" s="186" t="s">
        <v>260</v>
      </c>
      <c r="H427" s="187" t="n">
        <v>1</v>
      </c>
      <c r="I427" s="188"/>
      <c r="J427" s="189" t="n">
        <f aca="false">ROUND(I427*H427,2)</f>
        <v>0</v>
      </c>
      <c r="K427" s="185" t="s">
        <v>261</v>
      </c>
      <c r="L427" s="27"/>
      <c r="M427" s="190"/>
      <c r="N427" s="191" t="s">
        <v>47</v>
      </c>
      <c r="O427" s="68"/>
      <c r="P427" s="192" t="n">
        <f aca="false">O427*H427</f>
        <v>0</v>
      </c>
      <c r="Q427" s="192" t="n">
        <v>0</v>
      </c>
      <c r="R427" s="192" t="n">
        <f aca="false">Q427*H427</f>
        <v>0</v>
      </c>
      <c r="S427" s="192" t="n">
        <v>0</v>
      </c>
      <c r="T427" s="193" t="n">
        <f aca="false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194" t="s">
        <v>1324</v>
      </c>
      <c r="AS427" s="31"/>
      <c r="AT427" s="194" t="s">
        <v>0</v>
      </c>
      <c r="AU427" s="194" t="s">
        <v>92</v>
      </c>
      <c r="AV427" s="31"/>
      <c r="AW427" s="31"/>
      <c r="AX427" s="31"/>
      <c r="AY427" s="7" t="s">
        <v>186</v>
      </c>
      <c r="AZ427" s="31"/>
      <c r="BA427" s="31"/>
      <c r="BB427" s="31"/>
      <c r="BC427" s="31"/>
      <c r="BD427" s="31"/>
      <c r="BE427" s="195" t="n">
        <f aca="false">IF(N427="základní",J427,0)</f>
        <v>0</v>
      </c>
      <c r="BF427" s="195" t="n">
        <f aca="false">IF(N427="snížená",J427,0)</f>
        <v>0</v>
      </c>
      <c r="BG427" s="195" t="n">
        <f aca="false">IF(N427="zákl. přenesená",J427,0)</f>
        <v>0</v>
      </c>
      <c r="BH427" s="195" t="n">
        <f aca="false">IF(N427="sníž. přenesená",J427,0)</f>
        <v>0</v>
      </c>
      <c r="BI427" s="195" t="n">
        <f aca="false">IF(N427="nulová",J427,0)</f>
        <v>0</v>
      </c>
      <c r="BJ427" s="7" t="s">
        <v>90</v>
      </c>
      <c r="BK427" s="195" t="n">
        <f aca="false">ROUND(I427*H427,2)</f>
        <v>0</v>
      </c>
      <c r="BL427" s="7" t="s">
        <v>1324</v>
      </c>
      <c r="BM427" s="194" t="s">
        <v>1810</v>
      </c>
      <c r="BN427" s="31"/>
    </row>
    <row r="428" s="32" customFormat="true" ht="12.8" hidden="false" customHeight="false" outlineLevel="0" collapsed="false">
      <c r="A428" s="26"/>
      <c r="B428" s="27"/>
      <c r="C428" s="26"/>
      <c r="D428" s="196" t="s">
        <v>194</v>
      </c>
      <c r="E428" s="26"/>
      <c r="F428" s="197" t="s">
        <v>1809</v>
      </c>
      <c r="G428" s="26"/>
      <c r="H428" s="26"/>
      <c r="I428" s="163"/>
      <c r="J428" s="26"/>
      <c r="K428" s="26"/>
      <c r="L428" s="27"/>
      <c r="M428" s="198"/>
      <c r="N428" s="199"/>
      <c r="O428" s="68"/>
      <c r="P428" s="68"/>
      <c r="Q428" s="68"/>
      <c r="R428" s="68"/>
      <c r="S428" s="68"/>
      <c r="T428" s="69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7" t="s">
        <v>194</v>
      </c>
      <c r="AU428" s="7" t="s">
        <v>92</v>
      </c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</row>
    <row r="429" s="32" customFormat="true" ht="12.8" hidden="false" customHeight="false" outlineLevel="0" collapsed="false">
      <c r="A429" s="26"/>
      <c r="B429" s="27"/>
      <c r="C429" s="183" t="s">
        <v>1811</v>
      </c>
      <c r="D429" s="183" t="s">
        <v>0</v>
      </c>
      <c r="E429" s="184" t="s">
        <v>1812</v>
      </c>
      <c r="F429" s="185" t="s">
        <v>1813</v>
      </c>
      <c r="G429" s="186" t="s">
        <v>260</v>
      </c>
      <c r="H429" s="187" t="n">
        <v>1</v>
      </c>
      <c r="I429" s="188"/>
      <c r="J429" s="189" t="n">
        <f aca="false">ROUND(I429*H429,2)</f>
        <v>0</v>
      </c>
      <c r="K429" s="185" t="s">
        <v>261</v>
      </c>
      <c r="L429" s="27"/>
      <c r="M429" s="190"/>
      <c r="N429" s="191" t="s">
        <v>47</v>
      </c>
      <c r="O429" s="68"/>
      <c r="P429" s="192" t="n">
        <f aca="false">O429*H429</f>
        <v>0</v>
      </c>
      <c r="Q429" s="192" t="n">
        <v>0</v>
      </c>
      <c r="R429" s="192" t="n">
        <f aca="false">Q429*H429</f>
        <v>0</v>
      </c>
      <c r="S429" s="192" t="n">
        <v>0</v>
      </c>
      <c r="T429" s="193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194" t="s">
        <v>1324</v>
      </c>
      <c r="AS429" s="31"/>
      <c r="AT429" s="194" t="s">
        <v>0</v>
      </c>
      <c r="AU429" s="194" t="s">
        <v>92</v>
      </c>
      <c r="AV429" s="31"/>
      <c r="AW429" s="31"/>
      <c r="AX429" s="31"/>
      <c r="AY429" s="7" t="s">
        <v>186</v>
      </c>
      <c r="AZ429" s="31"/>
      <c r="BA429" s="31"/>
      <c r="BB429" s="31"/>
      <c r="BC429" s="31"/>
      <c r="BD429" s="31"/>
      <c r="BE429" s="195" t="n">
        <f aca="false">IF(N429="základní",J429,0)</f>
        <v>0</v>
      </c>
      <c r="BF429" s="195" t="n">
        <f aca="false">IF(N429="snížená",J429,0)</f>
        <v>0</v>
      </c>
      <c r="BG429" s="195" t="n">
        <f aca="false">IF(N429="zákl. přenesená",J429,0)</f>
        <v>0</v>
      </c>
      <c r="BH429" s="195" t="n">
        <f aca="false">IF(N429="sníž. přenesená",J429,0)</f>
        <v>0</v>
      </c>
      <c r="BI429" s="195" t="n">
        <f aca="false">IF(N429="nulová",J429,0)</f>
        <v>0</v>
      </c>
      <c r="BJ429" s="7" t="s">
        <v>90</v>
      </c>
      <c r="BK429" s="195" t="n">
        <f aca="false">ROUND(I429*H429,2)</f>
        <v>0</v>
      </c>
      <c r="BL429" s="7" t="s">
        <v>1324</v>
      </c>
      <c r="BM429" s="194" t="s">
        <v>1814</v>
      </c>
      <c r="BN429" s="31"/>
    </row>
    <row r="430" s="32" customFormat="true" ht="12.8" hidden="false" customHeight="false" outlineLevel="0" collapsed="false">
      <c r="A430" s="26"/>
      <c r="B430" s="27"/>
      <c r="C430" s="26"/>
      <c r="D430" s="196" t="s">
        <v>194</v>
      </c>
      <c r="E430" s="26"/>
      <c r="F430" s="197" t="s">
        <v>1813</v>
      </c>
      <c r="G430" s="26"/>
      <c r="H430" s="26"/>
      <c r="I430" s="163"/>
      <c r="J430" s="26"/>
      <c r="K430" s="26"/>
      <c r="L430" s="27"/>
      <c r="M430" s="198"/>
      <c r="N430" s="199"/>
      <c r="O430" s="68"/>
      <c r="P430" s="68"/>
      <c r="Q430" s="68"/>
      <c r="R430" s="68"/>
      <c r="S430" s="68"/>
      <c r="T430" s="69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7" t="s">
        <v>194</v>
      </c>
      <c r="AU430" s="7" t="s">
        <v>92</v>
      </c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</row>
    <row r="431" s="32" customFormat="true" ht="12.8" hidden="false" customHeight="false" outlineLevel="0" collapsed="false">
      <c r="A431" s="26"/>
      <c r="B431" s="27"/>
      <c r="C431" s="183" t="s">
        <v>726</v>
      </c>
      <c r="D431" s="183" t="s">
        <v>0</v>
      </c>
      <c r="E431" s="184" t="s">
        <v>1815</v>
      </c>
      <c r="F431" s="185" t="s">
        <v>1816</v>
      </c>
      <c r="G431" s="186" t="s">
        <v>260</v>
      </c>
      <c r="H431" s="187" t="n">
        <v>1</v>
      </c>
      <c r="I431" s="188"/>
      <c r="J431" s="189" t="n">
        <f aca="false">ROUND(I431*H431,2)</f>
        <v>0</v>
      </c>
      <c r="K431" s="185" t="s">
        <v>261</v>
      </c>
      <c r="L431" s="27"/>
      <c r="M431" s="190"/>
      <c r="N431" s="191" t="s">
        <v>47</v>
      </c>
      <c r="O431" s="68"/>
      <c r="P431" s="192" t="n">
        <f aca="false">O431*H431</f>
        <v>0</v>
      </c>
      <c r="Q431" s="192" t="n">
        <v>0</v>
      </c>
      <c r="R431" s="192" t="n">
        <f aca="false">Q431*H431</f>
        <v>0</v>
      </c>
      <c r="S431" s="192" t="n">
        <v>0</v>
      </c>
      <c r="T431" s="193" t="n">
        <f aca="false">S431*H431</f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194" t="s">
        <v>1324</v>
      </c>
      <c r="AS431" s="31"/>
      <c r="AT431" s="194" t="s">
        <v>0</v>
      </c>
      <c r="AU431" s="194" t="s">
        <v>92</v>
      </c>
      <c r="AV431" s="31"/>
      <c r="AW431" s="31"/>
      <c r="AX431" s="31"/>
      <c r="AY431" s="7" t="s">
        <v>186</v>
      </c>
      <c r="AZ431" s="31"/>
      <c r="BA431" s="31"/>
      <c r="BB431" s="31"/>
      <c r="BC431" s="31"/>
      <c r="BD431" s="31"/>
      <c r="BE431" s="195" t="n">
        <f aca="false">IF(N431="základní",J431,0)</f>
        <v>0</v>
      </c>
      <c r="BF431" s="195" t="n">
        <f aca="false">IF(N431="snížená",J431,0)</f>
        <v>0</v>
      </c>
      <c r="BG431" s="195" t="n">
        <f aca="false">IF(N431="zákl. přenesená",J431,0)</f>
        <v>0</v>
      </c>
      <c r="BH431" s="195" t="n">
        <f aca="false">IF(N431="sníž. přenesená",J431,0)</f>
        <v>0</v>
      </c>
      <c r="BI431" s="195" t="n">
        <f aca="false">IF(N431="nulová",J431,0)</f>
        <v>0</v>
      </c>
      <c r="BJ431" s="7" t="s">
        <v>90</v>
      </c>
      <c r="BK431" s="195" t="n">
        <f aca="false">ROUND(I431*H431,2)</f>
        <v>0</v>
      </c>
      <c r="BL431" s="7" t="s">
        <v>1324</v>
      </c>
      <c r="BM431" s="194" t="s">
        <v>1817</v>
      </c>
      <c r="BN431" s="31"/>
    </row>
    <row r="432" s="32" customFormat="true" ht="12.8" hidden="false" customHeight="false" outlineLevel="0" collapsed="false">
      <c r="A432" s="26"/>
      <c r="B432" s="27"/>
      <c r="C432" s="26"/>
      <c r="D432" s="196" t="s">
        <v>194</v>
      </c>
      <c r="E432" s="26"/>
      <c r="F432" s="197" t="s">
        <v>1816</v>
      </c>
      <c r="G432" s="26"/>
      <c r="H432" s="26"/>
      <c r="I432" s="163"/>
      <c r="J432" s="26"/>
      <c r="K432" s="26"/>
      <c r="L432" s="27"/>
      <c r="M432" s="198"/>
      <c r="N432" s="199"/>
      <c r="O432" s="68"/>
      <c r="P432" s="68"/>
      <c r="Q432" s="68"/>
      <c r="R432" s="68"/>
      <c r="S432" s="68"/>
      <c r="T432" s="69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7" t="s">
        <v>194</v>
      </c>
      <c r="AU432" s="7" t="s">
        <v>92</v>
      </c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</row>
    <row r="433" s="32" customFormat="true" ht="12.8" hidden="false" customHeight="false" outlineLevel="0" collapsed="false">
      <c r="A433" s="26"/>
      <c r="B433" s="27"/>
      <c r="C433" s="183" t="s">
        <v>1818</v>
      </c>
      <c r="D433" s="183" t="s">
        <v>0</v>
      </c>
      <c r="E433" s="184" t="s">
        <v>1819</v>
      </c>
      <c r="F433" s="185" t="s">
        <v>1820</v>
      </c>
      <c r="G433" s="186" t="s">
        <v>260</v>
      </c>
      <c r="H433" s="187" t="n">
        <v>1</v>
      </c>
      <c r="I433" s="188"/>
      <c r="J433" s="189" t="n">
        <f aca="false">ROUND(I433*H433,2)</f>
        <v>0</v>
      </c>
      <c r="K433" s="185" t="s">
        <v>261</v>
      </c>
      <c r="L433" s="27"/>
      <c r="M433" s="190"/>
      <c r="N433" s="191" t="s">
        <v>47</v>
      </c>
      <c r="O433" s="68"/>
      <c r="P433" s="192" t="n">
        <f aca="false">O433*H433</f>
        <v>0</v>
      </c>
      <c r="Q433" s="192" t="n">
        <v>0</v>
      </c>
      <c r="R433" s="192" t="n">
        <f aca="false">Q433*H433</f>
        <v>0</v>
      </c>
      <c r="S433" s="192" t="n">
        <v>0</v>
      </c>
      <c r="T433" s="193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194" t="s">
        <v>1324</v>
      </c>
      <c r="AS433" s="31"/>
      <c r="AT433" s="194" t="s">
        <v>0</v>
      </c>
      <c r="AU433" s="194" t="s">
        <v>92</v>
      </c>
      <c r="AV433" s="31"/>
      <c r="AW433" s="31"/>
      <c r="AX433" s="31"/>
      <c r="AY433" s="7" t="s">
        <v>186</v>
      </c>
      <c r="AZ433" s="31"/>
      <c r="BA433" s="31"/>
      <c r="BB433" s="31"/>
      <c r="BC433" s="31"/>
      <c r="BD433" s="31"/>
      <c r="BE433" s="195" t="n">
        <f aca="false">IF(N433="základní",J433,0)</f>
        <v>0</v>
      </c>
      <c r="BF433" s="195" t="n">
        <f aca="false">IF(N433="snížená",J433,0)</f>
        <v>0</v>
      </c>
      <c r="BG433" s="195" t="n">
        <f aca="false">IF(N433="zákl. přenesená",J433,0)</f>
        <v>0</v>
      </c>
      <c r="BH433" s="195" t="n">
        <f aca="false">IF(N433="sníž. přenesená",J433,0)</f>
        <v>0</v>
      </c>
      <c r="BI433" s="195" t="n">
        <f aca="false">IF(N433="nulová",J433,0)</f>
        <v>0</v>
      </c>
      <c r="BJ433" s="7" t="s">
        <v>90</v>
      </c>
      <c r="BK433" s="195" t="n">
        <f aca="false">ROUND(I433*H433,2)</f>
        <v>0</v>
      </c>
      <c r="BL433" s="7" t="s">
        <v>1324</v>
      </c>
      <c r="BM433" s="194" t="s">
        <v>1821</v>
      </c>
      <c r="BN433" s="31"/>
    </row>
    <row r="434" s="32" customFormat="true" ht="12.8" hidden="false" customHeight="false" outlineLevel="0" collapsed="false">
      <c r="A434" s="26"/>
      <c r="B434" s="27"/>
      <c r="C434" s="26"/>
      <c r="D434" s="196" t="s">
        <v>194</v>
      </c>
      <c r="E434" s="26"/>
      <c r="F434" s="197" t="s">
        <v>1820</v>
      </c>
      <c r="G434" s="26"/>
      <c r="H434" s="26"/>
      <c r="I434" s="163"/>
      <c r="J434" s="26"/>
      <c r="K434" s="26"/>
      <c r="L434" s="27"/>
      <c r="M434" s="198"/>
      <c r="N434" s="199"/>
      <c r="O434" s="68"/>
      <c r="P434" s="68"/>
      <c r="Q434" s="68"/>
      <c r="R434" s="68"/>
      <c r="S434" s="68"/>
      <c r="T434" s="69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7" t="s">
        <v>194</v>
      </c>
      <c r="AU434" s="7" t="s">
        <v>92</v>
      </c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</row>
    <row r="435" s="32" customFormat="true" ht="12.8" hidden="false" customHeight="false" outlineLevel="0" collapsed="false">
      <c r="A435" s="26"/>
      <c r="B435" s="27"/>
      <c r="C435" s="183" t="s">
        <v>729</v>
      </c>
      <c r="D435" s="183" t="s">
        <v>0</v>
      </c>
      <c r="E435" s="184" t="s">
        <v>1822</v>
      </c>
      <c r="F435" s="185" t="s">
        <v>1823</v>
      </c>
      <c r="G435" s="186" t="s">
        <v>260</v>
      </c>
      <c r="H435" s="187" t="n">
        <v>1</v>
      </c>
      <c r="I435" s="188"/>
      <c r="J435" s="189" t="n">
        <f aca="false">ROUND(I435*H435,2)</f>
        <v>0</v>
      </c>
      <c r="K435" s="185" t="s">
        <v>261</v>
      </c>
      <c r="L435" s="27"/>
      <c r="M435" s="190"/>
      <c r="N435" s="191" t="s">
        <v>47</v>
      </c>
      <c r="O435" s="68"/>
      <c r="P435" s="192" t="n">
        <f aca="false">O435*H435</f>
        <v>0</v>
      </c>
      <c r="Q435" s="192" t="n">
        <v>0</v>
      </c>
      <c r="R435" s="192" t="n">
        <f aca="false">Q435*H435</f>
        <v>0</v>
      </c>
      <c r="S435" s="192" t="n">
        <v>0</v>
      </c>
      <c r="T435" s="193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194" t="s">
        <v>1324</v>
      </c>
      <c r="AS435" s="31"/>
      <c r="AT435" s="194" t="s">
        <v>0</v>
      </c>
      <c r="AU435" s="194" t="s">
        <v>92</v>
      </c>
      <c r="AV435" s="31"/>
      <c r="AW435" s="31"/>
      <c r="AX435" s="31"/>
      <c r="AY435" s="7" t="s">
        <v>186</v>
      </c>
      <c r="AZ435" s="31"/>
      <c r="BA435" s="31"/>
      <c r="BB435" s="31"/>
      <c r="BC435" s="31"/>
      <c r="BD435" s="31"/>
      <c r="BE435" s="195" t="n">
        <f aca="false">IF(N435="základní",J435,0)</f>
        <v>0</v>
      </c>
      <c r="BF435" s="195" t="n">
        <f aca="false">IF(N435="snížená",J435,0)</f>
        <v>0</v>
      </c>
      <c r="BG435" s="195" t="n">
        <f aca="false">IF(N435="zákl. přenesená",J435,0)</f>
        <v>0</v>
      </c>
      <c r="BH435" s="195" t="n">
        <f aca="false">IF(N435="sníž. přenesená",J435,0)</f>
        <v>0</v>
      </c>
      <c r="BI435" s="195" t="n">
        <f aca="false">IF(N435="nulová",J435,0)</f>
        <v>0</v>
      </c>
      <c r="BJ435" s="7" t="s">
        <v>90</v>
      </c>
      <c r="BK435" s="195" t="n">
        <f aca="false">ROUND(I435*H435,2)</f>
        <v>0</v>
      </c>
      <c r="BL435" s="7" t="s">
        <v>1324</v>
      </c>
      <c r="BM435" s="194" t="s">
        <v>1824</v>
      </c>
      <c r="BN435" s="31"/>
    </row>
    <row r="436" s="32" customFormat="true" ht="12.8" hidden="false" customHeight="false" outlineLevel="0" collapsed="false">
      <c r="A436" s="26"/>
      <c r="B436" s="27"/>
      <c r="C436" s="26"/>
      <c r="D436" s="196" t="s">
        <v>194</v>
      </c>
      <c r="E436" s="26"/>
      <c r="F436" s="197" t="s">
        <v>1823</v>
      </c>
      <c r="G436" s="26"/>
      <c r="H436" s="26"/>
      <c r="I436" s="163"/>
      <c r="J436" s="26"/>
      <c r="K436" s="26"/>
      <c r="L436" s="27"/>
      <c r="M436" s="198"/>
      <c r="N436" s="199"/>
      <c r="O436" s="68"/>
      <c r="P436" s="68"/>
      <c r="Q436" s="68"/>
      <c r="R436" s="68"/>
      <c r="S436" s="68"/>
      <c r="T436" s="69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7" t="s">
        <v>194</v>
      </c>
      <c r="AU436" s="7" t="s">
        <v>92</v>
      </c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</row>
    <row r="437" s="32" customFormat="true" ht="12.8" hidden="false" customHeight="false" outlineLevel="0" collapsed="false">
      <c r="A437" s="26"/>
      <c r="B437" s="27"/>
      <c r="C437" s="183" t="s">
        <v>1825</v>
      </c>
      <c r="D437" s="183" t="s">
        <v>0</v>
      </c>
      <c r="E437" s="184" t="s">
        <v>1826</v>
      </c>
      <c r="F437" s="185" t="s">
        <v>1827</v>
      </c>
      <c r="G437" s="186" t="s">
        <v>260</v>
      </c>
      <c r="H437" s="187" t="n">
        <v>1</v>
      </c>
      <c r="I437" s="188"/>
      <c r="J437" s="189" t="n">
        <f aca="false">ROUND(I437*H437,2)</f>
        <v>0</v>
      </c>
      <c r="K437" s="185" t="s">
        <v>261</v>
      </c>
      <c r="L437" s="27"/>
      <c r="M437" s="190"/>
      <c r="N437" s="191" t="s">
        <v>47</v>
      </c>
      <c r="O437" s="68"/>
      <c r="P437" s="192" t="n">
        <f aca="false">O437*H437</f>
        <v>0</v>
      </c>
      <c r="Q437" s="192" t="n">
        <v>0</v>
      </c>
      <c r="R437" s="192" t="n">
        <f aca="false">Q437*H437</f>
        <v>0</v>
      </c>
      <c r="S437" s="192" t="n">
        <v>0</v>
      </c>
      <c r="T437" s="193" t="n">
        <f aca="false">S437*H437</f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194" t="s">
        <v>1324</v>
      </c>
      <c r="AS437" s="31"/>
      <c r="AT437" s="194" t="s">
        <v>0</v>
      </c>
      <c r="AU437" s="194" t="s">
        <v>92</v>
      </c>
      <c r="AV437" s="31"/>
      <c r="AW437" s="31"/>
      <c r="AX437" s="31"/>
      <c r="AY437" s="7" t="s">
        <v>186</v>
      </c>
      <c r="AZ437" s="31"/>
      <c r="BA437" s="31"/>
      <c r="BB437" s="31"/>
      <c r="BC437" s="31"/>
      <c r="BD437" s="31"/>
      <c r="BE437" s="195" t="n">
        <f aca="false">IF(N437="základní",J437,0)</f>
        <v>0</v>
      </c>
      <c r="BF437" s="195" t="n">
        <f aca="false">IF(N437="snížená",J437,0)</f>
        <v>0</v>
      </c>
      <c r="BG437" s="195" t="n">
        <f aca="false">IF(N437="zákl. přenesená",J437,0)</f>
        <v>0</v>
      </c>
      <c r="BH437" s="195" t="n">
        <f aca="false">IF(N437="sníž. přenesená",J437,0)</f>
        <v>0</v>
      </c>
      <c r="BI437" s="195" t="n">
        <f aca="false">IF(N437="nulová",J437,0)</f>
        <v>0</v>
      </c>
      <c r="BJ437" s="7" t="s">
        <v>90</v>
      </c>
      <c r="BK437" s="195" t="n">
        <f aca="false">ROUND(I437*H437,2)</f>
        <v>0</v>
      </c>
      <c r="BL437" s="7" t="s">
        <v>1324</v>
      </c>
      <c r="BM437" s="194" t="s">
        <v>1828</v>
      </c>
      <c r="BN437" s="31"/>
    </row>
    <row r="438" s="32" customFormat="true" ht="12.8" hidden="false" customHeight="false" outlineLevel="0" collapsed="false">
      <c r="A438" s="26"/>
      <c r="B438" s="27"/>
      <c r="C438" s="26"/>
      <c r="D438" s="196" t="s">
        <v>194</v>
      </c>
      <c r="E438" s="26"/>
      <c r="F438" s="197" t="s">
        <v>1827</v>
      </c>
      <c r="G438" s="26"/>
      <c r="H438" s="26"/>
      <c r="I438" s="163"/>
      <c r="J438" s="26"/>
      <c r="K438" s="26"/>
      <c r="L438" s="27"/>
      <c r="M438" s="198"/>
      <c r="N438" s="199"/>
      <c r="O438" s="68"/>
      <c r="P438" s="68"/>
      <c r="Q438" s="68"/>
      <c r="R438" s="68"/>
      <c r="S438" s="68"/>
      <c r="T438" s="69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7" t="s">
        <v>194</v>
      </c>
      <c r="AU438" s="7" t="s">
        <v>92</v>
      </c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</row>
    <row r="439" s="32" customFormat="true" ht="12.8" hidden="false" customHeight="false" outlineLevel="0" collapsed="false">
      <c r="A439" s="26"/>
      <c r="B439" s="27"/>
      <c r="C439" s="183" t="s">
        <v>732</v>
      </c>
      <c r="D439" s="183" t="s">
        <v>0</v>
      </c>
      <c r="E439" s="184" t="s">
        <v>1829</v>
      </c>
      <c r="F439" s="185" t="s">
        <v>1830</v>
      </c>
      <c r="G439" s="186" t="s">
        <v>260</v>
      </c>
      <c r="H439" s="187" t="n">
        <v>1</v>
      </c>
      <c r="I439" s="188"/>
      <c r="J439" s="189" t="n">
        <f aca="false">ROUND(I439*H439,2)</f>
        <v>0</v>
      </c>
      <c r="K439" s="185" t="s">
        <v>261</v>
      </c>
      <c r="L439" s="27"/>
      <c r="M439" s="190"/>
      <c r="N439" s="191" t="s">
        <v>47</v>
      </c>
      <c r="O439" s="68"/>
      <c r="P439" s="192" t="n">
        <f aca="false">O439*H439</f>
        <v>0</v>
      </c>
      <c r="Q439" s="192" t="n">
        <v>0</v>
      </c>
      <c r="R439" s="192" t="n">
        <f aca="false">Q439*H439</f>
        <v>0</v>
      </c>
      <c r="S439" s="192" t="n">
        <v>0</v>
      </c>
      <c r="T439" s="193" t="n">
        <f aca="false">S439*H439</f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194" t="s">
        <v>1324</v>
      </c>
      <c r="AS439" s="31"/>
      <c r="AT439" s="194" t="s">
        <v>0</v>
      </c>
      <c r="AU439" s="194" t="s">
        <v>92</v>
      </c>
      <c r="AV439" s="31"/>
      <c r="AW439" s="31"/>
      <c r="AX439" s="31"/>
      <c r="AY439" s="7" t="s">
        <v>186</v>
      </c>
      <c r="AZ439" s="31"/>
      <c r="BA439" s="31"/>
      <c r="BB439" s="31"/>
      <c r="BC439" s="31"/>
      <c r="BD439" s="31"/>
      <c r="BE439" s="195" t="n">
        <f aca="false">IF(N439="základní",J439,0)</f>
        <v>0</v>
      </c>
      <c r="BF439" s="195" t="n">
        <f aca="false">IF(N439="snížená",J439,0)</f>
        <v>0</v>
      </c>
      <c r="BG439" s="195" t="n">
        <f aca="false">IF(N439="zákl. přenesená",J439,0)</f>
        <v>0</v>
      </c>
      <c r="BH439" s="195" t="n">
        <f aca="false">IF(N439="sníž. přenesená",J439,0)</f>
        <v>0</v>
      </c>
      <c r="BI439" s="195" t="n">
        <f aca="false">IF(N439="nulová",J439,0)</f>
        <v>0</v>
      </c>
      <c r="BJ439" s="7" t="s">
        <v>90</v>
      </c>
      <c r="BK439" s="195" t="n">
        <f aca="false">ROUND(I439*H439,2)</f>
        <v>0</v>
      </c>
      <c r="BL439" s="7" t="s">
        <v>1324</v>
      </c>
      <c r="BM439" s="194" t="s">
        <v>1831</v>
      </c>
      <c r="BN439" s="31"/>
    </row>
    <row r="440" s="32" customFormat="true" ht="12.8" hidden="false" customHeight="false" outlineLevel="0" collapsed="false">
      <c r="A440" s="26"/>
      <c r="B440" s="27"/>
      <c r="C440" s="26"/>
      <c r="D440" s="196" t="s">
        <v>194</v>
      </c>
      <c r="E440" s="26"/>
      <c r="F440" s="197" t="s">
        <v>1830</v>
      </c>
      <c r="G440" s="26"/>
      <c r="H440" s="26"/>
      <c r="I440" s="163"/>
      <c r="J440" s="26"/>
      <c r="K440" s="26"/>
      <c r="L440" s="27"/>
      <c r="M440" s="198"/>
      <c r="N440" s="199"/>
      <c r="O440" s="68"/>
      <c r="P440" s="68"/>
      <c r="Q440" s="68"/>
      <c r="R440" s="68"/>
      <c r="S440" s="68"/>
      <c r="T440" s="69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7" t="s">
        <v>194</v>
      </c>
      <c r="AU440" s="7" t="s">
        <v>92</v>
      </c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</row>
    <row r="441" s="32" customFormat="true" ht="12.8" hidden="false" customHeight="false" outlineLevel="0" collapsed="false">
      <c r="A441" s="26"/>
      <c r="B441" s="27"/>
      <c r="C441" s="183" t="s">
        <v>1832</v>
      </c>
      <c r="D441" s="183" t="s">
        <v>0</v>
      </c>
      <c r="E441" s="184" t="s">
        <v>1833</v>
      </c>
      <c r="F441" s="185" t="s">
        <v>1834</v>
      </c>
      <c r="G441" s="186" t="s">
        <v>260</v>
      </c>
      <c r="H441" s="187" t="n">
        <v>1</v>
      </c>
      <c r="I441" s="188"/>
      <c r="J441" s="189" t="n">
        <f aca="false">ROUND(I441*H441,2)</f>
        <v>0</v>
      </c>
      <c r="K441" s="185" t="s">
        <v>261</v>
      </c>
      <c r="L441" s="27"/>
      <c r="M441" s="190"/>
      <c r="N441" s="191" t="s">
        <v>47</v>
      </c>
      <c r="O441" s="68"/>
      <c r="P441" s="192" t="n">
        <f aca="false">O441*H441</f>
        <v>0</v>
      </c>
      <c r="Q441" s="192" t="n">
        <v>0</v>
      </c>
      <c r="R441" s="192" t="n">
        <f aca="false">Q441*H441</f>
        <v>0</v>
      </c>
      <c r="S441" s="192" t="n">
        <v>0</v>
      </c>
      <c r="T441" s="193" t="n">
        <f aca="false">S441*H441</f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194" t="s">
        <v>1324</v>
      </c>
      <c r="AS441" s="31"/>
      <c r="AT441" s="194" t="s">
        <v>0</v>
      </c>
      <c r="AU441" s="194" t="s">
        <v>92</v>
      </c>
      <c r="AV441" s="31"/>
      <c r="AW441" s="31"/>
      <c r="AX441" s="31"/>
      <c r="AY441" s="7" t="s">
        <v>186</v>
      </c>
      <c r="AZ441" s="31"/>
      <c r="BA441" s="31"/>
      <c r="BB441" s="31"/>
      <c r="BC441" s="31"/>
      <c r="BD441" s="31"/>
      <c r="BE441" s="195" t="n">
        <f aca="false">IF(N441="základní",J441,0)</f>
        <v>0</v>
      </c>
      <c r="BF441" s="195" t="n">
        <f aca="false">IF(N441="snížená",J441,0)</f>
        <v>0</v>
      </c>
      <c r="BG441" s="195" t="n">
        <f aca="false">IF(N441="zákl. přenesená",J441,0)</f>
        <v>0</v>
      </c>
      <c r="BH441" s="195" t="n">
        <f aca="false">IF(N441="sníž. přenesená",J441,0)</f>
        <v>0</v>
      </c>
      <c r="BI441" s="195" t="n">
        <f aca="false">IF(N441="nulová",J441,0)</f>
        <v>0</v>
      </c>
      <c r="BJ441" s="7" t="s">
        <v>90</v>
      </c>
      <c r="BK441" s="195" t="n">
        <f aca="false">ROUND(I441*H441,2)</f>
        <v>0</v>
      </c>
      <c r="BL441" s="7" t="s">
        <v>1324</v>
      </c>
      <c r="BM441" s="194" t="s">
        <v>1835</v>
      </c>
      <c r="BN441" s="31"/>
    </row>
    <row r="442" s="32" customFormat="true" ht="12.8" hidden="false" customHeight="false" outlineLevel="0" collapsed="false">
      <c r="A442" s="26"/>
      <c r="B442" s="27"/>
      <c r="C442" s="26"/>
      <c r="D442" s="196" t="s">
        <v>194</v>
      </c>
      <c r="E442" s="26"/>
      <c r="F442" s="197" t="s">
        <v>1834</v>
      </c>
      <c r="G442" s="26"/>
      <c r="H442" s="26"/>
      <c r="I442" s="163"/>
      <c r="J442" s="26"/>
      <c r="K442" s="26"/>
      <c r="L442" s="27"/>
      <c r="M442" s="198"/>
      <c r="N442" s="199"/>
      <c r="O442" s="68"/>
      <c r="P442" s="68"/>
      <c r="Q442" s="68"/>
      <c r="R442" s="68"/>
      <c r="S442" s="68"/>
      <c r="T442" s="69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7" t="s">
        <v>194</v>
      </c>
      <c r="AU442" s="7" t="s">
        <v>92</v>
      </c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</row>
    <row r="443" s="32" customFormat="true" ht="12.8" hidden="false" customHeight="false" outlineLevel="0" collapsed="false">
      <c r="A443" s="26"/>
      <c r="B443" s="27"/>
      <c r="C443" s="183" t="s">
        <v>736</v>
      </c>
      <c r="D443" s="183" t="s">
        <v>0</v>
      </c>
      <c r="E443" s="184" t="s">
        <v>1836</v>
      </c>
      <c r="F443" s="185" t="s">
        <v>1837</v>
      </c>
      <c r="G443" s="186" t="s">
        <v>260</v>
      </c>
      <c r="H443" s="187" t="n">
        <v>1</v>
      </c>
      <c r="I443" s="188"/>
      <c r="J443" s="189" t="n">
        <f aca="false">ROUND(I443*H443,2)</f>
        <v>0</v>
      </c>
      <c r="K443" s="185" t="s">
        <v>261</v>
      </c>
      <c r="L443" s="27"/>
      <c r="M443" s="190"/>
      <c r="N443" s="191" t="s">
        <v>47</v>
      </c>
      <c r="O443" s="68"/>
      <c r="P443" s="192" t="n">
        <f aca="false">O443*H443</f>
        <v>0</v>
      </c>
      <c r="Q443" s="192" t="n">
        <v>0</v>
      </c>
      <c r="R443" s="192" t="n">
        <f aca="false">Q443*H443</f>
        <v>0</v>
      </c>
      <c r="S443" s="192" t="n">
        <v>0</v>
      </c>
      <c r="T443" s="193" t="n">
        <f aca="false">S443*H443</f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194" t="s">
        <v>1324</v>
      </c>
      <c r="AS443" s="31"/>
      <c r="AT443" s="194" t="s">
        <v>0</v>
      </c>
      <c r="AU443" s="194" t="s">
        <v>92</v>
      </c>
      <c r="AV443" s="31"/>
      <c r="AW443" s="31"/>
      <c r="AX443" s="31"/>
      <c r="AY443" s="7" t="s">
        <v>186</v>
      </c>
      <c r="AZ443" s="31"/>
      <c r="BA443" s="31"/>
      <c r="BB443" s="31"/>
      <c r="BC443" s="31"/>
      <c r="BD443" s="31"/>
      <c r="BE443" s="195" t="n">
        <f aca="false">IF(N443="základní",J443,0)</f>
        <v>0</v>
      </c>
      <c r="BF443" s="195" t="n">
        <f aca="false">IF(N443="snížená",J443,0)</f>
        <v>0</v>
      </c>
      <c r="BG443" s="195" t="n">
        <f aca="false">IF(N443="zákl. přenesená",J443,0)</f>
        <v>0</v>
      </c>
      <c r="BH443" s="195" t="n">
        <f aca="false">IF(N443="sníž. přenesená",J443,0)</f>
        <v>0</v>
      </c>
      <c r="BI443" s="195" t="n">
        <f aca="false">IF(N443="nulová",J443,0)</f>
        <v>0</v>
      </c>
      <c r="BJ443" s="7" t="s">
        <v>90</v>
      </c>
      <c r="BK443" s="195" t="n">
        <f aca="false">ROUND(I443*H443,2)</f>
        <v>0</v>
      </c>
      <c r="BL443" s="7" t="s">
        <v>1324</v>
      </c>
      <c r="BM443" s="194" t="s">
        <v>1838</v>
      </c>
      <c r="BN443" s="31"/>
    </row>
    <row r="444" s="32" customFormat="true" ht="12.8" hidden="false" customHeight="false" outlineLevel="0" collapsed="false">
      <c r="A444" s="26"/>
      <c r="B444" s="27"/>
      <c r="C444" s="26"/>
      <c r="D444" s="196" t="s">
        <v>194</v>
      </c>
      <c r="E444" s="26"/>
      <c r="F444" s="197" t="s">
        <v>1837</v>
      </c>
      <c r="G444" s="26"/>
      <c r="H444" s="26"/>
      <c r="I444" s="163"/>
      <c r="J444" s="26"/>
      <c r="K444" s="26"/>
      <c r="L444" s="27"/>
      <c r="M444" s="198"/>
      <c r="N444" s="199"/>
      <c r="O444" s="68"/>
      <c r="P444" s="68"/>
      <c r="Q444" s="68"/>
      <c r="R444" s="68"/>
      <c r="S444" s="68"/>
      <c r="T444" s="69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7" t="s">
        <v>194</v>
      </c>
      <c r="AU444" s="7" t="s">
        <v>92</v>
      </c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</row>
    <row r="445" s="32" customFormat="true" ht="12.8" hidden="false" customHeight="false" outlineLevel="0" collapsed="false">
      <c r="A445" s="26"/>
      <c r="B445" s="27"/>
      <c r="C445" s="183" t="s">
        <v>1839</v>
      </c>
      <c r="D445" s="183" t="s">
        <v>0</v>
      </c>
      <c r="E445" s="184" t="s">
        <v>1840</v>
      </c>
      <c r="F445" s="185" t="s">
        <v>1841</v>
      </c>
      <c r="G445" s="186" t="s">
        <v>260</v>
      </c>
      <c r="H445" s="187" t="n">
        <v>1</v>
      </c>
      <c r="I445" s="188"/>
      <c r="J445" s="189" t="n">
        <f aca="false">ROUND(I445*H445,2)</f>
        <v>0</v>
      </c>
      <c r="K445" s="185" t="s">
        <v>261</v>
      </c>
      <c r="L445" s="27"/>
      <c r="M445" s="190"/>
      <c r="N445" s="191" t="s">
        <v>47</v>
      </c>
      <c r="O445" s="68"/>
      <c r="P445" s="192" t="n">
        <f aca="false">O445*H445</f>
        <v>0</v>
      </c>
      <c r="Q445" s="192" t="n">
        <v>0</v>
      </c>
      <c r="R445" s="192" t="n">
        <f aca="false">Q445*H445</f>
        <v>0</v>
      </c>
      <c r="S445" s="192" t="n">
        <v>0</v>
      </c>
      <c r="T445" s="193" t="n">
        <f aca="false">S445*H445</f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194" t="s">
        <v>1324</v>
      </c>
      <c r="AS445" s="31"/>
      <c r="AT445" s="194" t="s">
        <v>0</v>
      </c>
      <c r="AU445" s="194" t="s">
        <v>92</v>
      </c>
      <c r="AV445" s="31"/>
      <c r="AW445" s="31"/>
      <c r="AX445" s="31"/>
      <c r="AY445" s="7" t="s">
        <v>186</v>
      </c>
      <c r="AZ445" s="31"/>
      <c r="BA445" s="31"/>
      <c r="BB445" s="31"/>
      <c r="BC445" s="31"/>
      <c r="BD445" s="31"/>
      <c r="BE445" s="195" t="n">
        <f aca="false">IF(N445="základní",J445,0)</f>
        <v>0</v>
      </c>
      <c r="BF445" s="195" t="n">
        <f aca="false">IF(N445="snížená",J445,0)</f>
        <v>0</v>
      </c>
      <c r="BG445" s="195" t="n">
        <f aca="false">IF(N445="zákl. přenesená",J445,0)</f>
        <v>0</v>
      </c>
      <c r="BH445" s="195" t="n">
        <f aca="false">IF(N445="sníž. přenesená",J445,0)</f>
        <v>0</v>
      </c>
      <c r="BI445" s="195" t="n">
        <f aca="false">IF(N445="nulová",J445,0)</f>
        <v>0</v>
      </c>
      <c r="BJ445" s="7" t="s">
        <v>90</v>
      </c>
      <c r="BK445" s="195" t="n">
        <f aca="false">ROUND(I445*H445,2)</f>
        <v>0</v>
      </c>
      <c r="BL445" s="7" t="s">
        <v>1324</v>
      </c>
      <c r="BM445" s="194" t="s">
        <v>1842</v>
      </c>
      <c r="BN445" s="31"/>
    </row>
    <row r="446" s="32" customFormat="true" ht="12.8" hidden="false" customHeight="false" outlineLevel="0" collapsed="false">
      <c r="A446" s="26"/>
      <c r="B446" s="27"/>
      <c r="C446" s="26"/>
      <c r="D446" s="196" t="s">
        <v>194</v>
      </c>
      <c r="E446" s="26"/>
      <c r="F446" s="197" t="s">
        <v>1841</v>
      </c>
      <c r="G446" s="26"/>
      <c r="H446" s="26"/>
      <c r="I446" s="163"/>
      <c r="J446" s="26"/>
      <c r="K446" s="26"/>
      <c r="L446" s="27"/>
      <c r="M446" s="198"/>
      <c r="N446" s="199"/>
      <c r="O446" s="68"/>
      <c r="P446" s="68"/>
      <c r="Q446" s="68"/>
      <c r="R446" s="68"/>
      <c r="S446" s="68"/>
      <c r="T446" s="69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7" t="s">
        <v>194</v>
      </c>
      <c r="AU446" s="7" t="s">
        <v>92</v>
      </c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</row>
    <row r="447" s="32" customFormat="true" ht="12.8" hidden="false" customHeight="false" outlineLevel="0" collapsed="false">
      <c r="A447" s="26"/>
      <c r="B447" s="27"/>
      <c r="C447" s="183" t="s">
        <v>739</v>
      </c>
      <c r="D447" s="183" t="s">
        <v>0</v>
      </c>
      <c r="E447" s="184" t="s">
        <v>1843</v>
      </c>
      <c r="F447" s="185" t="s">
        <v>1844</v>
      </c>
      <c r="G447" s="186" t="s">
        <v>260</v>
      </c>
      <c r="H447" s="187" t="n">
        <v>1</v>
      </c>
      <c r="I447" s="188"/>
      <c r="J447" s="189" t="n">
        <f aca="false">ROUND(I447*H447,2)</f>
        <v>0</v>
      </c>
      <c r="K447" s="185" t="s">
        <v>261</v>
      </c>
      <c r="L447" s="27"/>
      <c r="M447" s="190"/>
      <c r="N447" s="191" t="s">
        <v>47</v>
      </c>
      <c r="O447" s="68"/>
      <c r="P447" s="192" t="n">
        <f aca="false">O447*H447</f>
        <v>0</v>
      </c>
      <c r="Q447" s="192" t="n">
        <v>0</v>
      </c>
      <c r="R447" s="192" t="n">
        <f aca="false">Q447*H447</f>
        <v>0</v>
      </c>
      <c r="S447" s="192" t="n">
        <v>0</v>
      </c>
      <c r="T447" s="193" t="n">
        <f aca="false">S447*H447</f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194" t="s">
        <v>1324</v>
      </c>
      <c r="AS447" s="31"/>
      <c r="AT447" s="194" t="s">
        <v>0</v>
      </c>
      <c r="AU447" s="194" t="s">
        <v>92</v>
      </c>
      <c r="AV447" s="31"/>
      <c r="AW447" s="31"/>
      <c r="AX447" s="31"/>
      <c r="AY447" s="7" t="s">
        <v>186</v>
      </c>
      <c r="AZ447" s="31"/>
      <c r="BA447" s="31"/>
      <c r="BB447" s="31"/>
      <c r="BC447" s="31"/>
      <c r="BD447" s="31"/>
      <c r="BE447" s="195" t="n">
        <f aca="false">IF(N447="základní",J447,0)</f>
        <v>0</v>
      </c>
      <c r="BF447" s="195" t="n">
        <f aca="false">IF(N447="snížená",J447,0)</f>
        <v>0</v>
      </c>
      <c r="BG447" s="195" t="n">
        <f aca="false">IF(N447="zákl. přenesená",J447,0)</f>
        <v>0</v>
      </c>
      <c r="BH447" s="195" t="n">
        <f aca="false">IF(N447="sníž. přenesená",J447,0)</f>
        <v>0</v>
      </c>
      <c r="BI447" s="195" t="n">
        <f aca="false">IF(N447="nulová",J447,0)</f>
        <v>0</v>
      </c>
      <c r="BJ447" s="7" t="s">
        <v>90</v>
      </c>
      <c r="BK447" s="195" t="n">
        <f aca="false">ROUND(I447*H447,2)</f>
        <v>0</v>
      </c>
      <c r="BL447" s="7" t="s">
        <v>1324</v>
      </c>
      <c r="BM447" s="194" t="s">
        <v>1845</v>
      </c>
      <c r="BN447" s="31"/>
    </row>
    <row r="448" s="32" customFormat="true" ht="12.8" hidden="false" customHeight="false" outlineLevel="0" collapsed="false">
      <c r="A448" s="26"/>
      <c r="B448" s="27"/>
      <c r="C448" s="26"/>
      <c r="D448" s="196" t="s">
        <v>194</v>
      </c>
      <c r="E448" s="26"/>
      <c r="F448" s="197" t="s">
        <v>1844</v>
      </c>
      <c r="G448" s="26"/>
      <c r="H448" s="26"/>
      <c r="I448" s="163"/>
      <c r="J448" s="26"/>
      <c r="K448" s="26"/>
      <c r="L448" s="27"/>
      <c r="M448" s="198"/>
      <c r="N448" s="199"/>
      <c r="O448" s="68"/>
      <c r="P448" s="68"/>
      <c r="Q448" s="68"/>
      <c r="R448" s="68"/>
      <c r="S448" s="68"/>
      <c r="T448" s="69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7" t="s">
        <v>194</v>
      </c>
      <c r="AU448" s="7" t="s">
        <v>92</v>
      </c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</row>
    <row r="449" s="32" customFormat="true" ht="12.8" hidden="false" customHeight="false" outlineLevel="0" collapsed="false">
      <c r="A449" s="26"/>
      <c r="B449" s="27"/>
      <c r="C449" s="183" t="s">
        <v>1846</v>
      </c>
      <c r="D449" s="183" t="s">
        <v>0</v>
      </c>
      <c r="E449" s="184" t="s">
        <v>1847</v>
      </c>
      <c r="F449" s="185" t="s">
        <v>1848</v>
      </c>
      <c r="G449" s="186" t="s">
        <v>260</v>
      </c>
      <c r="H449" s="187" t="n">
        <v>1</v>
      </c>
      <c r="I449" s="188"/>
      <c r="J449" s="189" t="n">
        <f aca="false">ROUND(I449*H449,2)</f>
        <v>0</v>
      </c>
      <c r="K449" s="185" t="s">
        <v>261</v>
      </c>
      <c r="L449" s="27"/>
      <c r="M449" s="190"/>
      <c r="N449" s="191" t="s">
        <v>47</v>
      </c>
      <c r="O449" s="68"/>
      <c r="P449" s="192" t="n">
        <f aca="false">O449*H449</f>
        <v>0</v>
      </c>
      <c r="Q449" s="192" t="n">
        <v>0</v>
      </c>
      <c r="R449" s="192" t="n">
        <f aca="false">Q449*H449</f>
        <v>0</v>
      </c>
      <c r="S449" s="192" t="n">
        <v>0</v>
      </c>
      <c r="T449" s="193" t="n">
        <f aca="false">S449*H449</f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194" t="s">
        <v>1324</v>
      </c>
      <c r="AS449" s="31"/>
      <c r="AT449" s="194" t="s">
        <v>0</v>
      </c>
      <c r="AU449" s="194" t="s">
        <v>92</v>
      </c>
      <c r="AV449" s="31"/>
      <c r="AW449" s="31"/>
      <c r="AX449" s="31"/>
      <c r="AY449" s="7" t="s">
        <v>186</v>
      </c>
      <c r="AZ449" s="31"/>
      <c r="BA449" s="31"/>
      <c r="BB449" s="31"/>
      <c r="BC449" s="31"/>
      <c r="BD449" s="31"/>
      <c r="BE449" s="195" t="n">
        <f aca="false">IF(N449="základní",J449,0)</f>
        <v>0</v>
      </c>
      <c r="BF449" s="195" t="n">
        <f aca="false">IF(N449="snížená",J449,0)</f>
        <v>0</v>
      </c>
      <c r="BG449" s="195" t="n">
        <f aca="false">IF(N449="zákl. přenesená",J449,0)</f>
        <v>0</v>
      </c>
      <c r="BH449" s="195" t="n">
        <f aca="false">IF(N449="sníž. přenesená",J449,0)</f>
        <v>0</v>
      </c>
      <c r="BI449" s="195" t="n">
        <f aca="false">IF(N449="nulová",J449,0)</f>
        <v>0</v>
      </c>
      <c r="BJ449" s="7" t="s">
        <v>90</v>
      </c>
      <c r="BK449" s="195" t="n">
        <f aca="false">ROUND(I449*H449,2)</f>
        <v>0</v>
      </c>
      <c r="BL449" s="7" t="s">
        <v>1324</v>
      </c>
      <c r="BM449" s="194" t="s">
        <v>1849</v>
      </c>
      <c r="BN449" s="31"/>
    </row>
    <row r="450" s="32" customFormat="true" ht="12.8" hidden="false" customHeight="false" outlineLevel="0" collapsed="false">
      <c r="A450" s="26"/>
      <c r="B450" s="27"/>
      <c r="C450" s="26"/>
      <c r="D450" s="196" t="s">
        <v>194</v>
      </c>
      <c r="E450" s="26"/>
      <c r="F450" s="197" t="s">
        <v>1848</v>
      </c>
      <c r="G450" s="26"/>
      <c r="H450" s="26"/>
      <c r="I450" s="163"/>
      <c r="J450" s="26"/>
      <c r="K450" s="26"/>
      <c r="L450" s="27"/>
      <c r="M450" s="198"/>
      <c r="N450" s="199"/>
      <c r="O450" s="68"/>
      <c r="P450" s="68"/>
      <c r="Q450" s="68"/>
      <c r="R450" s="68"/>
      <c r="S450" s="68"/>
      <c r="T450" s="69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7" t="s">
        <v>194</v>
      </c>
      <c r="AU450" s="7" t="s">
        <v>92</v>
      </c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</row>
    <row r="451" s="32" customFormat="true" ht="12.8" hidden="false" customHeight="false" outlineLevel="0" collapsed="false">
      <c r="A451" s="26"/>
      <c r="B451" s="27"/>
      <c r="C451" s="183" t="s">
        <v>742</v>
      </c>
      <c r="D451" s="183" t="s">
        <v>0</v>
      </c>
      <c r="E451" s="184" t="s">
        <v>1850</v>
      </c>
      <c r="F451" s="185" t="s">
        <v>1851</v>
      </c>
      <c r="G451" s="186" t="s">
        <v>260</v>
      </c>
      <c r="H451" s="187" t="n">
        <v>1</v>
      </c>
      <c r="I451" s="188"/>
      <c r="J451" s="189" t="n">
        <f aca="false">ROUND(I451*H451,2)</f>
        <v>0</v>
      </c>
      <c r="K451" s="185" t="s">
        <v>261</v>
      </c>
      <c r="L451" s="27"/>
      <c r="M451" s="190"/>
      <c r="N451" s="191" t="s">
        <v>47</v>
      </c>
      <c r="O451" s="68"/>
      <c r="P451" s="192" t="n">
        <f aca="false">O451*H451</f>
        <v>0</v>
      </c>
      <c r="Q451" s="192" t="n">
        <v>0</v>
      </c>
      <c r="R451" s="192" t="n">
        <f aca="false">Q451*H451</f>
        <v>0</v>
      </c>
      <c r="S451" s="192" t="n">
        <v>0</v>
      </c>
      <c r="T451" s="193" t="n">
        <f aca="false">S451*H451</f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194" t="s">
        <v>1324</v>
      </c>
      <c r="AS451" s="31"/>
      <c r="AT451" s="194" t="s">
        <v>0</v>
      </c>
      <c r="AU451" s="194" t="s">
        <v>92</v>
      </c>
      <c r="AV451" s="31"/>
      <c r="AW451" s="31"/>
      <c r="AX451" s="31"/>
      <c r="AY451" s="7" t="s">
        <v>186</v>
      </c>
      <c r="AZ451" s="31"/>
      <c r="BA451" s="31"/>
      <c r="BB451" s="31"/>
      <c r="BC451" s="31"/>
      <c r="BD451" s="31"/>
      <c r="BE451" s="195" t="n">
        <f aca="false">IF(N451="základní",J451,0)</f>
        <v>0</v>
      </c>
      <c r="BF451" s="195" t="n">
        <f aca="false">IF(N451="snížená",J451,0)</f>
        <v>0</v>
      </c>
      <c r="BG451" s="195" t="n">
        <f aca="false">IF(N451="zákl. přenesená",J451,0)</f>
        <v>0</v>
      </c>
      <c r="BH451" s="195" t="n">
        <f aca="false">IF(N451="sníž. přenesená",J451,0)</f>
        <v>0</v>
      </c>
      <c r="BI451" s="195" t="n">
        <f aca="false">IF(N451="nulová",J451,0)</f>
        <v>0</v>
      </c>
      <c r="BJ451" s="7" t="s">
        <v>90</v>
      </c>
      <c r="BK451" s="195" t="n">
        <f aca="false">ROUND(I451*H451,2)</f>
        <v>0</v>
      </c>
      <c r="BL451" s="7" t="s">
        <v>1324</v>
      </c>
      <c r="BM451" s="194" t="s">
        <v>1852</v>
      </c>
      <c r="BN451" s="31"/>
    </row>
    <row r="452" s="32" customFormat="true" ht="12.8" hidden="false" customHeight="false" outlineLevel="0" collapsed="false">
      <c r="A452" s="26"/>
      <c r="B452" s="27"/>
      <c r="C452" s="26"/>
      <c r="D452" s="196" t="s">
        <v>194</v>
      </c>
      <c r="E452" s="26"/>
      <c r="F452" s="197" t="s">
        <v>1851</v>
      </c>
      <c r="G452" s="26"/>
      <c r="H452" s="26"/>
      <c r="I452" s="163"/>
      <c r="J452" s="26"/>
      <c r="K452" s="26"/>
      <c r="L452" s="27"/>
      <c r="M452" s="198"/>
      <c r="N452" s="199"/>
      <c r="O452" s="68"/>
      <c r="P452" s="68"/>
      <c r="Q452" s="68"/>
      <c r="R452" s="68"/>
      <c r="S452" s="68"/>
      <c r="T452" s="69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7" t="s">
        <v>194</v>
      </c>
      <c r="AU452" s="7" t="s">
        <v>92</v>
      </c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</row>
    <row r="453" s="32" customFormat="true" ht="12.8" hidden="false" customHeight="false" outlineLevel="0" collapsed="false">
      <c r="A453" s="26"/>
      <c r="B453" s="27"/>
      <c r="C453" s="183" t="s">
        <v>1853</v>
      </c>
      <c r="D453" s="183" t="s">
        <v>0</v>
      </c>
      <c r="E453" s="184" t="s">
        <v>1854</v>
      </c>
      <c r="F453" s="185" t="s">
        <v>1855</v>
      </c>
      <c r="G453" s="186" t="s">
        <v>260</v>
      </c>
      <c r="H453" s="187" t="n">
        <v>1</v>
      </c>
      <c r="I453" s="188"/>
      <c r="J453" s="189" t="n">
        <f aca="false">ROUND(I453*H453,2)</f>
        <v>0</v>
      </c>
      <c r="K453" s="185" t="s">
        <v>261</v>
      </c>
      <c r="L453" s="27"/>
      <c r="M453" s="190"/>
      <c r="N453" s="191" t="s">
        <v>47</v>
      </c>
      <c r="O453" s="68"/>
      <c r="P453" s="192" t="n">
        <f aca="false">O453*H453</f>
        <v>0</v>
      </c>
      <c r="Q453" s="192" t="n">
        <v>0</v>
      </c>
      <c r="R453" s="192" t="n">
        <f aca="false">Q453*H453</f>
        <v>0</v>
      </c>
      <c r="S453" s="192" t="n">
        <v>0</v>
      </c>
      <c r="T453" s="193" t="n">
        <f aca="false">S453*H453</f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194" t="s">
        <v>1324</v>
      </c>
      <c r="AS453" s="31"/>
      <c r="AT453" s="194" t="s">
        <v>0</v>
      </c>
      <c r="AU453" s="194" t="s">
        <v>92</v>
      </c>
      <c r="AV453" s="31"/>
      <c r="AW453" s="31"/>
      <c r="AX453" s="31"/>
      <c r="AY453" s="7" t="s">
        <v>186</v>
      </c>
      <c r="AZ453" s="31"/>
      <c r="BA453" s="31"/>
      <c r="BB453" s="31"/>
      <c r="BC453" s="31"/>
      <c r="BD453" s="31"/>
      <c r="BE453" s="195" t="n">
        <f aca="false">IF(N453="základní",J453,0)</f>
        <v>0</v>
      </c>
      <c r="BF453" s="195" t="n">
        <f aca="false">IF(N453="snížená",J453,0)</f>
        <v>0</v>
      </c>
      <c r="BG453" s="195" t="n">
        <f aca="false">IF(N453="zákl. přenesená",J453,0)</f>
        <v>0</v>
      </c>
      <c r="BH453" s="195" t="n">
        <f aca="false">IF(N453="sníž. přenesená",J453,0)</f>
        <v>0</v>
      </c>
      <c r="BI453" s="195" t="n">
        <f aca="false">IF(N453="nulová",J453,0)</f>
        <v>0</v>
      </c>
      <c r="BJ453" s="7" t="s">
        <v>90</v>
      </c>
      <c r="BK453" s="195" t="n">
        <f aca="false">ROUND(I453*H453,2)</f>
        <v>0</v>
      </c>
      <c r="BL453" s="7" t="s">
        <v>1324</v>
      </c>
      <c r="BM453" s="194" t="s">
        <v>1856</v>
      </c>
      <c r="BN453" s="31"/>
    </row>
    <row r="454" s="32" customFormat="true" ht="12.8" hidden="false" customHeight="false" outlineLevel="0" collapsed="false">
      <c r="A454" s="26"/>
      <c r="B454" s="27"/>
      <c r="C454" s="26"/>
      <c r="D454" s="196" t="s">
        <v>194</v>
      </c>
      <c r="E454" s="26"/>
      <c r="F454" s="197" t="s">
        <v>1855</v>
      </c>
      <c r="G454" s="26"/>
      <c r="H454" s="26"/>
      <c r="I454" s="163"/>
      <c r="J454" s="26"/>
      <c r="K454" s="26"/>
      <c r="L454" s="27"/>
      <c r="M454" s="198"/>
      <c r="N454" s="199"/>
      <c r="O454" s="68"/>
      <c r="P454" s="68"/>
      <c r="Q454" s="68"/>
      <c r="R454" s="68"/>
      <c r="S454" s="68"/>
      <c r="T454" s="69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7" t="s">
        <v>194</v>
      </c>
      <c r="AU454" s="7" t="s">
        <v>92</v>
      </c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</row>
    <row r="455" s="32" customFormat="true" ht="12.8" hidden="false" customHeight="false" outlineLevel="0" collapsed="false">
      <c r="A455" s="26"/>
      <c r="B455" s="27"/>
      <c r="C455" s="183" t="s">
        <v>745</v>
      </c>
      <c r="D455" s="183" t="s">
        <v>0</v>
      </c>
      <c r="E455" s="184" t="s">
        <v>1857</v>
      </c>
      <c r="F455" s="185" t="s">
        <v>1858</v>
      </c>
      <c r="G455" s="186" t="s">
        <v>260</v>
      </c>
      <c r="H455" s="187" t="n">
        <v>1</v>
      </c>
      <c r="I455" s="188"/>
      <c r="J455" s="189" t="n">
        <f aca="false">ROUND(I455*H455,2)</f>
        <v>0</v>
      </c>
      <c r="K455" s="185" t="s">
        <v>261</v>
      </c>
      <c r="L455" s="27"/>
      <c r="M455" s="190"/>
      <c r="N455" s="191" t="s">
        <v>47</v>
      </c>
      <c r="O455" s="68"/>
      <c r="P455" s="192" t="n">
        <f aca="false">O455*H455</f>
        <v>0</v>
      </c>
      <c r="Q455" s="192" t="n">
        <v>0</v>
      </c>
      <c r="R455" s="192" t="n">
        <f aca="false">Q455*H455</f>
        <v>0</v>
      </c>
      <c r="S455" s="192" t="n">
        <v>0</v>
      </c>
      <c r="T455" s="193" t="n">
        <f aca="false">S455*H455</f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194" t="s">
        <v>1324</v>
      </c>
      <c r="AS455" s="31"/>
      <c r="AT455" s="194" t="s">
        <v>0</v>
      </c>
      <c r="AU455" s="194" t="s">
        <v>92</v>
      </c>
      <c r="AV455" s="31"/>
      <c r="AW455" s="31"/>
      <c r="AX455" s="31"/>
      <c r="AY455" s="7" t="s">
        <v>186</v>
      </c>
      <c r="AZ455" s="31"/>
      <c r="BA455" s="31"/>
      <c r="BB455" s="31"/>
      <c r="BC455" s="31"/>
      <c r="BD455" s="31"/>
      <c r="BE455" s="195" t="n">
        <f aca="false">IF(N455="základní",J455,0)</f>
        <v>0</v>
      </c>
      <c r="BF455" s="195" t="n">
        <f aca="false">IF(N455="snížená",J455,0)</f>
        <v>0</v>
      </c>
      <c r="BG455" s="195" t="n">
        <f aca="false">IF(N455="zákl. přenesená",J455,0)</f>
        <v>0</v>
      </c>
      <c r="BH455" s="195" t="n">
        <f aca="false">IF(N455="sníž. přenesená",J455,0)</f>
        <v>0</v>
      </c>
      <c r="BI455" s="195" t="n">
        <f aca="false">IF(N455="nulová",J455,0)</f>
        <v>0</v>
      </c>
      <c r="BJ455" s="7" t="s">
        <v>90</v>
      </c>
      <c r="BK455" s="195" t="n">
        <f aca="false">ROUND(I455*H455,2)</f>
        <v>0</v>
      </c>
      <c r="BL455" s="7" t="s">
        <v>1324</v>
      </c>
      <c r="BM455" s="194" t="s">
        <v>1859</v>
      </c>
      <c r="BN455" s="31"/>
    </row>
    <row r="456" s="32" customFormat="true" ht="12.8" hidden="false" customHeight="false" outlineLevel="0" collapsed="false">
      <c r="A456" s="26"/>
      <c r="B456" s="27"/>
      <c r="C456" s="26"/>
      <c r="D456" s="196" t="s">
        <v>194</v>
      </c>
      <c r="E456" s="26"/>
      <c r="F456" s="197" t="s">
        <v>1858</v>
      </c>
      <c r="G456" s="26"/>
      <c r="H456" s="26"/>
      <c r="I456" s="163"/>
      <c r="J456" s="26"/>
      <c r="K456" s="26"/>
      <c r="L456" s="27"/>
      <c r="M456" s="198"/>
      <c r="N456" s="199"/>
      <c r="O456" s="68"/>
      <c r="P456" s="68"/>
      <c r="Q456" s="68"/>
      <c r="R456" s="68"/>
      <c r="S456" s="68"/>
      <c r="T456" s="69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7" t="s">
        <v>194</v>
      </c>
      <c r="AU456" s="7" t="s">
        <v>92</v>
      </c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</row>
    <row r="457" s="32" customFormat="true" ht="12.8" hidden="false" customHeight="false" outlineLevel="0" collapsed="false">
      <c r="A457" s="26"/>
      <c r="B457" s="27"/>
      <c r="C457" s="183" t="s">
        <v>1860</v>
      </c>
      <c r="D457" s="183" t="s">
        <v>0</v>
      </c>
      <c r="E457" s="184" t="s">
        <v>1861</v>
      </c>
      <c r="F457" s="185" t="s">
        <v>1862</v>
      </c>
      <c r="G457" s="186" t="s">
        <v>260</v>
      </c>
      <c r="H457" s="187" t="n">
        <v>1</v>
      </c>
      <c r="I457" s="188"/>
      <c r="J457" s="189" t="n">
        <f aca="false">ROUND(I457*H457,2)</f>
        <v>0</v>
      </c>
      <c r="K457" s="185" t="s">
        <v>261</v>
      </c>
      <c r="L457" s="27"/>
      <c r="M457" s="190"/>
      <c r="N457" s="191" t="s">
        <v>47</v>
      </c>
      <c r="O457" s="68"/>
      <c r="P457" s="192" t="n">
        <f aca="false">O457*H457</f>
        <v>0</v>
      </c>
      <c r="Q457" s="192" t="n">
        <v>0</v>
      </c>
      <c r="R457" s="192" t="n">
        <f aca="false">Q457*H457</f>
        <v>0</v>
      </c>
      <c r="S457" s="192" t="n">
        <v>0</v>
      </c>
      <c r="T457" s="193" t="n">
        <f aca="false">S457*H457</f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194" t="s">
        <v>1324</v>
      </c>
      <c r="AS457" s="31"/>
      <c r="AT457" s="194" t="s">
        <v>0</v>
      </c>
      <c r="AU457" s="194" t="s">
        <v>92</v>
      </c>
      <c r="AV457" s="31"/>
      <c r="AW457" s="31"/>
      <c r="AX457" s="31"/>
      <c r="AY457" s="7" t="s">
        <v>186</v>
      </c>
      <c r="AZ457" s="31"/>
      <c r="BA457" s="31"/>
      <c r="BB457" s="31"/>
      <c r="BC457" s="31"/>
      <c r="BD457" s="31"/>
      <c r="BE457" s="195" t="n">
        <f aca="false">IF(N457="základní",J457,0)</f>
        <v>0</v>
      </c>
      <c r="BF457" s="195" t="n">
        <f aca="false">IF(N457="snížená",J457,0)</f>
        <v>0</v>
      </c>
      <c r="BG457" s="195" t="n">
        <f aca="false">IF(N457="zákl. přenesená",J457,0)</f>
        <v>0</v>
      </c>
      <c r="BH457" s="195" t="n">
        <f aca="false">IF(N457="sníž. přenesená",J457,0)</f>
        <v>0</v>
      </c>
      <c r="BI457" s="195" t="n">
        <f aca="false">IF(N457="nulová",J457,0)</f>
        <v>0</v>
      </c>
      <c r="BJ457" s="7" t="s">
        <v>90</v>
      </c>
      <c r="BK457" s="195" t="n">
        <f aca="false">ROUND(I457*H457,2)</f>
        <v>0</v>
      </c>
      <c r="BL457" s="7" t="s">
        <v>1324</v>
      </c>
      <c r="BM457" s="194" t="s">
        <v>1863</v>
      </c>
      <c r="BN457" s="31"/>
    </row>
    <row r="458" s="32" customFormat="true" ht="12.8" hidden="false" customHeight="false" outlineLevel="0" collapsed="false">
      <c r="A458" s="26"/>
      <c r="B458" s="27"/>
      <c r="C458" s="26"/>
      <c r="D458" s="196" t="s">
        <v>194</v>
      </c>
      <c r="E458" s="26"/>
      <c r="F458" s="197" t="s">
        <v>1862</v>
      </c>
      <c r="G458" s="26"/>
      <c r="H458" s="26"/>
      <c r="I458" s="163"/>
      <c r="J458" s="26"/>
      <c r="K458" s="26"/>
      <c r="L458" s="27"/>
      <c r="M458" s="198"/>
      <c r="N458" s="199"/>
      <c r="O458" s="68"/>
      <c r="P458" s="68"/>
      <c r="Q458" s="68"/>
      <c r="R458" s="68"/>
      <c r="S458" s="68"/>
      <c r="T458" s="69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7" t="s">
        <v>194</v>
      </c>
      <c r="AU458" s="7" t="s">
        <v>92</v>
      </c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</row>
    <row r="459" s="32" customFormat="true" ht="12.8" hidden="false" customHeight="false" outlineLevel="0" collapsed="false">
      <c r="A459" s="26"/>
      <c r="B459" s="27"/>
      <c r="C459" s="183" t="s">
        <v>748</v>
      </c>
      <c r="D459" s="183" t="s">
        <v>0</v>
      </c>
      <c r="E459" s="184" t="s">
        <v>1864</v>
      </c>
      <c r="F459" s="185" t="s">
        <v>1865</v>
      </c>
      <c r="G459" s="186" t="s">
        <v>260</v>
      </c>
      <c r="H459" s="187" t="n">
        <v>1</v>
      </c>
      <c r="I459" s="188"/>
      <c r="J459" s="189" t="n">
        <f aca="false">ROUND(I459*H459,2)</f>
        <v>0</v>
      </c>
      <c r="K459" s="185" t="s">
        <v>261</v>
      </c>
      <c r="L459" s="27"/>
      <c r="M459" s="190"/>
      <c r="N459" s="191" t="s">
        <v>47</v>
      </c>
      <c r="O459" s="68"/>
      <c r="P459" s="192" t="n">
        <f aca="false">O459*H459</f>
        <v>0</v>
      </c>
      <c r="Q459" s="192" t="n">
        <v>0</v>
      </c>
      <c r="R459" s="192" t="n">
        <f aca="false">Q459*H459</f>
        <v>0</v>
      </c>
      <c r="S459" s="192" t="n">
        <v>0</v>
      </c>
      <c r="T459" s="193" t="n">
        <f aca="false">S459*H459</f>
        <v>0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194" t="s">
        <v>1324</v>
      </c>
      <c r="AS459" s="31"/>
      <c r="AT459" s="194" t="s">
        <v>0</v>
      </c>
      <c r="AU459" s="194" t="s">
        <v>92</v>
      </c>
      <c r="AV459" s="31"/>
      <c r="AW459" s="31"/>
      <c r="AX459" s="31"/>
      <c r="AY459" s="7" t="s">
        <v>186</v>
      </c>
      <c r="AZ459" s="31"/>
      <c r="BA459" s="31"/>
      <c r="BB459" s="31"/>
      <c r="BC459" s="31"/>
      <c r="BD459" s="31"/>
      <c r="BE459" s="195" t="n">
        <f aca="false">IF(N459="základní",J459,0)</f>
        <v>0</v>
      </c>
      <c r="BF459" s="195" t="n">
        <f aca="false">IF(N459="snížená",J459,0)</f>
        <v>0</v>
      </c>
      <c r="BG459" s="195" t="n">
        <f aca="false">IF(N459="zákl. přenesená",J459,0)</f>
        <v>0</v>
      </c>
      <c r="BH459" s="195" t="n">
        <f aca="false">IF(N459="sníž. přenesená",J459,0)</f>
        <v>0</v>
      </c>
      <c r="BI459" s="195" t="n">
        <f aca="false">IF(N459="nulová",J459,0)</f>
        <v>0</v>
      </c>
      <c r="BJ459" s="7" t="s">
        <v>90</v>
      </c>
      <c r="BK459" s="195" t="n">
        <f aca="false">ROUND(I459*H459,2)</f>
        <v>0</v>
      </c>
      <c r="BL459" s="7" t="s">
        <v>1324</v>
      </c>
      <c r="BM459" s="194" t="s">
        <v>1866</v>
      </c>
      <c r="BN459" s="31"/>
    </row>
    <row r="460" s="32" customFormat="true" ht="12.8" hidden="false" customHeight="false" outlineLevel="0" collapsed="false">
      <c r="A460" s="26"/>
      <c r="B460" s="27"/>
      <c r="C460" s="26"/>
      <c r="D460" s="196" t="s">
        <v>194</v>
      </c>
      <c r="E460" s="26"/>
      <c r="F460" s="197" t="s">
        <v>1865</v>
      </c>
      <c r="G460" s="26"/>
      <c r="H460" s="26"/>
      <c r="I460" s="163"/>
      <c r="J460" s="26"/>
      <c r="K460" s="26"/>
      <c r="L460" s="27"/>
      <c r="M460" s="198"/>
      <c r="N460" s="199"/>
      <c r="O460" s="68"/>
      <c r="P460" s="68"/>
      <c r="Q460" s="68"/>
      <c r="R460" s="68"/>
      <c r="S460" s="68"/>
      <c r="T460" s="69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7" t="s">
        <v>194</v>
      </c>
      <c r="AU460" s="7" t="s">
        <v>92</v>
      </c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</row>
    <row r="461" s="32" customFormat="true" ht="12.8" hidden="false" customHeight="false" outlineLevel="0" collapsed="false">
      <c r="A461" s="26"/>
      <c r="B461" s="27"/>
      <c r="C461" s="183" t="s">
        <v>1867</v>
      </c>
      <c r="D461" s="183" t="s">
        <v>0</v>
      </c>
      <c r="E461" s="184" t="s">
        <v>1868</v>
      </c>
      <c r="F461" s="185" t="s">
        <v>1869</v>
      </c>
      <c r="G461" s="186" t="s">
        <v>260</v>
      </c>
      <c r="H461" s="187" t="n">
        <v>1</v>
      </c>
      <c r="I461" s="188"/>
      <c r="J461" s="189" t="n">
        <f aca="false">ROUND(I461*H461,2)</f>
        <v>0</v>
      </c>
      <c r="K461" s="185" t="s">
        <v>261</v>
      </c>
      <c r="L461" s="27"/>
      <c r="M461" s="190"/>
      <c r="N461" s="191" t="s">
        <v>47</v>
      </c>
      <c r="O461" s="68"/>
      <c r="P461" s="192" t="n">
        <f aca="false">O461*H461</f>
        <v>0</v>
      </c>
      <c r="Q461" s="192" t="n">
        <v>0</v>
      </c>
      <c r="R461" s="192" t="n">
        <f aca="false">Q461*H461</f>
        <v>0</v>
      </c>
      <c r="S461" s="192" t="n">
        <v>0</v>
      </c>
      <c r="T461" s="193" t="n">
        <f aca="false">S461*H461</f>
        <v>0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194" t="s">
        <v>1324</v>
      </c>
      <c r="AS461" s="31"/>
      <c r="AT461" s="194" t="s">
        <v>0</v>
      </c>
      <c r="AU461" s="194" t="s">
        <v>92</v>
      </c>
      <c r="AV461" s="31"/>
      <c r="AW461" s="31"/>
      <c r="AX461" s="31"/>
      <c r="AY461" s="7" t="s">
        <v>186</v>
      </c>
      <c r="AZ461" s="31"/>
      <c r="BA461" s="31"/>
      <c r="BB461" s="31"/>
      <c r="BC461" s="31"/>
      <c r="BD461" s="31"/>
      <c r="BE461" s="195" t="n">
        <f aca="false">IF(N461="základní",J461,0)</f>
        <v>0</v>
      </c>
      <c r="BF461" s="195" t="n">
        <f aca="false">IF(N461="snížená",J461,0)</f>
        <v>0</v>
      </c>
      <c r="BG461" s="195" t="n">
        <f aca="false">IF(N461="zákl. přenesená",J461,0)</f>
        <v>0</v>
      </c>
      <c r="BH461" s="195" t="n">
        <f aca="false">IF(N461="sníž. přenesená",J461,0)</f>
        <v>0</v>
      </c>
      <c r="BI461" s="195" t="n">
        <f aca="false">IF(N461="nulová",J461,0)</f>
        <v>0</v>
      </c>
      <c r="BJ461" s="7" t="s">
        <v>90</v>
      </c>
      <c r="BK461" s="195" t="n">
        <f aca="false">ROUND(I461*H461,2)</f>
        <v>0</v>
      </c>
      <c r="BL461" s="7" t="s">
        <v>1324</v>
      </c>
      <c r="BM461" s="194" t="s">
        <v>1870</v>
      </c>
      <c r="BN461" s="31"/>
    </row>
    <row r="462" s="32" customFormat="true" ht="12.8" hidden="false" customHeight="false" outlineLevel="0" collapsed="false">
      <c r="A462" s="26"/>
      <c r="B462" s="27"/>
      <c r="C462" s="26"/>
      <c r="D462" s="196" t="s">
        <v>194</v>
      </c>
      <c r="E462" s="26"/>
      <c r="F462" s="197" t="s">
        <v>1869</v>
      </c>
      <c r="G462" s="26"/>
      <c r="H462" s="26"/>
      <c r="I462" s="163"/>
      <c r="J462" s="26"/>
      <c r="K462" s="26"/>
      <c r="L462" s="27"/>
      <c r="M462" s="198"/>
      <c r="N462" s="199"/>
      <c r="O462" s="68"/>
      <c r="P462" s="68"/>
      <c r="Q462" s="68"/>
      <c r="R462" s="68"/>
      <c r="S462" s="68"/>
      <c r="T462" s="69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7" t="s">
        <v>194</v>
      </c>
      <c r="AU462" s="7" t="s">
        <v>92</v>
      </c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</row>
    <row r="463" s="32" customFormat="true" ht="12.8" hidden="false" customHeight="false" outlineLevel="0" collapsed="false">
      <c r="A463" s="26"/>
      <c r="B463" s="27"/>
      <c r="C463" s="183" t="s">
        <v>751</v>
      </c>
      <c r="D463" s="183" t="s">
        <v>0</v>
      </c>
      <c r="E463" s="184" t="s">
        <v>1871</v>
      </c>
      <c r="F463" s="185" t="s">
        <v>1872</v>
      </c>
      <c r="G463" s="186" t="s">
        <v>260</v>
      </c>
      <c r="H463" s="187" t="n">
        <v>1</v>
      </c>
      <c r="I463" s="188"/>
      <c r="J463" s="189" t="n">
        <f aca="false">ROUND(I463*H463,2)</f>
        <v>0</v>
      </c>
      <c r="K463" s="185" t="s">
        <v>261</v>
      </c>
      <c r="L463" s="27"/>
      <c r="M463" s="190"/>
      <c r="N463" s="191" t="s">
        <v>47</v>
      </c>
      <c r="O463" s="68"/>
      <c r="P463" s="192" t="n">
        <f aca="false">O463*H463</f>
        <v>0</v>
      </c>
      <c r="Q463" s="192" t="n">
        <v>0</v>
      </c>
      <c r="R463" s="192" t="n">
        <f aca="false">Q463*H463</f>
        <v>0</v>
      </c>
      <c r="S463" s="192" t="n">
        <v>0</v>
      </c>
      <c r="T463" s="193" t="n">
        <f aca="false">S463*H463</f>
        <v>0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194" t="s">
        <v>1324</v>
      </c>
      <c r="AS463" s="31"/>
      <c r="AT463" s="194" t="s">
        <v>0</v>
      </c>
      <c r="AU463" s="194" t="s">
        <v>92</v>
      </c>
      <c r="AV463" s="31"/>
      <c r="AW463" s="31"/>
      <c r="AX463" s="31"/>
      <c r="AY463" s="7" t="s">
        <v>186</v>
      </c>
      <c r="AZ463" s="31"/>
      <c r="BA463" s="31"/>
      <c r="BB463" s="31"/>
      <c r="BC463" s="31"/>
      <c r="BD463" s="31"/>
      <c r="BE463" s="195" t="n">
        <f aca="false">IF(N463="základní",J463,0)</f>
        <v>0</v>
      </c>
      <c r="BF463" s="195" t="n">
        <f aca="false">IF(N463="snížená",J463,0)</f>
        <v>0</v>
      </c>
      <c r="BG463" s="195" t="n">
        <f aca="false">IF(N463="zákl. přenesená",J463,0)</f>
        <v>0</v>
      </c>
      <c r="BH463" s="195" t="n">
        <f aca="false">IF(N463="sníž. přenesená",J463,0)</f>
        <v>0</v>
      </c>
      <c r="BI463" s="195" t="n">
        <f aca="false">IF(N463="nulová",J463,0)</f>
        <v>0</v>
      </c>
      <c r="BJ463" s="7" t="s">
        <v>90</v>
      </c>
      <c r="BK463" s="195" t="n">
        <f aca="false">ROUND(I463*H463,2)</f>
        <v>0</v>
      </c>
      <c r="BL463" s="7" t="s">
        <v>1324</v>
      </c>
      <c r="BM463" s="194" t="s">
        <v>1873</v>
      </c>
      <c r="BN463" s="31"/>
    </row>
    <row r="464" s="32" customFormat="true" ht="12.8" hidden="false" customHeight="false" outlineLevel="0" collapsed="false">
      <c r="A464" s="26"/>
      <c r="B464" s="27"/>
      <c r="C464" s="26"/>
      <c r="D464" s="196" t="s">
        <v>194</v>
      </c>
      <c r="E464" s="26"/>
      <c r="F464" s="197" t="s">
        <v>1872</v>
      </c>
      <c r="G464" s="26"/>
      <c r="H464" s="26"/>
      <c r="I464" s="163"/>
      <c r="J464" s="26"/>
      <c r="K464" s="26"/>
      <c r="L464" s="27"/>
      <c r="M464" s="198"/>
      <c r="N464" s="199"/>
      <c r="O464" s="68"/>
      <c r="P464" s="68"/>
      <c r="Q464" s="68"/>
      <c r="R464" s="68"/>
      <c r="S464" s="68"/>
      <c r="T464" s="69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7" t="s">
        <v>194</v>
      </c>
      <c r="AU464" s="7" t="s">
        <v>92</v>
      </c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</row>
    <row r="465" s="32" customFormat="true" ht="12.8" hidden="false" customHeight="false" outlineLevel="0" collapsed="false">
      <c r="A465" s="26"/>
      <c r="B465" s="27"/>
      <c r="C465" s="183" t="s">
        <v>1874</v>
      </c>
      <c r="D465" s="183" t="s">
        <v>0</v>
      </c>
      <c r="E465" s="184" t="s">
        <v>1875</v>
      </c>
      <c r="F465" s="185" t="s">
        <v>1876</v>
      </c>
      <c r="G465" s="186" t="s">
        <v>260</v>
      </c>
      <c r="H465" s="187" t="n">
        <v>1</v>
      </c>
      <c r="I465" s="188"/>
      <c r="J465" s="189" t="n">
        <f aca="false">ROUND(I465*H465,2)</f>
        <v>0</v>
      </c>
      <c r="K465" s="185" t="s">
        <v>261</v>
      </c>
      <c r="L465" s="27"/>
      <c r="M465" s="190"/>
      <c r="N465" s="191" t="s">
        <v>47</v>
      </c>
      <c r="O465" s="68"/>
      <c r="P465" s="192" t="n">
        <f aca="false">O465*H465</f>
        <v>0</v>
      </c>
      <c r="Q465" s="192" t="n">
        <v>0</v>
      </c>
      <c r="R465" s="192" t="n">
        <f aca="false">Q465*H465</f>
        <v>0</v>
      </c>
      <c r="S465" s="192" t="n">
        <v>0</v>
      </c>
      <c r="T465" s="193" t="n">
        <f aca="false">S465*H465</f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194" t="s">
        <v>1324</v>
      </c>
      <c r="AS465" s="31"/>
      <c r="AT465" s="194" t="s">
        <v>0</v>
      </c>
      <c r="AU465" s="194" t="s">
        <v>92</v>
      </c>
      <c r="AV465" s="31"/>
      <c r="AW465" s="31"/>
      <c r="AX465" s="31"/>
      <c r="AY465" s="7" t="s">
        <v>186</v>
      </c>
      <c r="AZ465" s="31"/>
      <c r="BA465" s="31"/>
      <c r="BB465" s="31"/>
      <c r="BC465" s="31"/>
      <c r="BD465" s="31"/>
      <c r="BE465" s="195" t="n">
        <f aca="false">IF(N465="základní",J465,0)</f>
        <v>0</v>
      </c>
      <c r="BF465" s="195" t="n">
        <f aca="false">IF(N465="snížená",J465,0)</f>
        <v>0</v>
      </c>
      <c r="BG465" s="195" t="n">
        <f aca="false">IF(N465="zákl. přenesená",J465,0)</f>
        <v>0</v>
      </c>
      <c r="BH465" s="195" t="n">
        <f aca="false">IF(N465="sníž. přenesená",J465,0)</f>
        <v>0</v>
      </c>
      <c r="BI465" s="195" t="n">
        <f aca="false">IF(N465="nulová",J465,0)</f>
        <v>0</v>
      </c>
      <c r="BJ465" s="7" t="s">
        <v>90</v>
      </c>
      <c r="BK465" s="195" t="n">
        <f aca="false">ROUND(I465*H465,2)</f>
        <v>0</v>
      </c>
      <c r="BL465" s="7" t="s">
        <v>1324</v>
      </c>
      <c r="BM465" s="194" t="s">
        <v>1877</v>
      </c>
      <c r="BN465" s="31"/>
    </row>
    <row r="466" s="32" customFormat="true" ht="12.8" hidden="false" customHeight="false" outlineLevel="0" collapsed="false">
      <c r="A466" s="26"/>
      <c r="B466" s="27"/>
      <c r="C466" s="26"/>
      <c r="D466" s="196" t="s">
        <v>194</v>
      </c>
      <c r="E466" s="26"/>
      <c r="F466" s="197" t="s">
        <v>1876</v>
      </c>
      <c r="G466" s="26"/>
      <c r="H466" s="26"/>
      <c r="I466" s="163"/>
      <c r="J466" s="26"/>
      <c r="K466" s="26"/>
      <c r="L466" s="27"/>
      <c r="M466" s="198"/>
      <c r="N466" s="199"/>
      <c r="O466" s="68"/>
      <c r="P466" s="68"/>
      <c r="Q466" s="68"/>
      <c r="R466" s="68"/>
      <c r="S466" s="68"/>
      <c r="T466" s="69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7" t="s">
        <v>194</v>
      </c>
      <c r="AU466" s="7" t="s">
        <v>92</v>
      </c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</row>
    <row r="467" s="32" customFormat="true" ht="12.8" hidden="false" customHeight="false" outlineLevel="0" collapsed="false">
      <c r="A467" s="26"/>
      <c r="B467" s="27"/>
      <c r="C467" s="183" t="s">
        <v>755</v>
      </c>
      <c r="D467" s="183" t="s">
        <v>0</v>
      </c>
      <c r="E467" s="184" t="s">
        <v>1878</v>
      </c>
      <c r="F467" s="185" t="s">
        <v>1879</v>
      </c>
      <c r="G467" s="186" t="s">
        <v>260</v>
      </c>
      <c r="H467" s="187" t="n">
        <v>1</v>
      </c>
      <c r="I467" s="188"/>
      <c r="J467" s="189" t="n">
        <f aca="false">ROUND(I467*H467,2)</f>
        <v>0</v>
      </c>
      <c r="K467" s="185" t="s">
        <v>261</v>
      </c>
      <c r="L467" s="27"/>
      <c r="M467" s="190"/>
      <c r="N467" s="191" t="s">
        <v>47</v>
      </c>
      <c r="O467" s="68"/>
      <c r="P467" s="192" t="n">
        <f aca="false">O467*H467</f>
        <v>0</v>
      </c>
      <c r="Q467" s="192" t="n">
        <v>0</v>
      </c>
      <c r="R467" s="192" t="n">
        <f aca="false">Q467*H467</f>
        <v>0</v>
      </c>
      <c r="S467" s="192" t="n">
        <v>0</v>
      </c>
      <c r="T467" s="193" t="n">
        <f aca="false">S467*H467</f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194" t="s">
        <v>1324</v>
      </c>
      <c r="AS467" s="31"/>
      <c r="AT467" s="194" t="s">
        <v>0</v>
      </c>
      <c r="AU467" s="194" t="s">
        <v>92</v>
      </c>
      <c r="AV467" s="31"/>
      <c r="AW467" s="31"/>
      <c r="AX467" s="31"/>
      <c r="AY467" s="7" t="s">
        <v>186</v>
      </c>
      <c r="AZ467" s="31"/>
      <c r="BA467" s="31"/>
      <c r="BB467" s="31"/>
      <c r="BC467" s="31"/>
      <c r="BD467" s="31"/>
      <c r="BE467" s="195" t="n">
        <f aca="false">IF(N467="základní",J467,0)</f>
        <v>0</v>
      </c>
      <c r="BF467" s="195" t="n">
        <f aca="false">IF(N467="snížená",J467,0)</f>
        <v>0</v>
      </c>
      <c r="BG467" s="195" t="n">
        <f aca="false">IF(N467="zákl. přenesená",J467,0)</f>
        <v>0</v>
      </c>
      <c r="BH467" s="195" t="n">
        <f aca="false">IF(N467="sníž. přenesená",J467,0)</f>
        <v>0</v>
      </c>
      <c r="BI467" s="195" t="n">
        <f aca="false">IF(N467="nulová",J467,0)</f>
        <v>0</v>
      </c>
      <c r="BJ467" s="7" t="s">
        <v>90</v>
      </c>
      <c r="BK467" s="195" t="n">
        <f aca="false">ROUND(I467*H467,2)</f>
        <v>0</v>
      </c>
      <c r="BL467" s="7" t="s">
        <v>1324</v>
      </c>
      <c r="BM467" s="194" t="s">
        <v>1880</v>
      </c>
      <c r="BN467" s="31"/>
    </row>
    <row r="468" s="32" customFormat="true" ht="12.8" hidden="false" customHeight="false" outlineLevel="0" collapsed="false">
      <c r="A468" s="26"/>
      <c r="B468" s="27"/>
      <c r="C468" s="26"/>
      <c r="D468" s="196" t="s">
        <v>194</v>
      </c>
      <c r="E468" s="26"/>
      <c r="F468" s="197" t="s">
        <v>1879</v>
      </c>
      <c r="G468" s="26"/>
      <c r="H468" s="26"/>
      <c r="I468" s="163"/>
      <c r="J468" s="26"/>
      <c r="K468" s="26"/>
      <c r="L468" s="27"/>
      <c r="M468" s="198"/>
      <c r="N468" s="199"/>
      <c r="O468" s="68"/>
      <c r="P468" s="68"/>
      <c r="Q468" s="68"/>
      <c r="R468" s="68"/>
      <c r="S468" s="68"/>
      <c r="T468" s="69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7" t="s">
        <v>194</v>
      </c>
      <c r="AU468" s="7" t="s">
        <v>92</v>
      </c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</row>
    <row r="469" s="32" customFormat="true" ht="12.8" hidden="false" customHeight="false" outlineLevel="0" collapsed="false">
      <c r="A469" s="26"/>
      <c r="B469" s="27"/>
      <c r="C469" s="183" t="s">
        <v>1881</v>
      </c>
      <c r="D469" s="183" t="s">
        <v>0</v>
      </c>
      <c r="E469" s="184" t="s">
        <v>1882</v>
      </c>
      <c r="F469" s="185" t="s">
        <v>1883</v>
      </c>
      <c r="G469" s="186" t="s">
        <v>260</v>
      </c>
      <c r="H469" s="187" t="n">
        <v>1</v>
      </c>
      <c r="I469" s="188"/>
      <c r="J469" s="189" t="n">
        <f aca="false">ROUND(I469*H469,2)</f>
        <v>0</v>
      </c>
      <c r="K469" s="185" t="s">
        <v>261</v>
      </c>
      <c r="L469" s="27"/>
      <c r="M469" s="190"/>
      <c r="N469" s="191" t="s">
        <v>47</v>
      </c>
      <c r="O469" s="68"/>
      <c r="P469" s="192" t="n">
        <f aca="false">O469*H469</f>
        <v>0</v>
      </c>
      <c r="Q469" s="192" t="n">
        <v>0</v>
      </c>
      <c r="R469" s="192" t="n">
        <f aca="false">Q469*H469</f>
        <v>0</v>
      </c>
      <c r="S469" s="192" t="n">
        <v>0</v>
      </c>
      <c r="T469" s="193" t="n">
        <f aca="false"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194" t="s">
        <v>1324</v>
      </c>
      <c r="AS469" s="31"/>
      <c r="AT469" s="194" t="s">
        <v>0</v>
      </c>
      <c r="AU469" s="194" t="s">
        <v>92</v>
      </c>
      <c r="AV469" s="31"/>
      <c r="AW469" s="31"/>
      <c r="AX469" s="31"/>
      <c r="AY469" s="7" t="s">
        <v>186</v>
      </c>
      <c r="AZ469" s="31"/>
      <c r="BA469" s="31"/>
      <c r="BB469" s="31"/>
      <c r="BC469" s="31"/>
      <c r="BD469" s="31"/>
      <c r="BE469" s="195" t="n">
        <f aca="false">IF(N469="základní",J469,0)</f>
        <v>0</v>
      </c>
      <c r="BF469" s="195" t="n">
        <f aca="false">IF(N469="snížená",J469,0)</f>
        <v>0</v>
      </c>
      <c r="BG469" s="195" t="n">
        <f aca="false">IF(N469="zákl. přenesená",J469,0)</f>
        <v>0</v>
      </c>
      <c r="BH469" s="195" t="n">
        <f aca="false">IF(N469="sníž. přenesená",J469,0)</f>
        <v>0</v>
      </c>
      <c r="BI469" s="195" t="n">
        <f aca="false">IF(N469="nulová",J469,0)</f>
        <v>0</v>
      </c>
      <c r="BJ469" s="7" t="s">
        <v>90</v>
      </c>
      <c r="BK469" s="195" t="n">
        <f aca="false">ROUND(I469*H469,2)</f>
        <v>0</v>
      </c>
      <c r="BL469" s="7" t="s">
        <v>1324</v>
      </c>
      <c r="BM469" s="194" t="s">
        <v>1884</v>
      </c>
      <c r="BN469" s="31"/>
    </row>
    <row r="470" s="32" customFormat="true" ht="12.8" hidden="false" customHeight="false" outlineLevel="0" collapsed="false">
      <c r="A470" s="26"/>
      <c r="B470" s="27"/>
      <c r="C470" s="26"/>
      <c r="D470" s="196" t="s">
        <v>194</v>
      </c>
      <c r="E470" s="26"/>
      <c r="F470" s="197" t="s">
        <v>1883</v>
      </c>
      <c r="G470" s="26"/>
      <c r="H470" s="26"/>
      <c r="I470" s="163"/>
      <c r="J470" s="26"/>
      <c r="K470" s="26"/>
      <c r="L470" s="27"/>
      <c r="M470" s="198"/>
      <c r="N470" s="199"/>
      <c r="O470" s="68"/>
      <c r="P470" s="68"/>
      <c r="Q470" s="68"/>
      <c r="R470" s="68"/>
      <c r="S470" s="68"/>
      <c r="T470" s="69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7" t="s">
        <v>194</v>
      </c>
      <c r="AU470" s="7" t="s">
        <v>92</v>
      </c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</row>
    <row r="471" s="32" customFormat="true" ht="12.8" hidden="false" customHeight="false" outlineLevel="0" collapsed="false">
      <c r="A471" s="26"/>
      <c r="B471" s="27"/>
      <c r="C471" s="183" t="s">
        <v>758</v>
      </c>
      <c r="D471" s="183" t="s">
        <v>0</v>
      </c>
      <c r="E471" s="184" t="s">
        <v>1885</v>
      </c>
      <c r="F471" s="185" t="s">
        <v>1886</v>
      </c>
      <c r="G471" s="186" t="s">
        <v>260</v>
      </c>
      <c r="H471" s="187" t="n">
        <v>1</v>
      </c>
      <c r="I471" s="188"/>
      <c r="J471" s="189" t="n">
        <f aca="false">ROUND(I471*H471,2)</f>
        <v>0</v>
      </c>
      <c r="K471" s="185" t="s">
        <v>261</v>
      </c>
      <c r="L471" s="27"/>
      <c r="M471" s="190"/>
      <c r="N471" s="191" t="s">
        <v>47</v>
      </c>
      <c r="O471" s="68"/>
      <c r="P471" s="192" t="n">
        <f aca="false">O471*H471</f>
        <v>0</v>
      </c>
      <c r="Q471" s="192" t="n">
        <v>0</v>
      </c>
      <c r="R471" s="192" t="n">
        <f aca="false">Q471*H471</f>
        <v>0</v>
      </c>
      <c r="S471" s="192" t="n">
        <v>0</v>
      </c>
      <c r="T471" s="193" t="n">
        <f aca="false"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194" t="s">
        <v>1324</v>
      </c>
      <c r="AS471" s="31"/>
      <c r="AT471" s="194" t="s">
        <v>0</v>
      </c>
      <c r="AU471" s="194" t="s">
        <v>92</v>
      </c>
      <c r="AV471" s="31"/>
      <c r="AW471" s="31"/>
      <c r="AX471" s="31"/>
      <c r="AY471" s="7" t="s">
        <v>186</v>
      </c>
      <c r="AZ471" s="31"/>
      <c r="BA471" s="31"/>
      <c r="BB471" s="31"/>
      <c r="BC471" s="31"/>
      <c r="BD471" s="31"/>
      <c r="BE471" s="195" t="n">
        <f aca="false">IF(N471="základní",J471,0)</f>
        <v>0</v>
      </c>
      <c r="BF471" s="195" t="n">
        <f aca="false">IF(N471="snížená",J471,0)</f>
        <v>0</v>
      </c>
      <c r="BG471" s="195" t="n">
        <f aca="false">IF(N471="zákl. přenesená",J471,0)</f>
        <v>0</v>
      </c>
      <c r="BH471" s="195" t="n">
        <f aca="false">IF(N471="sníž. přenesená",J471,0)</f>
        <v>0</v>
      </c>
      <c r="BI471" s="195" t="n">
        <f aca="false">IF(N471="nulová",J471,0)</f>
        <v>0</v>
      </c>
      <c r="BJ471" s="7" t="s">
        <v>90</v>
      </c>
      <c r="BK471" s="195" t="n">
        <f aca="false">ROUND(I471*H471,2)</f>
        <v>0</v>
      </c>
      <c r="BL471" s="7" t="s">
        <v>1324</v>
      </c>
      <c r="BM471" s="194" t="s">
        <v>1887</v>
      </c>
      <c r="BN471" s="31"/>
    </row>
    <row r="472" s="32" customFormat="true" ht="12.8" hidden="false" customHeight="false" outlineLevel="0" collapsed="false">
      <c r="A472" s="26"/>
      <c r="B472" s="27"/>
      <c r="C472" s="26"/>
      <c r="D472" s="196" t="s">
        <v>194</v>
      </c>
      <c r="E472" s="26"/>
      <c r="F472" s="197" t="s">
        <v>1886</v>
      </c>
      <c r="G472" s="26"/>
      <c r="H472" s="26"/>
      <c r="I472" s="163"/>
      <c r="J472" s="26"/>
      <c r="K472" s="26"/>
      <c r="L472" s="27"/>
      <c r="M472" s="198"/>
      <c r="N472" s="199"/>
      <c r="O472" s="68"/>
      <c r="P472" s="68"/>
      <c r="Q472" s="68"/>
      <c r="R472" s="68"/>
      <c r="S472" s="68"/>
      <c r="T472" s="69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7" t="s">
        <v>194</v>
      </c>
      <c r="AU472" s="7" t="s">
        <v>92</v>
      </c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</row>
    <row r="473" s="32" customFormat="true" ht="12.8" hidden="false" customHeight="false" outlineLevel="0" collapsed="false">
      <c r="A473" s="26"/>
      <c r="B473" s="27"/>
      <c r="C473" s="183" t="s">
        <v>1888</v>
      </c>
      <c r="D473" s="183" t="s">
        <v>0</v>
      </c>
      <c r="E473" s="184" t="s">
        <v>1889</v>
      </c>
      <c r="F473" s="185" t="s">
        <v>1890</v>
      </c>
      <c r="G473" s="186" t="s">
        <v>260</v>
      </c>
      <c r="H473" s="187" t="n">
        <v>1</v>
      </c>
      <c r="I473" s="188"/>
      <c r="J473" s="189" t="n">
        <f aca="false">ROUND(I473*H473,2)</f>
        <v>0</v>
      </c>
      <c r="K473" s="185" t="s">
        <v>261</v>
      </c>
      <c r="L473" s="27"/>
      <c r="M473" s="190"/>
      <c r="N473" s="191" t="s">
        <v>47</v>
      </c>
      <c r="O473" s="68"/>
      <c r="P473" s="192" t="n">
        <f aca="false">O473*H473</f>
        <v>0</v>
      </c>
      <c r="Q473" s="192" t="n">
        <v>0</v>
      </c>
      <c r="R473" s="192" t="n">
        <f aca="false">Q473*H473</f>
        <v>0</v>
      </c>
      <c r="S473" s="192" t="n">
        <v>0</v>
      </c>
      <c r="T473" s="193" t="n">
        <f aca="false">S473*H473</f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194" t="s">
        <v>1324</v>
      </c>
      <c r="AS473" s="31"/>
      <c r="AT473" s="194" t="s">
        <v>0</v>
      </c>
      <c r="AU473" s="194" t="s">
        <v>92</v>
      </c>
      <c r="AV473" s="31"/>
      <c r="AW473" s="31"/>
      <c r="AX473" s="31"/>
      <c r="AY473" s="7" t="s">
        <v>186</v>
      </c>
      <c r="AZ473" s="31"/>
      <c r="BA473" s="31"/>
      <c r="BB473" s="31"/>
      <c r="BC473" s="31"/>
      <c r="BD473" s="31"/>
      <c r="BE473" s="195" t="n">
        <f aca="false">IF(N473="základní",J473,0)</f>
        <v>0</v>
      </c>
      <c r="BF473" s="195" t="n">
        <f aca="false">IF(N473="snížená",J473,0)</f>
        <v>0</v>
      </c>
      <c r="BG473" s="195" t="n">
        <f aca="false">IF(N473="zákl. přenesená",J473,0)</f>
        <v>0</v>
      </c>
      <c r="BH473" s="195" t="n">
        <f aca="false">IF(N473="sníž. přenesená",J473,0)</f>
        <v>0</v>
      </c>
      <c r="BI473" s="195" t="n">
        <f aca="false">IF(N473="nulová",J473,0)</f>
        <v>0</v>
      </c>
      <c r="BJ473" s="7" t="s">
        <v>90</v>
      </c>
      <c r="BK473" s="195" t="n">
        <f aca="false">ROUND(I473*H473,2)</f>
        <v>0</v>
      </c>
      <c r="BL473" s="7" t="s">
        <v>1324</v>
      </c>
      <c r="BM473" s="194" t="s">
        <v>1891</v>
      </c>
      <c r="BN473" s="31"/>
    </row>
    <row r="474" s="32" customFormat="true" ht="12.8" hidden="false" customHeight="false" outlineLevel="0" collapsed="false">
      <c r="A474" s="26"/>
      <c r="B474" s="27"/>
      <c r="C474" s="26"/>
      <c r="D474" s="196" t="s">
        <v>194</v>
      </c>
      <c r="E474" s="26"/>
      <c r="F474" s="197" t="s">
        <v>1890</v>
      </c>
      <c r="G474" s="26"/>
      <c r="H474" s="26"/>
      <c r="I474" s="163"/>
      <c r="J474" s="26"/>
      <c r="K474" s="26"/>
      <c r="L474" s="27"/>
      <c r="M474" s="198"/>
      <c r="N474" s="199"/>
      <c r="O474" s="68"/>
      <c r="P474" s="68"/>
      <c r="Q474" s="68"/>
      <c r="R474" s="68"/>
      <c r="S474" s="68"/>
      <c r="T474" s="69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7" t="s">
        <v>194</v>
      </c>
      <c r="AU474" s="7" t="s">
        <v>92</v>
      </c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</row>
    <row r="475" s="32" customFormat="true" ht="12.8" hidden="false" customHeight="false" outlineLevel="0" collapsed="false">
      <c r="A475" s="26"/>
      <c r="B475" s="27"/>
      <c r="C475" s="183" t="s">
        <v>761</v>
      </c>
      <c r="D475" s="183" t="s">
        <v>0</v>
      </c>
      <c r="E475" s="184" t="s">
        <v>1892</v>
      </c>
      <c r="F475" s="185" t="s">
        <v>1893</v>
      </c>
      <c r="G475" s="186" t="s">
        <v>260</v>
      </c>
      <c r="H475" s="187" t="n">
        <v>1</v>
      </c>
      <c r="I475" s="188"/>
      <c r="J475" s="189" t="n">
        <f aca="false">ROUND(I475*H475,2)</f>
        <v>0</v>
      </c>
      <c r="K475" s="185" t="s">
        <v>261</v>
      </c>
      <c r="L475" s="27"/>
      <c r="M475" s="190"/>
      <c r="N475" s="191" t="s">
        <v>47</v>
      </c>
      <c r="O475" s="68"/>
      <c r="P475" s="192" t="n">
        <f aca="false">O475*H475</f>
        <v>0</v>
      </c>
      <c r="Q475" s="192" t="n">
        <v>0</v>
      </c>
      <c r="R475" s="192" t="n">
        <f aca="false">Q475*H475</f>
        <v>0</v>
      </c>
      <c r="S475" s="192" t="n">
        <v>0</v>
      </c>
      <c r="T475" s="193" t="n">
        <f aca="false">S475*H475</f>
        <v>0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194" t="s">
        <v>1324</v>
      </c>
      <c r="AS475" s="31"/>
      <c r="AT475" s="194" t="s">
        <v>0</v>
      </c>
      <c r="AU475" s="194" t="s">
        <v>92</v>
      </c>
      <c r="AV475" s="31"/>
      <c r="AW475" s="31"/>
      <c r="AX475" s="31"/>
      <c r="AY475" s="7" t="s">
        <v>186</v>
      </c>
      <c r="AZ475" s="31"/>
      <c r="BA475" s="31"/>
      <c r="BB475" s="31"/>
      <c r="BC475" s="31"/>
      <c r="BD475" s="31"/>
      <c r="BE475" s="195" t="n">
        <f aca="false">IF(N475="základní",J475,0)</f>
        <v>0</v>
      </c>
      <c r="BF475" s="195" t="n">
        <f aca="false">IF(N475="snížená",J475,0)</f>
        <v>0</v>
      </c>
      <c r="BG475" s="195" t="n">
        <f aca="false">IF(N475="zákl. přenesená",J475,0)</f>
        <v>0</v>
      </c>
      <c r="BH475" s="195" t="n">
        <f aca="false">IF(N475="sníž. přenesená",J475,0)</f>
        <v>0</v>
      </c>
      <c r="BI475" s="195" t="n">
        <f aca="false">IF(N475="nulová",J475,0)</f>
        <v>0</v>
      </c>
      <c r="BJ475" s="7" t="s">
        <v>90</v>
      </c>
      <c r="BK475" s="195" t="n">
        <f aca="false">ROUND(I475*H475,2)</f>
        <v>0</v>
      </c>
      <c r="BL475" s="7" t="s">
        <v>1324</v>
      </c>
      <c r="BM475" s="194" t="s">
        <v>1894</v>
      </c>
      <c r="BN475" s="31"/>
    </row>
    <row r="476" s="32" customFormat="true" ht="12.8" hidden="false" customHeight="false" outlineLevel="0" collapsed="false">
      <c r="A476" s="26"/>
      <c r="B476" s="27"/>
      <c r="C476" s="26"/>
      <c r="D476" s="196" t="s">
        <v>194</v>
      </c>
      <c r="E476" s="26"/>
      <c r="F476" s="197" t="s">
        <v>1893</v>
      </c>
      <c r="G476" s="26"/>
      <c r="H476" s="26"/>
      <c r="I476" s="163"/>
      <c r="J476" s="26"/>
      <c r="K476" s="26"/>
      <c r="L476" s="27"/>
      <c r="M476" s="198"/>
      <c r="N476" s="199"/>
      <c r="O476" s="68"/>
      <c r="P476" s="68"/>
      <c r="Q476" s="68"/>
      <c r="R476" s="68"/>
      <c r="S476" s="68"/>
      <c r="T476" s="69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7" t="s">
        <v>194</v>
      </c>
      <c r="AU476" s="7" t="s">
        <v>92</v>
      </c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</row>
    <row r="477" s="32" customFormat="true" ht="12.8" hidden="false" customHeight="false" outlineLevel="0" collapsed="false">
      <c r="A477" s="26"/>
      <c r="B477" s="27"/>
      <c r="C477" s="183" t="s">
        <v>1895</v>
      </c>
      <c r="D477" s="183" t="s">
        <v>0</v>
      </c>
      <c r="E477" s="184" t="s">
        <v>1896</v>
      </c>
      <c r="F477" s="185" t="s">
        <v>1897</v>
      </c>
      <c r="G477" s="186" t="s">
        <v>260</v>
      </c>
      <c r="H477" s="187" t="n">
        <v>1</v>
      </c>
      <c r="I477" s="188"/>
      <c r="J477" s="189" t="n">
        <f aca="false">ROUND(I477*H477,2)</f>
        <v>0</v>
      </c>
      <c r="K477" s="185" t="s">
        <v>261</v>
      </c>
      <c r="L477" s="27"/>
      <c r="M477" s="190"/>
      <c r="N477" s="191" t="s">
        <v>47</v>
      </c>
      <c r="O477" s="68"/>
      <c r="P477" s="192" t="n">
        <f aca="false">O477*H477</f>
        <v>0</v>
      </c>
      <c r="Q477" s="192" t="n">
        <v>0</v>
      </c>
      <c r="R477" s="192" t="n">
        <f aca="false">Q477*H477</f>
        <v>0</v>
      </c>
      <c r="S477" s="192" t="n">
        <v>0</v>
      </c>
      <c r="T477" s="193" t="n">
        <f aca="false">S477*H477</f>
        <v>0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194" t="s">
        <v>1324</v>
      </c>
      <c r="AS477" s="31"/>
      <c r="AT477" s="194" t="s">
        <v>0</v>
      </c>
      <c r="AU477" s="194" t="s">
        <v>92</v>
      </c>
      <c r="AV477" s="31"/>
      <c r="AW477" s="31"/>
      <c r="AX477" s="31"/>
      <c r="AY477" s="7" t="s">
        <v>186</v>
      </c>
      <c r="AZ477" s="31"/>
      <c r="BA477" s="31"/>
      <c r="BB477" s="31"/>
      <c r="BC477" s="31"/>
      <c r="BD477" s="31"/>
      <c r="BE477" s="195" t="n">
        <f aca="false">IF(N477="základní",J477,0)</f>
        <v>0</v>
      </c>
      <c r="BF477" s="195" t="n">
        <f aca="false">IF(N477="snížená",J477,0)</f>
        <v>0</v>
      </c>
      <c r="BG477" s="195" t="n">
        <f aca="false">IF(N477="zákl. přenesená",J477,0)</f>
        <v>0</v>
      </c>
      <c r="BH477" s="195" t="n">
        <f aca="false">IF(N477="sníž. přenesená",J477,0)</f>
        <v>0</v>
      </c>
      <c r="BI477" s="195" t="n">
        <f aca="false">IF(N477="nulová",J477,0)</f>
        <v>0</v>
      </c>
      <c r="BJ477" s="7" t="s">
        <v>90</v>
      </c>
      <c r="BK477" s="195" t="n">
        <f aca="false">ROUND(I477*H477,2)</f>
        <v>0</v>
      </c>
      <c r="BL477" s="7" t="s">
        <v>1324</v>
      </c>
      <c r="BM477" s="194" t="s">
        <v>1898</v>
      </c>
      <c r="BN477" s="31"/>
    </row>
    <row r="478" s="32" customFormat="true" ht="12.8" hidden="false" customHeight="false" outlineLevel="0" collapsed="false">
      <c r="A478" s="26"/>
      <c r="B478" s="27"/>
      <c r="C478" s="26"/>
      <c r="D478" s="196" t="s">
        <v>194</v>
      </c>
      <c r="E478" s="26"/>
      <c r="F478" s="197" t="s">
        <v>1897</v>
      </c>
      <c r="G478" s="26"/>
      <c r="H478" s="26"/>
      <c r="I478" s="163"/>
      <c r="J478" s="26"/>
      <c r="K478" s="26"/>
      <c r="L478" s="27"/>
      <c r="M478" s="198"/>
      <c r="N478" s="199"/>
      <c r="O478" s="68"/>
      <c r="P478" s="68"/>
      <c r="Q478" s="68"/>
      <c r="R478" s="68"/>
      <c r="S478" s="68"/>
      <c r="T478" s="69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7" t="s">
        <v>194</v>
      </c>
      <c r="AU478" s="7" t="s">
        <v>92</v>
      </c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</row>
    <row r="479" s="32" customFormat="true" ht="12.8" hidden="false" customHeight="false" outlineLevel="0" collapsed="false">
      <c r="A479" s="26"/>
      <c r="B479" s="27"/>
      <c r="C479" s="183" t="s">
        <v>764</v>
      </c>
      <c r="D479" s="183" t="s">
        <v>0</v>
      </c>
      <c r="E479" s="184" t="s">
        <v>1899</v>
      </c>
      <c r="F479" s="185" t="s">
        <v>1900</v>
      </c>
      <c r="G479" s="186" t="s">
        <v>260</v>
      </c>
      <c r="H479" s="187" t="n">
        <v>1</v>
      </c>
      <c r="I479" s="188"/>
      <c r="J479" s="189" t="n">
        <f aca="false">ROUND(I479*H479,2)</f>
        <v>0</v>
      </c>
      <c r="K479" s="185" t="s">
        <v>261</v>
      </c>
      <c r="L479" s="27"/>
      <c r="M479" s="190"/>
      <c r="N479" s="191" t="s">
        <v>47</v>
      </c>
      <c r="O479" s="68"/>
      <c r="P479" s="192" t="n">
        <f aca="false">O479*H479</f>
        <v>0</v>
      </c>
      <c r="Q479" s="192" t="n">
        <v>0</v>
      </c>
      <c r="R479" s="192" t="n">
        <f aca="false">Q479*H479</f>
        <v>0</v>
      </c>
      <c r="S479" s="192" t="n">
        <v>0</v>
      </c>
      <c r="T479" s="193" t="n">
        <f aca="false">S479*H479</f>
        <v>0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194" t="s">
        <v>1324</v>
      </c>
      <c r="AS479" s="31"/>
      <c r="AT479" s="194" t="s">
        <v>0</v>
      </c>
      <c r="AU479" s="194" t="s">
        <v>92</v>
      </c>
      <c r="AV479" s="31"/>
      <c r="AW479" s="31"/>
      <c r="AX479" s="31"/>
      <c r="AY479" s="7" t="s">
        <v>186</v>
      </c>
      <c r="AZ479" s="31"/>
      <c r="BA479" s="31"/>
      <c r="BB479" s="31"/>
      <c r="BC479" s="31"/>
      <c r="BD479" s="31"/>
      <c r="BE479" s="195" t="n">
        <f aca="false">IF(N479="základní",J479,0)</f>
        <v>0</v>
      </c>
      <c r="BF479" s="195" t="n">
        <f aca="false">IF(N479="snížená",J479,0)</f>
        <v>0</v>
      </c>
      <c r="BG479" s="195" t="n">
        <f aca="false">IF(N479="zákl. přenesená",J479,0)</f>
        <v>0</v>
      </c>
      <c r="BH479" s="195" t="n">
        <f aca="false">IF(N479="sníž. přenesená",J479,0)</f>
        <v>0</v>
      </c>
      <c r="BI479" s="195" t="n">
        <f aca="false">IF(N479="nulová",J479,0)</f>
        <v>0</v>
      </c>
      <c r="BJ479" s="7" t="s">
        <v>90</v>
      </c>
      <c r="BK479" s="195" t="n">
        <f aca="false">ROUND(I479*H479,2)</f>
        <v>0</v>
      </c>
      <c r="BL479" s="7" t="s">
        <v>1324</v>
      </c>
      <c r="BM479" s="194" t="s">
        <v>1901</v>
      </c>
      <c r="BN479" s="31"/>
    </row>
    <row r="480" s="32" customFormat="true" ht="12.8" hidden="false" customHeight="false" outlineLevel="0" collapsed="false">
      <c r="A480" s="26"/>
      <c r="B480" s="27"/>
      <c r="C480" s="26"/>
      <c r="D480" s="196" t="s">
        <v>194</v>
      </c>
      <c r="E480" s="26"/>
      <c r="F480" s="197" t="s">
        <v>1900</v>
      </c>
      <c r="G480" s="26"/>
      <c r="H480" s="26"/>
      <c r="I480" s="163"/>
      <c r="J480" s="26"/>
      <c r="K480" s="26"/>
      <c r="L480" s="27"/>
      <c r="M480" s="198"/>
      <c r="N480" s="199"/>
      <c r="O480" s="68"/>
      <c r="P480" s="68"/>
      <c r="Q480" s="68"/>
      <c r="R480" s="68"/>
      <c r="S480" s="68"/>
      <c r="T480" s="69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7" t="s">
        <v>194</v>
      </c>
      <c r="AU480" s="7" t="s">
        <v>92</v>
      </c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</row>
    <row r="481" s="32" customFormat="true" ht="12.8" hidden="false" customHeight="false" outlineLevel="0" collapsed="false">
      <c r="A481" s="26"/>
      <c r="B481" s="27"/>
      <c r="C481" s="183" t="s">
        <v>1902</v>
      </c>
      <c r="D481" s="183" t="s">
        <v>0</v>
      </c>
      <c r="E481" s="184" t="s">
        <v>1903</v>
      </c>
      <c r="F481" s="185" t="s">
        <v>1904</v>
      </c>
      <c r="G481" s="186" t="s">
        <v>260</v>
      </c>
      <c r="H481" s="187" t="n">
        <v>1</v>
      </c>
      <c r="I481" s="188"/>
      <c r="J481" s="189" t="n">
        <f aca="false">ROUND(I481*H481,2)</f>
        <v>0</v>
      </c>
      <c r="K481" s="185" t="s">
        <v>261</v>
      </c>
      <c r="L481" s="27"/>
      <c r="M481" s="190"/>
      <c r="N481" s="191" t="s">
        <v>47</v>
      </c>
      <c r="O481" s="68"/>
      <c r="P481" s="192" t="n">
        <f aca="false">O481*H481</f>
        <v>0</v>
      </c>
      <c r="Q481" s="192" t="n">
        <v>0</v>
      </c>
      <c r="R481" s="192" t="n">
        <f aca="false">Q481*H481</f>
        <v>0</v>
      </c>
      <c r="S481" s="192" t="n">
        <v>0</v>
      </c>
      <c r="T481" s="193" t="n">
        <f aca="false">S481*H481</f>
        <v>0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194" t="s">
        <v>1324</v>
      </c>
      <c r="AS481" s="31"/>
      <c r="AT481" s="194" t="s">
        <v>0</v>
      </c>
      <c r="AU481" s="194" t="s">
        <v>92</v>
      </c>
      <c r="AV481" s="31"/>
      <c r="AW481" s="31"/>
      <c r="AX481" s="31"/>
      <c r="AY481" s="7" t="s">
        <v>186</v>
      </c>
      <c r="AZ481" s="31"/>
      <c r="BA481" s="31"/>
      <c r="BB481" s="31"/>
      <c r="BC481" s="31"/>
      <c r="BD481" s="31"/>
      <c r="BE481" s="195" t="n">
        <f aca="false">IF(N481="základní",J481,0)</f>
        <v>0</v>
      </c>
      <c r="BF481" s="195" t="n">
        <f aca="false">IF(N481="snížená",J481,0)</f>
        <v>0</v>
      </c>
      <c r="BG481" s="195" t="n">
        <f aca="false">IF(N481="zákl. přenesená",J481,0)</f>
        <v>0</v>
      </c>
      <c r="BH481" s="195" t="n">
        <f aca="false">IF(N481="sníž. přenesená",J481,0)</f>
        <v>0</v>
      </c>
      <c r="BI481" s="195" t="n">
        <f aca="false">IF(N481="nulová",J481,0)</f>
        <v>0</v>
      </c>
      <c r="BJ481" s="7" t="s">
        <v>90</v>
      </c>
      <c r="BK481" s="195" t="n">
        <f aca="false">ROUND(I481*H481,2)</f>
        <v>0</v>
      </c>
      <c r="BL481" s="7" t="s">
        <v>1324</v>
      </c>
      <c r="BM481" s="194" t="s">
        <v>1905</v>
      </c>
      <c r="BN481" s="31"/>
    </row>
    <row r="482" s="32" customFormat="true" ht="12.8" hidden="false" customHeight="false" outlineLevel="0" collapsed="false">
      <c r="A482" s="26"/>
      <c r="B482" s="27"/>
      <c r="C482" s="26"/>
      <c r="D482" s="196" t="s">
        <v>194</v>
      </c>
      <c r="E482" s="26"/>
      <c r="F482" s="197" t="s">
        <v>1904</v>
      </c>
      <c r="G482" s="26"/>
      <c r="H482" s="26"/>
      <c r="I482" s="163"/>
      <c r="J482" s="26"/>
      <c r="K482" s="26"/>
      <c r="L482" s="27"/>
      <c r="M482" s="198"/>
      <c r="N482" s="199"/>
      <c r="O482" s="68"/>
      <c r="P482" s="68"/>
      <c r="Q482" s="68"/>
      <c r="R482" s="68"/>
      <c r="S482" s="68"/>
      <c r="T482" s="69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7" t="s">
        <v>194</v>
      </c>
      <c r="AU482" s="7" t="s">
        <v>92</v>
      </c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</row>
    <row r="483" s="32" customFormat="true" ht="12.8" hidden="false" customHeight="false" outlineLevel="0" collapsed="false">
      <c r="A483" s="26"/>
      <c r="B483" s="27"/>
      <c r="C483" s="183" t="s">
        <v>768</v>
      </c>
      <c r="D483" s="183" t="s">
        <v>0</v>
      </c>
      <c r="E483" s="184" t="s">
        <v>1906</v>
      </c>
      <c r="F483" s="185" t="s">
        <v>1907</v>
      </c>
      <c r="G483" s="186" t="s">
        <v>260</v>
      </c>
      <c r="H483" s="187" t="n">
        <v>1</v>
      </c>
      <c r="I483" s="188"/>
      <c r="J483" s="189" t="n">
        <f aca="false">ROUND(I483*H483,2)</f>
        <v>0</v>
      </c>
      <c r="K483" s="185" t="s">
        <v>261</v>
      </c>
      <c r="L483" s="27"/>
      <c r="M483" s="190"/>
      <c r="N483" s="191" t="s">
        <v>47</v>
      </c>
      <c r="O483" s="68"/>
      <c r="P483" s="192" t="n">
        <f aca="false">O483*H483</f>
        <v>0</v>
      </c>
      <c r="Q483" s="192" t="n">
        <v>0</v>
      </c>
      <c r="R483" s="192" t="n">
        <f aca="false">Q483*H483</f>
        <v>0</v>
      </c>
      <c r="S483" s="192" t="n">
        <v>0</v>
      </c>
      <c r="T483" s="193" t="n">
        <f aca="false">S483*H483</f>
        <v>0</v>
      </c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194" t="s">
        <v>1324</v>
      </c>
      <c r="AS483" s="31"/>
      <c r="AT483" s="194" t="s">
        <v>0</v>
      </c>
      <c r="AU483" s="194" t="s">
        <v>92</v>
      </c>
      <c r="AV483" s="31"/>
      <c r="AW483" s="31"/>
      <c r="AX483" s="31"/>
      <c r="AY483" s="7" t="s">
        <v>186</v>
      </c>
      <c r="AZ483" s="31"/>
      <c r="BA483" s="31"/>
      <c r="BB483" s="31"/>
      <c r="BC483" s="31"/>
      <c r="BD483" s="31"/>
      <c r="BE483" s="195" t="n">
        <f aca="false">IF(N483="základní",J483,0)</f>
        <v>0</v>
      </c>
      <c r="BF483" s="195" t="n">
        <f aca="false">IF(N483="snížená",J483,0)</f>
        <v>0</v>
      </c>
      <c r="BG483" s="195" t="n">
        <f aca="false">IF(N483="zákl. přenesená",J483,0)</f>
        <v>0</v>
      </c>
      <c r="BH483" s="195" t="n">
        <f aca="false">IF(N483="sníž. přenesená",J483,0)</f>
        <v>0</v>
      </c>
      <c r="BI483" s="195" t="n">
        <f aca="false">IF(N483="nulová",J483,0)</f>
        <v>0</v>
      </c>
      <c r="BJ483" s="7" t="s">
        <v>90</v>
      </c>
      <c r="BK483" s="195" t="n">
        <f aca="false">ROUND(I483*H483,2)</f>
        <v>0</v>
      </c>
      <c r="BL483" s="7" t="s">
        <v>1324</v>
      </c>
      <c r="BM483" s="194" t="s">
        <v>1908</v>
      </c>
      <c r="BN483" s="31"/>
    </row>
    <row r="484" s="32" customFormat="true" ht="12.8" hidden="false" customHeight="false" outlineLevel="0" collapsed="false">
      <c r="A484" s="26"/>
      <c r="B484" s="27"/>
      <c r="C484" s="26"/>
      <c r="D484" s="196" t="s">
        <v>194</v>
      </c>
      <c r="E484" s="26"/>
      <c r="F484" s="197" t="s">
        <v>1907</v>
      </c>
      <c r="G484" s="26"/>
      <c r="H484" s="26"/>
      <c r="I484" s="163"/>
      <c r="J484" s="26"/>
      <c r="K484" s="26"/>
      <c r="L484" s="27"/>
      <c r="M484" s="198"/>
      <c r="N484" s="199"/>
      <c r="O484" s="68"/>
      <c r="P484" s="68"/>
      <c r="Q484" s="68"/>
      <c r="R484" s="68"/>
      <c r="S484" s="68"/>
      <c r="T484" s="69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7" t="s">
        <v>194</v>
      </c>
      <c r="AU484" s="7" t="s">
        <v>92</v>
      </c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</row>
    <row r="485" s="32" customFormat="true" ht="12.8" hidden="false" customHeight="false" outlineLevel="0" collapsed="false">
      <c r="A485" s="26"/>
      <c r="B485" s="27"/>
      <c r="C485" s="183" t="s">
        <v>1909</v>
      </c>
      <c r="D485" s="183" t="s">
        <v>0</v>
      </c>
      <c r="E485" s="184" t="s">
        <v>1910</v>
      </c>
      <c r="F485" s="185" t="s">
        <v>1911</v>
      </c>
      <c r="G485" s="186" t="s">
        <v>260</v>
      </c>
      <c r="H485" s="187" t="n">
        <v>1</v>
      </c>
      <c r="I485" s="188"/>
      <c r="J485" s="189" t="n">
        <f aca="false">ROUND(I485*H485,2)</f>
        <v>0</v>
      </c>
      <c r="K485" s="185" t="s">
        <v>261</v>
      </c>
      <c r="L485" s="27"/>
      <c r="M485" s="190"/>
      <c r="N485" s="191" t="s">
        <v>47</v>
      </c>
      <c r="O485" s="68"/>
      <c r="P485" s="192" t="n">
        <f aca="false">O485*H485</f>
        <v>0</v>
      </c>
      <c r="Q485" s="192" t="n">
        <v>0</v>
      </c>
      <c r="R485" s="192" t="n">
        <f aca="false">Q485*H485</f>
        <v>0</v>
      </c>
      <c r="S485" s="192" t="n">
        <v>0</v>
      </c>
      <c r="T485" s="193" t="n">
        <f aca="false">S485*H485</f>
        <v>0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194" t="s">
        <v>1324</v>
      </c>
      <c r="AS485" s="31"/>
      <c r="AT485" s="194" t="s">
        <v>0</v>
      </c>
      <c r="AU485" s="194" t="s">
        <v>92</v>
      </c>
      <c r="AV485" s="31"/>
      <c r="AW485" s="31"/>
      <c r="AX485" s="31"/>
      <c r="AY485" s="7" t="s">
        <v>186</v>
      </c>
      <c r="AZ485" s="31"/>
      <c r="BA485" s="31"/>
      <c r="BB485" s="31"/>
      <c r="BC485" s="31"/>
      <c r="BD485" s="31"/>
      <c r="BE485" s="195" t="n">
        <f aca="false">IF(N485="základní",J485,0)</f>
        <v>0</v>
      </c>
      <c r="BF485" s="195" t="n">
        <f aca="false">IF(N485="snížená",J485,0)</f>
        <v>0</v>
      </c>
      <c r="BG485" s="195" t="n">
        <f aca="false">IF(N485="zákl. přenesená",J485,0)</f>
        <v>0</v>
      </c>
      <c r="BH485" s="195" t="n">
        <f aca="false">IF(N485="sníž. přenesená",J485,0)</f>
        <v>0</v>
      </c>
      <c r="BI485" s="195" t="n">
        <f aca="false">IF(N485="nulová",J485,0)</f>
        <v>0</v>
      </c>
      <c r="BJ485" s="7" t="s">
        <v>90</v>
      </c>
      <c r="BK485" s="195" t="n">
        <f aca="false">ROUND(I485*H485,2)</f>
        <v>0</v>
      </c>
      <c r="BL485" s="7" t="s">
        <v>1324</v>
      </c>
      <c r="BM485" s="194" t="s">
        <v>1912</v>
      </c>
      <c r="BN485" s="31"/>
    </row>
    <row r="486" s="32" customFormat="true" ht="12.8" hidden="false" customHeight="false" outlineLevel="0" collapsed="false">
      <c r="A486" s="26"/>
      <c r="B486" s="27"/>
      <c r="C486" s="26"/>
      <c r="D486" s="196" t="s">
        <v>194</v>
      </c>
      <c r="E486" s="26"/>
      <c r="F486" s="197" t="s">
        <v>1911</v>
      </c>
      <c r="G486" s="26"/>
      <c r="H486" s="26"/>
      <c r="I486" s="163"/>
      <c r="J486" s="26"/>
      <c r="K486" s="26"/>
      <c r="L486" s="27"/>
      <c r="M486" s="198"/>
      <c r="N486" s="199"/>
      <c r="O486" s="68"/>
      <c r="P486" s="68"/>
      <c r="Q486" s="68"/>
      <c r="R486" s="68"/>
      <c r="S486" s="68"/>
      <c r="T486" s="69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7" t="s">
        <v>194</v>
      </c>
      <c r="AU486" s="7" t="s">
        <v>92</v>
      </c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</row>
    <row r="487" s="32" customFormat="true" ht="12.8" hidden="false" customHeight="false" outlineLevel="0" collapsed="false">
      <c r="A487" s="26"/>
      <c r="B487" s="27"/>
      <c r="C487" s="183" t="s">
        <v>771</v>
      </c>
      <c r="D487" s="183" t="s">
        <v>0</v>
      </c>
      <c r="E487" s="184" t="s">
        <v>1913</v>
      </c>
      <c r="F487" s="185" t="s">
        <v>1914</v>
      </c>
      <c r="G487" s="186" t="s">
        <v>260</v>
      </c>
      <c r="H487" s="187" t="n">
        <v>1</v>
      </c>
      <c r="I487" s="188"/>
      <c r="J487" s="189" t="n">
        <f aca="false">ROUND(I487*H487,2)</f>
        <v>0</v>
      </c>
      <c r="K487" s="185" t="s">
        <v>261</v>
      </c>
      <c r="L487" s="27"/>
      <c r="M487" s="190"/>
      <c r="N487" s="191" t="s">
        <v>47</v>
      </c>
      <c r="O487" s="68"/>
      <c r="P487" s="192" t="n">
        <f aca="false">O487*H487</f>
        <v>0</v>
      </c>
      <c r="Q487" s="192" t="n">
        <v>0</v>
      </c>
      <c r="R487" s="192" t="n">
        <f aca="false">Q487*H487</f>
        <v>0</v>
      </c>
      <c r="S487" s="192" t="n">
        <v>0</v>
      </c>
      <c r="T487" s="193" t="n">
        <f aca="false">S487*H487</f>
        <v>0</v>
      </c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194" t="s">
        <v>1324</v>
      </c>
      <c r="AS487" s="31"/>
      <c r="AT487" s="194" t="s">
        <v>0</v>
      </c>
      <c r="AU487" s="194" t="s">
        <v>92</v>
      </c>
      <c r="AV487" s="31"/>
      <c r="AW487" s="31"/>
      <c r="AX487" s="31"/>
      <c r="AY487" s="7" t="s">
        <v>186</v>
      </c>
      <c r="AZ487" s="31"/>
      <c r="BA487" s="31"/>
      <c r="BB487" s="31"/>
      <c r="BC487" s="31"/>
      <c r="BD487" s="31"/>
      <c r="BE487" s="195" t="n">
        <f aca="false">IF(N487="základní",J487,0)</f>
        <v>0</v>
      </c>
      <c r="BF487" s="195" t="n">
        <f aca="false">IF(N487="snížená",J487,0)</f>
        <v>0</v>
      </c>
      <c r="BG487" s="195" t="n">
        <f aca="false">IF(N487="zákl. přenesená",J487,0)</f>
        <v>0</v>
      </c>
      <c r="BH487" s="195" t="n">
        <f aca="false">IF(N487="sníž. přenesená",J487,0)</f>
        <v>0</v>
      </c>
      <c r="BI487" s="195" t="n">
        <f aca="false">IF(N487="nulová",J487,0)</f>
        <v>0</v>
      </c>
      <c r="BJ487" s="7" t="s">
        <v>90</v>
      </c>
      <c r="BK487" s="195" t="n">
        <f aca="false">ROUND(I487*H487,2)</f>
        <v>0</v>
      </c>
      <c r="BL487" s="7" t="s">
        <v>1324</v>
      </c>
      <c r="BM487" s="194" t="s">
        <v>1915</v>
      </c>
      <c r="BN487" s="31"/>
    </row>
    <row r="488" s="32" customFormat="true" ht="12.8" hidden="false" customHeight="false" outlineLevel="0" collapsed="false">
      <c r="A488" s="26"/>
      <c r="B488" s="27"/>
      <c r="C488" s="26"/>
      <c r="D488" s="196" t="s">
        <v>194</v>
      </c>
      <c r="E488" s="26"/>
      <c r="F488" s="197" t="s">
        <v>1914</v>
      </c>
      <c r="G488" s="26"/>
      <c r="H488" s="26"/>
      <c r="I488" s="163"/>
      <c r="J488" s="26"/>
      <c r="K488" s="26"/>
      <c r="L488" s="27"/>
      <c r="M488" s="198"/>
      <c r="N488" s="199"/>
      <c r="O488" s="68"/>
      <c r="P488" s="68"/>
      <c r="Q488" s="68"/>
      <c r="R488" s="68"/>
      <c r="S488" s="68"/>
      <c r="T488" s="69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7" t="s">
        <v>194</v>
      </c>
      <c r="AU488" s="7" t="s">
        <v>92</v>
      </c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</row>
    <row r="489" s="32" customFormat="true" ht="12.8" hidden="false" customHeight="false" outlineLevel="0" collapsed="false">
      <c r="A489" s="26"/>
      <c r="B489" s="27"/>
      <c r="C489" s="183" t="s">
        <v>1916</v>
      </c>
      <c r="D489" s="183" t="s">
        <v>0</v>
      </c>
      <c r="E489" s="184" t="s">
        <v>1917</v>
      </c>
      <c r="F489" s="185" t="s">
        <v>1918</v>
      </c>
      <c r="G489" s="186" t="s">
        <v>260</v>
      </c>
      <c r="H489" s="187" t="n">
        <v>1</v>
      </c>
      <c r="I489" s="188"/>
      <c r="J489" s="189" t="n">
        <f aca="false">ROUND(I489*H489,2)</f>
        <v>0</v>
      </c>
      <c r="K489" s="185" t="s">
        <v>261</v>
      </c>
      <c r="L489" s="27"/>
      <c r="M489" s="190"/>
      <c r="N489" s="191" t="s">
        <v>47</v>
      </c>
      <c r="O489" s="68"/>
      <c r="P489" s="192" t="n">
        <f aca="false">O489*H489</f>
        <v>0</v>
      </c>
      <c r="Q489" s="192" t="n">
        <v>0</v>
      </c>
      <c r="R489" s="192" t="n">
        <f aca="false">Q489*H489</f>
        <v>0</v>
      </c>
      <c r="S489" s="192" t="n">
        <v>0</v>
      </c>
      <c r="T489" s="193" t="n">
        <f aca="false">S489*H489</f>
        <v>0</v>
      </c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194" t="s">
        <v>1324</v>
      </c>
      <c r="AS489" s="31"/>
      <c r="AT489" s="194" t="s">
        <v>0</v>
      </c>
      <c r="AU489" s="194" t="s">
        <v>92</v>
      </c>
      <c r="AV489" s="31"/>
      <c r="AW489" s="31"/>
      <c r="AX489" s="31"/>
      <c r="AY489" s="7" t="s">
        <v>186</v>
      </c>
      <c r="AZ489" s="31"/>
      <c r="BA489" s="31"/>
      <c r="BB489" s="31"/>
      <c r="BC489" s="31"/>
      <c r="BD489" s="31"/>
      <c r="BE489" s="195" t="n">
        <f aca="false">IF(N489="základní",J489,0)</f>
        <v>0</v>
      </c>
      <c r="BF489" s="195" t="n">
        <f aca="false">IF(N489="snížená",J489,0)</f>
        <v>0</v>
      </c>
      <c r="BG489" s="195" t="n">
        <f aca="false">IF(N489="zákl. přenesená",J489,0)</f>
        <v>0</v>
      </c>
      <c r="BH489" s="195" t="n">
        <f aca="false">IF(N489="sníž. přenesená",J489,0)</f>
        <v>0</v>
      </c>
      <c r="BI489" s="195" t="n">
        <f aca="false">IF(N489="nulová",J489,0)</f>
        <v>0</v>
      </c>
      <c r="BJ489" s="7" t="s">
        <v>90</v>
      </c>
      <c r="BK489" s="195" t="n">
        <f aca="false">ROUND(I489*H489,2)</f>
        <v>0</v>
      </c>
      <c r="BL489" s="7" t="s">
        <v>1324</v>
      </c>
      <c r="BM489" s="194" t="s">
        <v>1919</v>
      </c>
      <c r="BN489" s="31"/>
    </row>
    <row r="490" s="32" customFormat="true" ht="12.8" hidden="false" customHeight="false" outlineLevel="0" collapsed="false">
      <c r="A490" s="26"/>
      <c r="B490" s="27"/>
      <c r="C490" s="26"/>
      <c r="D490" s="196" t="s">
        <v>194</v>
      </c>
      <c r="E490" s="26"/>
      <c r="F490" s="197" t="s">
        <v>1918</v>
      </c>
      <c r="G490" s="26"/>
      <c r="H490" s="26"/>
      <c r="I490" s="163"/>
      <c r="J490" s="26"/>
      <c r="K490" s="26"/>
      <c r="L490" s="27"/>
      <c r="M490" s="198"/>
      <c r="N490" s="199"/>
      <c r="O490" s="68"/>
      <c r="P490" s="68"/>
      <c r="Q490" s="68"/>
      <c r="R490" s="68"/>
      <c r="S490" s="68"/>
      <c r="T490" s="69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7" t="s">
        <v>194</v>
      </c>
      <c r="AU490" s="7" t="s">
        <v>92</v>
      </c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</row>
    <row r="491" s="32" customFormat="true" ht="12.8" hidden="false" customHeight="false" outlineLevel="0" collapsed="false">
      <c r="A491" s="26"/>
      <c r="B491" s="27"/>
      <c r="C491" s="183" t="s">
        <v>775</v>
      </c>
      <c r="D491" s="183" t="s">
        <v>0</v>
      </c>
      <c r="E491" s="184" t="s">
        <v>1920</v>
      </c>
      <c r="F491" s="185" t="s">
        <v>1921</v>
      </c>
      <c r="G491" s="186" t="s">
        <v>260</v>
      </c>
      <c r="H491" s="187" t="n">
        <v>1</v>
      </c>
      <c r="I491" s="188"/>
      <c r="J491" s="189" t="n">
        <f aca="false">ROUND(I491*H491,2)</f>
        <v>0</v>
      </c>
      <c r="K491" s="185" t="s">
        <v>261</v>
      </c>
      <c r="L491" s="27"/>
      <c r="M491" s="190"/>
      <c r="N491" s="191" t="s">
        <v>47</v>
      </c>
      <c r="O491" s="68"/>
      <c r="P491" s="192" t="n">
        <f aca="false">O491*H491</f>
        <v>0</v>
      </c>
      <c r="Q491" s="192" t="n">
        <v>0</v>
      </c>
      <c r="R491" s="192" t="n">
        <f aca="false">Q491*H491</f>
        <v>0</v>
      </c>
      <c r="S491" s="192" t="n">
        <v>0</v>
      </c>
      <c r="T491" s="193" t="n">
        <f aca="false">S491*H491</f>
        <v>0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194" t="s">
        <v>1324</v>
      </c>
      <c r="AS491" s="31"/>
      <c r="AT491" s="194" t="s">
        <v>0</v>
      </c>
      <c r="AU491" s="194" t="s">
        <v>92</v>
      </c>
      <c r="AV491" s="31"/>
      <c r="AW491" s="31"/>
      <c r="AX491" s="31"/>
      <c r="AY491" s="7" t="s">
        <v>186</v>
      </c>
      <c r="AZ491" s="31"/>
      <c r="BA491" s="31"/>
      <c r="BB491" s="31"/>
      <c r="BC491" s="31"/>
      <c r="BD491" s="31"/>
      <c r="BE491" s="195" t="n">
        <f aca="false">IF(N491="základní",J491,0)</f>
        <v>0</v>
      </c>
      <c r="BF491" s="195" t="n">
        <f aca="false">IF(N491="snížená",J491,0)</f>
        <v>0</v>
      </c>
      <c r="BG491" s="195" t="n">
        <f aca="false">IF(N491="zákl. přenesená",J491,0)</f>
        <v>0</v>
      </c>
      <c r="BH491" s="195" t="n">
        <f aca="false">IF(N491="sníž. přenesená",J491,0)</f>
        <v>0</v>
      </c>
      <c r="BI491" s="195" t="n">
        <f aca="false">IF(N491="nulová",J491,0)</f>
        <v>0</v>
      </c>
      <c r="BJ491" s="7" t="s">
        <v>90</v>
      </c>
      <c r="BK491" s="195" t="n">
        <f aca="false">ROUND(I491*H491,2)</f>
        <v>0</v>
      </c>
      <c r="BL491" s="7" t="s">
        <v>1324</v>
      </c>
      <c r="BM491" s="194" t="s">
        <v>1922</v>
      </c>
      <c r="BN491" s="31"/>
    </row>
    <row r="492" s="32" customFormat="true" ht="12.8" hidden="false" customHeight="false" outlineLevel="0" collapsed="false">
      <c r="A492" s="26"/>
      <c r="B492" s="27"/>
      <c r="C492" s="26"/>
      <c r="D492" s="196" t="s">
        <v>194</v>
      </c>
      <c r="E492" s="26"/>
      <c r="F492" s="197" t="s">
        <v>1921</v>
      </c>
      <c r="G492" s="26"/>
      <c r="H492" s="26"/>
      <c r="I492" s="163"/>
      <c r="J492" s="26"/>
      <c r="K492" s="26"/>
      <c r="L492" s="27"/>
      <c r="M492" s="198"/>
      <c r="N492" s="199"/>
      <c r="O492" s="68"/>
      <c r="P492" s="68"/>
      <c r="Q492" s="68"/>
      <c r="R492" s="68"/>
      <c r="S492" s="68"/>
      <c r="T492" s="69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7" t="s">
        <v>194</v>
      </c>
      <c r="AU492" s="7" t="s">
        <v>92</v>
      </c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</row>
    <row r="493" s="32" customFormat="true" ht="12.8" hidden="false" customHeight="false" outlineLevel="0" collapsed="false">
      <c r="A493" s="26"/>
      <c r="B493" s="27"/>
      <c r="C493" s="183" t="s">
        <v>1923</v>
      </c>
      <c r="D493" s="183" t="s">
        <v>0</v>
      </c>
      <c r="E493" s="184" t="s">
        <v>1924</v>
      </c>
      <c r="F493" s="185" t="s">
        <v>1925</v>
      </c>
      <c r="G493" s="186" t="s">
        <v>260</v>
      </c>
      <c r="H493" s="187" t="n">
        <v>1</v>
      </c>
      <c r="I493" s="188"/>
      <c r="J493" s="189" t="n">
        <f aca="false">ROUND(I493*H493,2)</f>
        <v>0</v>
      </c>
      <c r="K493" s="185" t="s">
        <v>261</v>
      </c>
      <c r="L493" s="27"/>
      <c r="M493" s="190"/>
      <c r="N493" s="191" t="s">
        <v>47</v>
      </c>
      <c r="O493" s="68"/>
      <c r="P493" s="192" t="n">
        <f aca="false">O493*H493</f>
        <v>0</v>
      </c>
      <c r="Q493" s="192" t="n">
        <v>0</v>
      </c>
      <c r="R493" s="192" t="n">
        <f aca="false">Q493*H493</f>
        <v>0</v>
      </c>
      <c r="S493" s="192" t="n">
        <v>0</v>
      </c>
      <c r="T493" s="193" t="n">
        <f aca="false">S493*H493</f>
        <v>0</v>
      </c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194" t="s">
        <v>1324</v>
      </c>
      <c r="AS493" s="31"/>
      <c r="AT493" s="194" t="s">
        <v>0</v>
      </c>
      <c r="AU493" s="194" t="s">
        <v>92</v>
      </c>
      <c r="AV493" s="31"/>
      <c r="AW493" s="31"/>
      <c r="AX493" s="31"/>
      <c r="AY493" s="7" t="s">
        <v>186</v>
      </c>
      <c r="AZ493" s="31"/>
      <c r="BA493" s="31"/>
      <c r="BB493" s="31"/>
      <c r="BC493" s="31"/>
      <c r="BD493" s="31"/>
      <c r="BE493" s="195" t="n">
        <f aca="false">IF(N493="základní",J493,0)</f>
        <v>0</v>
      </c>
      <c r="BF493" s="195" t="n">
        <f aca="false">IF(N493="snížená",J493,0)</f>
        <v>0</v>
      </c>
      <c r="BG493" s="195" t="n">
        <f aca="false">IF(N493="zákl. přenesená",J493,0)</f>
        <v>0</v>
      </c>
      <c r="BH493" s="195" t="n">
        <f aca="false">IF(N493="sníž. přenesená",J493,0)</f>
        <v>0</v>
      </c>
      <c r="BI493" s="195" t="n">
        <f aca="false">IF(N493="nulová",J493,0)</f>
        <v>0</v>
      </c>
      <c r="BJ493" s="7" t="s">
        <v>90</v>
      </c>
      <c r="BK493" s="195" t="n">
        <f aca="false">ROUND(I493*H493,2)</f>
        <v>0</v>
      </c>
      <c r="BL493" s="7" t="s">
        <v>1324</v>
      </c>
      <c r="BM493" s="194" t="s">
        <v>1926</v>
      </c>
      <c r="BN493" s="31"/>
    </row>
    <row r="494" s="32" customFormat="true" ht="12.8" hidden="false" customHeight="false" outlineLevel="0" collapsed="false">
      <c r="A494" s="26"/>
      <c r="B494" s="27"/>
      <c r="C494" s="26"/>
      <c r="D494" s="196" t="s">
        <v>194</v>
      </c>
      <c r="E494" s="26"/>
      <c r="F494" s="197" t="s">
        <v>1925</v>
      </c>
      <c r="G494" s="26"/>
      <c r="H494" s="26"/>
      <c r="I494" s="163"/>
      <c r="J494" s="26"/>
      <c r="K494" s="26"/>
      <c r="L494" s="27"/>
      <c r="M494" s="198"/>
      <c r="N494" s="199"/>
      <c r="O494" s="68"/>
      <c r="P494" s="68"/>
      <c r="Q494" s="68"/>
      <c r="R494" s="68"/>
      <c r="S494" s="68"/>
      <c r="T494" s="69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7" t="s">
        <v>194</v>
      </c>
      <c r="AU494" s="7" t="s">
        <v>92</v>
      </c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</row>
    <row r="495" s="32" customFormat="true" ht="12.8" hidden="false" customHeight="false" outlineLevel="0" collapsed="false">
      <c r="A495" s="26"/>
      <c r="B495" s="27"/>
      <c r="C495" s="183" t="s">
        <v>778</v>
      </c>
      <c r="D495" s="183" t="s">
        <v>0</v>
      </c>
      <c r="E495" s="184" t="s">
        <v>1927</v>
      </c>
      <c r="F495" s="185" t="s">
        <v>1928</v>
      </c>
      <c r="G495" s="186" t="s">
        <v>260</v>
      </c>
      <c r="H495" s="187" t="n">
        <v>1</v>
      </c>
      <c r="I495" s="188"/>
      <c r="J495" s="189" t="n">
        <f aca="false">ROUND(I495*H495,2)</f>
        <v>0</v>
      </c>
      <c r="K495" s="185" t="s">
        <v>261</v>
      </c>
      <c r="L495" s="27"/>
      <c r="M495" s="190"/>
      <c r="N495" s="191" t="s">
        <v>47</v>
      </c>
      <c r="O495" s="68"/>
      <c r="P495" s="192" t="n">
        <f aca="false">O495*H495</f>
        <v>0</v>
      </c>
      <c r="Q495" s="192" t="n">
        <v>0</v>
      </c>
      <c r="R495" s="192" t="n">
        <f aca="false">Q495*H495</f>
        <v>0</v>
      </c>
      <c r="S495" s="192" t="n">
        <v>0</v>
      </c>
      <c r="T495" s="193" t="n">
        <f aca="false">S495*H495</f>
        <v>0</v>
      </c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194" t="s">
        <v>1324</v>
      </c>
      <c r="AS495" s="31"/>
      <c r="AT495" s="194" t="s">
        <v>0</v>
      </c>
      <c r="AU495" s="194" t="s">
        <v>92</v>
      </c>
      <c r="AV495" s="31"/>
      <c r="AW495" s="31"/>
      <c r="AX495" s="31"/>
      <c r="AY495" s="7" t="s">
        <v>186</v>
      </c>
      <c r="AZ495" s="31"/>
      <c r="BA495" s="31"/>
      <c r="BB495" s="31"/>
      <c r="BC495" s="31"/>
      <c r="BD495" s="31"/>
      <c r="BE495" s="195" t="n">
        <f aca="false">IF(N495="základní",J495,0)</f>
        <v>0</v>
      </c>
      <c r="BF495" s="195" t="n">
        <f aca="false">IF(N495="snížená",J495,0)</f>
        <v>0</v>
      </c>
      <c r="BG495" s="195" t="n">
        <f aca="false">IF(N495="zákl. přenesená",J495,0)</f>
        <v>0</v>
      </c>
      <c r="BH495" s="195" t="n">
        <f aca="false">IF(N495="sníž. přenesená",J495,0)</f>
        <v>0</v>
      </c>
      <c r="BI495" s="195" t="n">
        <f aca="false">IF(N495="nulová",J495,0)</f>
        <v>0</v>
      </c>
      <c r="BJ495" s="7" t="s">
        <v>90</v>
      </c>
      <c r="BK495" s="195" t="n">
        <f aca="false">ROUND(I495*H495,2)</f>
        <v>0</v>
      </c>
      <c r="BL495" s="7" t="s">
        <v>1324</v>
      </c>
      <c r="BM495" s="194" t="s">
        <v>1929</v>
      </c>
      <c r="BN495" s="31"/>
    </row>
    <row r="496" s="32" customFormat="true" ht="12.8" hidden="false" customHeight="false" outlineLevel="0" collapsed="false">
      <c r="A496" s="26"/>
      <c r="B496" s="27"/>
      <c r="C496" s="26"/>
      <c r="D496" s="196" t="s">
        <v>194</v>
      </c>
      <c r="E496" s="26"/>
      <c r="F496" s="197" t="s">
        <v>1928</v>
      </c>
      <c r="G496" s="26"/>
      <c r="H496" s="26"/>
      <c r="I496" s="163"/>
      <c r="J496" s="26"/>
      <c r="K496" s="26"/>
      <c r="L496" s="27"/>
      <c r="M496" s="198"/>
      <c r="N496" s="199"/>
      <c r="O496" s="68"/>
      <c r="P496" s="68"/>
      <c r="Q496" s="68"/>
      <c r="R496" s="68"/>
      <c r="S496" s="68"/>
      <c r="T496" s="69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7" t="s">
        <v>194</v>
      </c>
      <c r="AU496" s="7" t="s">
        <v>92</v>
      </c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</row>
    <row r="497" s="32" customFormat="true" ht="12.8" hidden="false" customHeight="false" outlineLevel="0" collapsed="false">
      <c r="A497" s="26"/>
      <c r="B497" s="27"/>
      <c r="C497" s="183" t="s">
        <v>1930</v>
      </c>
      <c r="D497" s="183" t="s">
        <v>0</v>
      </c>
      <c r="E497" s="184" t="s">
        <v>1931</v>
      </c>
      <c r="F497" s="185" t="s">
        <v>1932</v>
      </c>
      <c r="G497" s="186" t="s">
        <v>260</v>
      </c>
      <c r="H497" s="187" t="n">
        <v>1</v>
      </c>
      <c r="I497" s="188"/>
      <c r="J497" s="189" t="n">
        <f aca="false">ROUND(I497*H497,2)</f>
        <v>0</v>
      </c>
      <c r="K497" s="185" t="s">
        <v>261</v>
      </c>
      <c r="L497" s="27"/>
      <c r="M497" s="190"/>
      <c r="N497" s="191" t="s">
        <v>47</v>
      </c>
      <c r="O497" s="68"/>
      <c r="P497" s="192" t="n">
        <f aca="false">O497*H497</f>
        <v>0</v>
      </c>
      <c r="Q497" s="192" t="n">
        <v>0</v>
      </c>
      <c r="R497" s="192" t="n">
        <f aca="false">Q497*H497</f>
        <v>0</v>
      </c>
      <c r="S497" s="192" t="n">
        <v>0</v>
      </c>
      <c r="T497" s="193" t="n">
        <f aca="false">S497*H497</f>
        <v>0</v>
      </c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194" t="s">
        <v>1324</v>
      </c>
      <c r="AS497" s="31"/>
      <c r="AT497" s="194" t="s">
        <v>0</v>
      </c>
      <c r="AU497" s="194" t="s">
        <v>92</v>
      </c>
      <c r="AV497" s="31"/>
      <c r="AW497" s="31"/>
      <c r="AX497" s="31"/>
      <c r="AY497" s="7" t="s">
        <v>186</v>
      </c>
      <c r="AZ497" s="31"/>
      <c r="BA497" s="31"/>
      <c r="BB497" s="31"/>
      <c r="BC497" s="31"/>
      <c r="BD497" s="31"/>
      <c r="BE497" s="195" t="n">
        <f aca="false">IF(N497="základní",J497,0)</f>
        <v>0</v>
      </c>
      <c r="BF497" s="195" t="n">
        <f aca="false">IF(N497="snížená",J497,0)</f>
        <v>0</v>
      </c>
      <c r="BG497" s="195" t="n">
        <f aca="false">IF(N497="zákl. přenesená",J497,0)</f>
        <v>0</v>
      </c>
      <c r="BH497" s="195" t="n">
        <f aca="false">IF(N497="sníž. přenesená",J497,0)</f>
        <v>0</v>
      </c>
      <c r="BI497" s="195" t="n">
        <f aca="false">IF(N497="nulová",J497,0)</f>
        <v>0</v>
      </c>
      <c r="BJ497" s="7" t="s">
        <v>90</v>
      </c>
      <c r="BK497" s="195" t="n">
        <f aca="false">ROUND(I497*H497,2)</f>
        <v>0</v>
      </c>
      <c r="BL497" s="7" t="s">
        <v>1324</v>
      </c>
      <c r="BM497" s="194" t="s">
        <v>1933</v>
      </c>
      <c r="BN497" s="31"/>
    </row>
    <row r="498" s="32" customFormat="true" ht="12.8" hidden="false" customHeight="false" outlineLevel="0" collapsed="false">
      <c r="A498" s="26"/>
      <c r="B498" s="27"/>
      <c r="C498" s="26"/>
      <c r="D498" s="196" t="s">
        <v>194</v>
      </c>
      <c r="E498" s="26"/>
      <c r="F498" s="197" t="s">
        <v>1932</v>
      </c>
      <c r="G498" s="26"/>
      <c r="H498" s="26"/>
      <c r="I498" s="163"/>
      <c r="J498" s="26"/>
      <c r="K498" s="26"/>
      <c r="L498" s="27"/>
      <c r="M498" s="198"/>
      <c r="N498" s="199"/>
      <c r="O498" s="68"/>
      <c r="P498" s="68"/>
      <c r="Q498" s="68"/>
      <c r="R498" s="68"/>
      <c r="S498" s="68"/>
      <c r="T498" s="69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7" t="s">
        <v>194</v>
      </c>
      <c r="AU498" s="7" t="s">
        <v>92</v>
      </c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</row>
    <row r="499" s="32" customFormat="true" ht="12.8" hidden="false" customHeight="false" outlineLevel="0" collapsed="false">
      <c r="A499" s="26"/>
      <c r="B499" s="27"/>
      <c r="C499" s="183" t="s">
        <v>781</v>
      </c>
      <c r="D499" s="183" t="s">
        <v>0</v>
      </c>
      <c r="E499" s="184" t="s">
        <v>1934</v>
      </c>
      <c r="F499" s="185" t="s">
        <v>1935</v>
      </c>
      <c r="G499" s="186" t="s">
        <v>260</v>
      </c>
      <c r="H499" s="187" t="n">
        <v>1</v>
      </c>
      <c r="I499" s="188"/>
      <c r="J499" s="189" t="n">
        <f aca="false">ROUND(I499*H499,2)</f>
        <v>0</v>
      </c>
      <c r="K499" s="185" t="s">
        <v>261</v>
      </c>
      <c r="L499" s="27"/>
      <c r="M499" s="190"/>
      <c r="N499" s="191" t="s">
        <v>47</v>
      </c>
      <c r="O499" s="68"/>
      <c r="P499" s="192" t="n">
        <f aca="false">O499*H499</f>
        <v>0</v>
      </c>
      <c r="Q499" s="192" t="n">
        <v>0</v>
      </c>
      <c r="R499" s="192" t="n">
        <f aca="false">Q499*H499</f>
        <v>0</v>
      </c>
      <c r="S499" s="192" t="n">
        <v>0</v>
      </c>
      <c r="T499" s="193" t="n">
        <f aca="false">S499*H499</f>
        <v>0</v>
      </c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194" t="s">
        <v>1324</v>
      </c>
      <c r="AS499" s="31"/>
      <c r="AT499" s="194" t="s">
        <v>0</v>
      </c>
      <c r="AU499" s="194" t="s">
        <v>92</v>
      </c>
      <c r="AV499" s="31"/>
      <c r="AW499" s="31"/>
      <c r="AX499" s="31"/>
      <c r="AY499" s="7" t="s">
        <v>186</v>
      </c>
      <c r="AZ499" s="31"/>
      <c r="BA499" s="31"/>
      <c r="BB499" s="31"/>
      <c r="BC499" s="31"/>
      <c r="BD499" s="31"/>
      <c r="BE499" s="195" t="n">
        <f aca="false">IF(N499="základní",J499,0)</f>
        <v>0</v>
      </c>
      <c r="BF499" s="195" t="n">
        <f aca="false">IF(N499="snížená",J499,0)</f>
        <v>0</v>
      </c>
      <c r="BG499" s="195" t="n">
        <f aca="false">IF(N499="zákl. přenesená",J499,0)</f>
        <v>0</v>
      </c>
      <c r="BH499" s="195" t="n">
        <f aca="false">IF(N499="sníž. přenesená",J499,0)</f>
        <v>0</v>
      </c>
      <c r="BI499" s="195" t="n">
        <f aca="false">IF(N499="nulová",J499,0)</f>
        <v>0</v>
      </c>
      <c r="BJ499" s="7" t="s">
        <v>90</v>
      </c>
      <c r="BK499" s="195" t="n">
        <f aca="false">ROUND(I499*H499,2)</f>
        <v>0</v>
      </c>
      <c r="BL499" s="7" t="s">
        <v>1324</v>
      </c>
      <c r="BM499" s="194" t="s">
        <v>1936</v>
      </c>
      <c r="BN499" s="31"/>
    </row>
    <row r="500" s="32" customFormat="true" ht="12.8" hidden="false" customHeight="false" outlineLevel="0" collapsed="false">
      <c r="A500" s="26"/>
      <c r="B500" s="27"/>
      <c r="C500" s="26"/>
      <c r="D500" s="196" t="s">
        <v>194</v>
      </c>
      <c r="E500" s="26"/>
      <c r="F500" s="197" t="s">
        <v>1935</v>
      </c>
      <c r="G500" s="26"/>
      <c r="H500" s="26"/>
      <c r="I500" s="163"/>
      <c r="J500" s="26"/>
      <c r="K500" s="26"/>
      <c r="L500" s="27"/>
      <c r="M500" s="198"/>
      <c r="N500" s="199"/>
      <c r="O500" s="68"/>
      <c r="P500" s="68"/>
      <c r="Q500" s="68"/>
      <c r="R500" s="68"/>
      <c r="S500" s="68"/>
      <c r="T500" s="69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7" t="s">
        <v>194</v>
      </c>
      <c r="AU500" s="7" t="s">
        <v>92</v>
      </c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</row>
    <row r="501" s="32" customFormat="true" ht="12.8" hidden="false" customHeight="false" outlineLevel="0" collapsed="false">
      <c r="A501" s="26"/>
      <c r="B501" s="27"/>
      <c r="C501" s="183" t="s">
        <v>1937</v>
      </c>
      <c r="D501" s="183" t="s">
        <v>0</v>
      </c>
      <c r="E501" s="184" t="s">
        <v>1938</v>
      </c>
      <c r="F501" s="185" t="s">
        <v>1939</v>
      </c>
      <c r="G501" s="186" t="s">
        <v>260</v>
      </c>
      <c r="H501" s="187" t="n">
        <v>1</v>
      </c>
      <c r="I501" s="188"/>
      <c r="J501" s="189" t="n">
        <f aca="false">ROUND(I501*H501,2)</f>
        <v>0</v>
      </c>
      <c r="K501" s="185" t="s">
        <v>261</v>
      </c>
      <c r="L501" s="27"/>
      <c r="M501" s="190"/>
      <c r="N501" s="191" t="s">
        <v>47</v>
      </c>
      <c r="O501" s="68"/>
      <c r="P501" s="192" t="n">
        <f aca="false">O501*H501</f>
        <v>0</v>
      </c>
      <c r="Q501" s="192" t="n">
        <v>0</v>
      </c>
      <c r="R501" s="192" t="n">
        <f aca="false">Q501*H501</f>
        <v>0</v>
      </c>
      <c r="S501" s="192" t="n">
        <v>0</v>
      </c>
      <c r="T501" s="193" t="n">
        <f aca="false">S501*H501</f>
        <v>0</v>
      </c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194" t="s">
        <v>1324</v>
      </c>
      <c r="AS501" s="31"/>
      <c r="AT501" s="194" t="s">
        <v>0</v>
      </c>
      <c r="AU501" s="194" t="s">
        <v>92</v>
      </c>
      <c r="AV501" s="31"/>
      <c r="AW501" s="31"/>
      <c r="AX501" s="31"/>
      <c r="AY501" s="7" t="s">
        <v>186</v>
      </c>
      <c r="AZ501" s="31"/>
      <c r="BA501" s="31"/>
      <c r="BB501" s="31"/>
      <c r="BC501" s="31"/>
      <c r="BD501" s="31"/>
      <c r="BE501" s="195" t="n">
        <f aca="false">IF(N501="základní",J501,0)</f>
        <v>0</v>
      </c>
      <c r="BF501" s="195" t="n">
        <f aca="false">IF(N501="snížená",J501,0)</f>
        <v>0</v>
      </c>
      <c r="BG501" s="195" t="n">
        <f aca="false">IF(N501="zákl. přenesená",J501,0)</f>
        <v>0</v>
      </c>
      <c r="BH501" s="195" t="n">
        <f aca="false">IF(N501="sníž. přenesená",J501,0)</f>
        <v>0</v>
      </c>
      <c r="BI501" s="195" t="n">
        <f aca="false">IF(N501="nulová",J501,0)</f>
        <v>0</v>
      </c>
      <c r="BJ501" s="7" t="s">
        <v>90</v>
      </c>
      <c r="BK501" s="195" t="n">
        <f aca="false">ROUND(I501*H501,2)</f>
        <v>0</v>
      </c>
      <c r="BL501" s="7" t="s">
        <v>1324</v>
      </c>
      <c r="BM501" s="194" t="s">
        <v>1940</v>
      </c>
      <c r="BN501" s="31"/>
    </row>
    <row r="502" s="32" customFormat="true" ht="12.8" hidden="false" customHeight="false" outlineLevel="0" collapsed="false">
      <c r="A502" s="26"/>
      <c r="B502" s="27"/>
      <c r="C502" s="26"/>
      <c r="D502" s="196" t="s">
        <v>194</v>
      </c>
      <c r="E502" s="26"/>
      <c r="F502" s="197" t="s">
        <v>1939</v>
      </c>
      <c r="G502" s="26"/>
      <c r="H502" s="26"/>
      <c r="I502" s="163"/>
      <c r="J502" s="26"/>
      <c r="K502" s="26"/>
      <c r="L502" s="27"/>
      <c r="M502" s="198"/>
      <c r="N502" s="199"/>
      <c r="O502" s="68"/>
      <c r="P502" s="68"/>
      <c r="Q502" s="68"/>
      <c r="R502" s="68"/>
      <c r="S502" s="68"/>
      <c r="T502" s="69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7" t="s">
        <v>194</v>
      </c>
      <c r="AU502" s="7" t="s">
        <v>92</v>
      </c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</row>
    <row r="503" s="32" customFormat="true" ht="12.8" hidden="false" customHeight="false" outlineLevel="0" collapsed="false">
      <c r="A503" s="26"/>
      <c r="B503" s="27"/>
      <c r="C503" s="183" t="s">
        <v>784</v>
      </c>
      <c r="D503" s="183" t="s">
        <v>0</v>
      </c>
      <c r="E503" s="184" t="s">
        <v>1941</v>
      </c>
      <c r="F503" s="185" t="s">
        <v>1942</v>
      </c>
      <c r="G503" s="186" t="s">
        <v>260</v>
      </c>
      <c r="H503" s="187" t="n">
        <v>1</v>
      </c>
      <c r="I503" s="188"/>
      <c r="J503" s="189" t="n">
        <f aca="false">ROUND(I503*H503,2)</f>
        <v>0</v>
      </c>
      <c r="K503" s="185" t="s">
        <v>261</v>
      </c>
      <c r="L503" s="27"/>
      <c r="M503" s="190"/>
      <c r="N503" s="191" t="s">
        <v>47</v>
      </c>
      <c r="O503" s="68"/>
      <c r="P503" s="192" t="n">
        <f aca="false">O503*H503</f>
        <v>0</v>
      </c>
      <c r="Q503" s="192" t="n">
        <v>0</v>
      </c>
      <c r="R503" s="192" t="n">
        <f aca="false">Q503*H503</f>
        <v>0</v>
      </c>
      <c r="S503" s="192" t="n">
        <v>0</v>
      </c>
      <c r="T503" s="193" t="n">
        <f aca="false">S503*H503</f>
        <v>0</v>
      </c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194" t="s">
        <v>1324</v>
      </c>
      <c r="AS503" s="31"/>
      <c r="AT503" s="194" t="s">
        <v>0</v>
      </c>
      <c r="AU503" s="194" t="s">
        <v>92</v>
      </c>
      <c r="AV503" s="31"/>
      <c r="AW503" s="31"/>
      <c r="AX503" s="31"/>
      <c r="AY503" s="7" t="s">
        <v>186</v>
      </c>
      <c r="AZ503" s="31"/>
      <c r="BA503" s="31"/>
      <c r="BB503" s="31"/>
      <c r="BC503" s="31"/>
      <c r="BD503" s="31"/>
      <c r="BE503" s="195" t="n">
        <f aca="false">IF(N503="základní",J503,0)</f>
        <v>0</v>
      </c>
      <c r="BF503" s="195" t="n">
        <f aca="false">IF(N503="snížená",J503,0)</f>
        <v>0</v>
      </c>
      <c r="BG503" s="195" t="n">
        <f aca="false">IF(N503="zákl. přenesená",J503,0)</f>
        <v>0</v>
      </c>
      <c r="BH503" s="195" t="n">
        <f aca="false">IF(N503="sníž. přenesená",J503,0)</f>
        <v>0</v>
      </c>
      <c r="BI503" s="195" t="n">
        <f aca="false">IF(N503="nulová",J503,0)</f>
        <v>0</v>
      </c>
      <c r="BJ503" s="7" t="s">
        <v>90</v>
      </c>
      <c r="BK503" s="195" t="n">
        <f aca="false">ROUND(I503*H503,2)</f>
        <v>0</v>
      </c>
      <c r="BL503" s="7" t="s">
        <v>1324</v>
      </c>
      <c r="BM503" s="194" t="s">
        <v>1943</v>
      </c>
      <c r="BN503" s="31"/>
    </row>
    <row r="504" s="32" customFormat="true" ht="12.8" hidden="false" customHeight="false" outlineLevel="0" collapsed="false">
      <c r="A504" s="26"/>
      <c r="B504" s="27"/>
      <c r="C504" s="26"/>
      <c r="D504" s="196" t="s">
        <v>194</v>
      </c>
      <c r="E504" s="26"/>
      <c r="F504" s="197" t="s">
        <v>1942</v>
      </c>
      <c r="G504" s="26"/>
      <c r="H504" s="26"/>
      <c r="I504" s="163"/>
      <c r="J504" s="26"/>
      <c r="K504" s="26"/>
      <c r="L504" s="27"/>
      <c r="M504" s="198"/>
      <c r="N504" s="199"/>
      <c r="O504" s="68"/>
      <c r="P504" s="68"/>
      <c r="Q504" s="68"/>
      <c r="R504" s="68"/>
      <c r="S504" s="68"/>
      <c r="T504" s="69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7" t="s">
        <v>194</v>
      </c>
      <c r="AU504" s="7" t="s">
        <v>92</v>
      </c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</row>
    <row r="505" s="32" customFormat="true" ht="12.8" hidden="false" customHeight="false" outlineLevel="0" collapsed="false">
      <c r="A505" s="26"/>
      <c r="B505" s="27"/>
      <c r="C505" s="183" t="s">
        <v>1944</v>
      </c>
      <c r="D505" s="183" t="s">
        <v>0</v>
      </c>
      <c r="E505" s="184" t="s">
        <v>1945</v>
      </c>
      <c r="F505" s="185" t="s">
        <v>1946</v>
      </c>
      <c r="G505" s="186" t="s">
        <v>260</v>
      </c>
      <c r="H505" s="187" t="n">
        <v>1</v>
      </c>
      <c r="I505" s="188"/>
      <c r="J505" s="189" t="n">
        <f aca="false">ROUND(I505*H505,2)</f>
        <v>0</v>
      </c>
      <c r="K505" s="185" t="s">
        <v>261</v>
      </c>
      <c r="L505" s="27"/>
      <c r="M505" s="190"/>
      <c r="N505" s="191" t="s">
        <v>47</v>
      </c>
      <c r="O505" s="68"/>
      <c r="P505" s="192" t="n">
        <f aca="false">O505*H505</f>
        <v>0</v>
      </c>
      <c r="Q505" s="192" t="n">
        <v>0</v>
      </c>
      <c r="R505" s="192" t="n">
        <f aca="false">Q505*H505</f>
        <v>0</v>
      </c>
      <c r="S505" s="192" t="n">
        <v>0</v>
      </c>
      <c r="T505" s="193" t="n">
        <f aca="false">S505*H505</f>
        <v>0</v>
      </c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194" t="s">
        <v>1324</v>
      </c>
      <c r="AS505" s="31"/>
      <c r="AT505" s="194" t="s">
        <v>0</v>
      </c>
      <c r="AU505" s="194" t="s">
        <v>92</v>
      </c>
      <c r="AV505" s="31"/>
      <c r="AW505" s="31"/>
      <c r="AX505" s="31"/>
      <c r="AY505" s="7" t="s">
        <v>186</v>
      </c>
      <c r="AZ505" s="31"/>
      <c r="BA505" s="31"/>
      <c r="BB505" s="31"/>
      <c r="BC505" s="31"/>
      <c r="BD505" s="31"/>
      <c r="BE505" s="195" t="n">
        <f aca="false">IF(N505="základní",J505,0)</f>
        <v>0</v>
      </c>
      <c r="BF505" s="195" t="n">
        <f aca="false">IF(N505="snížená",J505,0)</f>
        <v>0</v>
      </c>
      <c r="BG505" s="195" t="n">
        <f aca="false">IF(N505="zákl. přenesená",J505,0)</f>
        <v>0</v>
      </c>
      <c r="BH505" s="195" t="n">
        <f aca="false">IF(N505="sníž. přenesená",J505,0)</f>
        <v>0</v>
      </c>
      <c r="BI505" s="195" t="n">
        <f aca="false">IF(N505="nulová",J505,0)</f>
        <v>0</v>
      </c>
      <c r="BJ505" s="7" t="s">
        <v>90</v>
      </c>
      <c r="BK505" s="195" t="n">
        <f aca="false">ROUND(I505*H505,2)</f>
        <v>0</v>
      </c>
      <c r="BL505" s="7" t="s">
        <v>1324</v>
      </c>
      <c r="BM505" s="194" t="s">
        <v>1947</v>
      </c>
      <c r="BN505" s="31"/>
    </row>
    <row r="506" s="32" customFormat="true" ht="12.8" hidden="false" customHeight="false" outlineLevel="0" collapsed="false">
      <c r="A506" s="26"/>
      <c r="B506" s="27"/>
      <c r="C506" s="26"/>
      <c r="D506" s="196" t="s">
        <v>194</v>
      </c>
      <c r="E506" s="26"/>
      <c r="F506" s="197" t="s">
        <v>1946</v>
      </c>
      <c r="G506" s="26"/>
      <c r="H506" s="26"/>
      <c r="I506" s="163"/>
      <c r="J506" s="26"/>
      <c r="K506" s="26"/>
      <c r="L506" s="27"/>
      <c r="M506" s="198"/>
      <c r="N506" s="199"/>
      <c r="O506" s="68"/>
      <c r="P506" s="68"/>
      <c r="Q506" s="68"/>
      <c r="R506" s="68"/>
      <c r="S506" s="68"/>
      <c r="T506" s="69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7" t="s">
        <v>194</v>
      </c>
      <c r="AU506" s="7" t="s">
        <v>92</v>
      </c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</row>
    <row r="507" s="32" customFormat="true" ht="12.8" hidden="false" customHeight="false" outlineLevel="0" collapsed="false">
      <c r="A507" s="26"/>
      <c r="B507" s="27"/>
      <c r="C507" s="183" t="s">
        <v>788</v>
      </c>
      <c r="D507" s="183" t="s">
        <v>0</v>
      </c>
      <c r="E507" s="184" t="s">
        <v>1948</v>
      </c>
      <c r="F507" s="185" t="s">
        <v>1949</v>
      </c>
      <c r="G507" s="186" t="s">
        <v>260</v>
      </c>
      <c r="H507" s="187" t="n">
        <v>1</v>
      </c>
      <c r="I507" s="188"/>
      <c r="J507" s="189" t="n">
        <f aca="false">ROUND(I507*H507,2)</f>
        <v>0</v>
      </c>
      <c r="K507" s="185" t="s">
        <v>261</v>
      </c>
      <c r="L507" s="27"/>
      <c r="M507" s="190"/>
      <c r="N507" s="191" t="s">
        <v>47</v>
      </c>
      <c r="O507" s="68"/>
      <c r="P507" s="192" t="n">
        <f aca="false">O507*H507</f>
        <v>0</v>
      </c>
      <c r="Q507" s="192" t="n">
        <v>0</v>
      </c>
      <c r="R507" s="192" t="n">
        <f aca="false">Q507*H507</f>
        <v>0</v>
      </c>
      <c r="S507" s="192" t="n">
        <v>0</v>
      </c>
      <c r="T507" s="193" t="n">
        <f aca="false">S507*H507</f>
        <v>0</v>
      </c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194" t="s">
        <v>1324</v>
      </c>
      <c r="AS507" s="31"/>
      <c r="AT507" s="194" t="s">
        <v>0</v>
      </c>
      <c r="AU507" s="194" t="s">
        <v>92</v>
      </c>
      <c r="AV507" s="31"/>
      <c r="AW507" s="31"/>
      <c r="AX507" s="31"/>
      <c r="AY507" s="7" t="s">
        <v>186</v>
      </c>
      <c r="AZ507" s="31"/>
      <c r="BA507" s="31"/>
      <c r="BB507" s="31"/>
      <c r="BC507" s="31"/>
      <c r="BD507" s="31"/>
      <c r="BE507" s="195" t="n">
        <f aca="false">IF(N507="základní",J507,0)</f>
        <v>0</v>
      </c>
      <c r="BF507" s="195" t="n">
        <f aca="false">IF(N507="snížená",J507,0)</f>
        <v>0</v>
      </c>
      <c r="BG507" s="195" t="n">
        <f aca="false">IF(N507="zákl. přenesená",J507,0)</f>
        <v>0</v>
      </c>
      <c r="BH507" s="195" t="n">
        <f aca="false">IF(N507="sníž. přenesená",J507,0)</f>
        <v>0</v>
      </c>
      <c r="BI507" s="195" t="n">
        <f aca="false">IF(N507="nulová",J507,0)</f>
        <v>0</v>
      </c>
      <c r="BJ507" s="7" t="s">
        <v>90</v>
      </c>
      <c r="BK507" s="195" t="n">
        <f aca="false">ROUND(I507*H507,2)</f>
        <v>0</v>
      </c>
      <c r="BL507" s="7" t="s">
        <v>1324</v>
      </c>
      <c r="BM507" s="194" t="s">
        <v>1950</v>
      </c>
      <c r="BN507" s="31"/>
    </row>
    <row r="508" s="32" customFormat="true" ht="12.8" hidden="false" customHeight="false" outlineLevel="0" collapsed="false">
      <c r="A508" s="26"/>
      <c r="B508" s="27"/>
      <c r="C508" s="26"/>
      <c r="D508" s="196" t="s">
        <v>194</v>
      </c>
      <c r="E508" s="26"/>
      <c r="F508" s="197" t="s">
        <v>1949</v>
      </c>
      <c r="G508" s="26"/>
      <c r="H508" s="26"/>
      <c r="I508" s="163"/>
      <c r="J508" s="26"/>
      <c r="K508" s="26"/>
      <c r="L508" s="27"/>
      <c r="M508" s="198"/>
      <c r="N508" s="199"/>
      <c r="O508" s="68"/>
      <c r="P508" s="68"/>
      <c r="Q508" s="68"/>
      <c r="R508" s="68"/>
      <c r="S508" s="68"/>
      <c r="T508" s="69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7" t="s">
        <v>194</v>
      </c>
      <c r="AU508" s="7" t="s">
        <v>92</v>
      </c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</row>
    <row r="509" s="32" customFormat="true" ht="12.8" hidden="false" customHeight="false" outlineLevel="0" collapsed="false">
      <c r="A509" s="26"/>
      <c r="B509" s="27"/>
      <c r="C509" s="183" t="s">
        <v>1951</v>
      </c>
      <c r="D509" s="183" t="s">
        <v>0</v>
      </c>
      <c r="E509" s="184" t="s">
        <v>1952</v>
      </c>
      <c r="F509" s="185" t="s">
        <v>1953</v>
      </c>
      <c r="G509" s="186" t="s">
        <v>260</v>
      </c>
      <c r="H509" s="187" t="n">
        <v>1</v>
      </c>
      <c r="I509" s="188"/>
      <c r="J509" s="189" t="n">
        <f aca="false">ROUND(I509*H509,2)</f>
        <v>0</v>
      </c>
      <c r="K509" s="185" t="s">
        <v>261</v>
      </c>
      <c r="L509" s="27"/>
      <c r="M509" s="190"/>
      <c r="N509" s="191" t="s">
        <v>47</v>
      </c>
      <c r="O509" s="68"/>
      <c r="P509" s="192" t="n">
        <f aca="false">O509*H509</f>
        <v>0</v>
      </c>
      <c r="Q509" s="192" t="n">
        <v>0</v>
      </c>
      <c r="R509" s="192" t="n">
        <f aca="false">Q509*H509</f>
        <v>0</v>
      </c>
      <c r="S509" s="192" t="n">
        <v>0</v>
      </c>
      <c r="T509" s="193" t="n">
        <f aca="false">S509*H509</f>
        <v>0</v>
      </c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194" t="s">
        <v>1324</v>
      </c>
      <c r="AS509" s="31"/>
      <c r="AT509" s="194" t="s">
        <v>0</v>
      </c>
      <c r="AU509" s="194" t="s">
        <v>92</v>
      </c>
      <c r="AV509" s="31"/>
      <c r="AW509" s="31"/>
      <c r="AX509" s="31"/>
      <c r="AY509" s="7" t="s">
        <v>186</v>
      </c>
      <c r="AZ509" s="31"/>
      <c r="BA509" s="31"/>
      <c r="BB509" s="31"/>
      <c r="BC509" s="31"/>
      <c r="BD509" s="31"/>
      <c r="BE509" s="195" t="n">
        <f aca="false">IF(N509="základní",J509,0)</f>
        <v>0</v>
      </c>
      <c r="BF509" s="195" t="n">
        <f aca="false">IF(N509="snížená",J509,0)</f>
        <v>0</v>
      </c>
      <c r="BG509" s="195" t="n">
        <f aca="false">IF(N509="zákl. přenesená",J509,0)</f>
        <v>0</v>
      </c>
      <c r="BH509" s="195" t="n">
        <f aca="false">IF(N509="sníž. přenesená",J509,0)</f>
        <v>0</v>
      </c>
      <c r="BI509" s="195" t="n">
        <f aca="false">IF(N509="nulová",J509,0)</f>
        <v>0</v>
      </c>
      <c r="BJ509" s="7" t="s">
        <v>90</v>
      </c>
      <c r="BK509" s="195" t="n">
        <f aca="false">ROUND(I509*H509,2)</f>
        <v>0</v>
      </c>
      <c r="BL509" s="7" t="s">
        <v>1324</v>
      </c>
      <c r="BM509" s="194" t="s">
        <v>1954</v>
      </c>
      <c r="BN509" s="31"/>
    </row>
    <row r="510" s="32" customFormat="true" ht="12.8" hidden="false" customHeight="false" outlineLevel="0" collapsed="false">
      <c r="A510" s="26"/>
      <c r="B510" s="27"/>
      <c r="C510" s="26"/>
      <c r="D510" s="196" t="s">
        <v>194</v>
      </c>
      <c r="E510" s="26"/>
      <c r="F510" s="197" t="s">
        <v>1953</v>
      </c>
      <c r="G510" s="26"/>
      <c r="H510" s="26"/>
      <c r="I510" s="163"/>
      <c r="J510" s="26"/>
      <c r="K510" s="26"/>
      <c r="L510" s="27"/>
      <c r="M510" s="198"/>
      <c r="N510" s="199"/>
      <c r="O510" s="68"/>
      <c r="P510" s="68"/>
      <c r="Q510" s="68"/>
      <c r="R510" s="68"/>
      <c r="S510" s="68"/>
      <c r="T510" s="69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7" t="s">
        <v>194</v>
      </c>
      <c r="AU510" s="7" t="s">
        <v>92</v>
      </c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</row>
    <row r="511" s="32" customFormat="true" ht="12.8" hidden="false" customHeight="false" outlineLevel="0" collapsed="false">
      <c r="A511" s="26"/>
      <c r="B511" s="27"/>
      <c r="C511" s="183" t="s">
        <v>791</v>
      </c>
      <c r="D511" s="183" t="s">
        <v>0</v>
      </c>
      <c r="E511" s="184" t="s">
        <v>1955</v>
      </c>
      <c r="F511" s="185" t="s">
        <v>1956</v>
      </c>
      <c r="G511" s="186" t="s">
        <v>260</v>
      </c>
      <c r="H511" s="187" t="n">
        <v>1</v>
      </c>
      <c r="I511" s="188"/>
      <c r="J511" s="189" t="n">
        <f aca="false">ROUND(I511*H511,2)</f>
        <v>0</v>
      </c>
      <c r="K511" s="185" t="s">
        <v>261</v>
      </c>
      <c r="L511" s="27"/>
      <c r="M511" s="190"/>
      <c r="N511" s="191" t="s">
        <v>47</v>
      </c>
      <c r="O511" s="68"/>
      <c r="P511" s="192" t="n">
        <f aca="false">O511*H511</f>
        <v>0</v>
      </c>
      <c r="Q511" s="192" t="n">
        <v>0</v>
      </c>
      <c r="R511" s="192" t="n">
        <f aca="false">Q511*H511</f>
        <v>0</v>
      </c>
      <c r="S511" s="192" t="n">
        <v>0</v>
      </c>
      <c r="T511" s="193" t="n">
        <f aca="false">S511*H511</f>
        <v>0</v>
      </c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194" t="s">
        <v>1324</v>
      </c>
      <c r="AS511" s="31"/>
      <c r="AT511" s="194" t="s">
        <v>0</v>
      </c>
      <c r="AU511" s="194" t="s">
        <v>92</v>
      </c>
      <c r="AV511" s="31"/>
      <c r="AW511" s="31"/>
      <c r="AX511" s="31"/>
      <c r="AY511" s="7" t="s">
        <v>186</v>
      </c>
      <c r="AZ511" s="31"/>
      <c r="BA511" s="31"/>
      <c r="BB511" s="31"/>
      <c r="BC511" s="31"/>
      <c r="BD511" s="31"/>
      <c r="BE511" s="195" t="n">
        <f aca="false">IF(N511="základní",J511,0)</f>
        <v>0</v>
      </c>
      <c r="BF511" s="195" t="n">
        <f aca="false">IF(N511="snížená",J511,0)</f>
        <v>0</v>
      </c>
      <c r="BG511" s="195" t="n">
        <f aca="false">IF(N511="zákl. přenesená",J511,0)</f>
        <v>0</v>
      </c>
      <c r="BH511" s="195" t="n">
        <f aca="false">IF(N511="sníž. přenesená",J511,0)</f>
        <v>0</v>
      </c>
      <c r="BI511" s="195" t="n">
        <f aca="false">IF(N511="nulová",J511,0)</f>
        <v>0</v>
      </c>
      <c r="BJ511" s="7" t="s">
        <v>90</v>
      </c>
      <c r="BK511" s="195" t="n">
        <f aca="false">ROUND(I511*H511,2)</f>
        <v>0</v>
      </c>
      <c r="BL511" s="7" t="s">
        <v>1324</v>
      </c>
      <c r="BM511" s="194" t="s">
        <v>1957</v>
      </c>
      <c r="BN511" s="31"/>
    </row>
    <row r="512" s="32" customFormat="true" ht="12.8" hidden="false" customHeight="false" outlineLevel="0" collapsed="false">
      <c r="A512" s="26"/>
      <c r="B512" s="27"/>
      <c r="C512" s="26"/>
      <c r="D512" s="196" t="s">
        <v>194</v>
      </c>
      <c r="E512" s="26"/>
      <c r="F512" s="197" t="s">
        <v>1956</v>
      </c>
      <c r="G512" s="26"/>
      <c r="H512" s="26"/>
      <c r="I512" s="163"/>
      <c r="J512" s="26"/>
      <c r="K512" s="26"/>
      <c r="L512" s="27"/>
      <c r="M512" s="198"/>
      <c r="N512" s="199"/>
      <c r="O512" s="68"/>
      <c r="P512" s="68"/>
      <c r="Q512" s="68"/>
      <c r="R512" s="68"/>
      <c r="S512" s="68"/>
      <c r="T512" s="69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7" t="s">
        <v>194</v>
      </c>
      <c r="AU512" s="7" t="s">
        <v>92</v>
      </c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</row>
    <row r="513" s="32" customFormat="true" ht="12.8" hidden="false" customHeight="false" outlineLevel="0" collapsed="false">
      <c r="A513" s="26"/>
      <c r="B513" s="27"/>
      <c r="C513" s="183" t="s">
        <v>1958</v>
      </c>
      <c r="D513" s="183" t="s">
        <v>0</v>
      </c>
      <c r="E513" s="184" t="s">
        <v>1959</v>
      </c>
      <c r="F513" s="185" t="s">
        <v>1960</v>
      </c>
      <c r="G513" s="186" t="s">
        <v>260</v>
      </c>
      <c r="H513" s="187" t="n">
        <v>1</v>
      </c>
      <c r="I513" s="188"/>
      <c r="J513" s="189" t="n">
        <f aca="false">ROUND(I513*H513,2)</f>
        <v>0</v>
      </c>
      <c r="K513" s="185" t="s">
        <v>261</v>
      </c>
      <c r="L513" s="27"/>
      <c r="M513" s="190"/>
      <c r="N513" s="191" t="s">
        <v>47</v>
      </c>
      <c r="O513" s="68"/>
      <c r="P513" s="192" t="n">
        <f aca="false">O513*H513</f>
        <v>0</v>
      </c>
      <c r="Q513" s="192" t="n">
        <v>0</v>
      </c>
      <c r="R513" s="192" t="n">
        <f aca="false">Q513*H513</f>
        <v>0</v>
      </c>
      <c r="S513" s="192" t="n">
        <v>0</v>
      </c>
      <c r="T513" s="193" t="n">
        <f aca="false">S513*H513</f>
        <v>0</v>
      </c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194" t="s">
        <v>1324</v>
      </c>
      <c r="AS513" s="31"/>
      <c r="AT513" s="194" t="s">
        <v>0</v>
      </c>
      <c r="AU513" s="194" t="s">
        <v>92</v>
      </c>
      <c r="AV513" s="31"/>
      <c r="AW513" s="31"/>
      <c r="AX513" s="31"/>
      <c r="AY513" s="7" t="s">
        <v>186</v>
      </c>
      <c r="AZ513" s="31"/>
      <c r="BA513" s="31"/>
      <c r="BB513" s="31"/>
      <c r="BC513" s="31"/>
      <c r="BD513" s="31"/>
      <c r="BE513" s="195" t="n">
        <f aca="false">IF(N513="základní",J513,0)</f>
        <v>0</v>
      </c>
      <c r="BF513" s="195" t="n">
        <f aca="false">IF(N513="snížená",J513,0)</f>
        <v>0</v>
      </c>
      <c r="BG513" s="195" t="n">
        <f aca="false">IF(N513="zákl. přenesená",J513,0)</f>
        <v>0</v>
      </c>
      <c r="BH513" s="195" t="n">
        <f aca="false">IF(N513="sníž. přenesená",J513,0)</f>
        <v>0</v>
      </c>
      <c r="BI513" s="195" t="n">
        <f aca="false">IF(N513="nulová",J513,0)</f>
        <v>0</v>
      </c>
      <c r="BJ513" s="7" t="s">
        <v>90</v>
      </c>
      <c r="BK513" s="195" t="n">
        <f aca="false">ROUND(I513*H513,2)</f>
        <v>0</v>
      </c>
      <c r="BL513" s="7" t="s">
        <v>1324</v>
      </c>
      <c r="BM513" s="194" t="s">
        <v>1961</v>
      </c>
      <c r="BN513" s="31"/>
    </row>
    <row r="514" s="32" customFormat="true" ht="12.8" hidden="false" customHeight="false" outlineLevel="0" collapsed="false">
      <c r="A514" s="26"/>
      <c r="B514" s="27"/>
      <c r="C514" s="26"/>
      <c r="D514" s="196" t="s">
        <v>194</v>
      </c>
      <c r="E514" s="26"/>
      <c r="F514" s="197" t="s">
        <v>1960</v>
      </c>
      <c r="G514" s="26"/>
      <c r="H514" s="26"/>
      <c r="I514" s="163"/>
      <c r="J514" s="26"/>
      <c r="K514" s="26"/>
      <c r="L514" s="27"/>
      <c r="M514" s="198"/>
      <c r="N514" s="199"/>
      <c r="O514" s="68"/>
      <c r="P514" s="68"/>
      <c r="Q514" s="68"/>
      <c r="R514" s="68"/>
      <c r="S514" s="68"/>
      <c r="T514" s="69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7" t="s">
        <v>194</v>
      </c>
      <c r="AU514" s="7" t="s">
        <v>92</v>
      </c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</row>
    <row r="515" s="32" customFormat="true" ht="12.8" hidden="false" customHeight="false" outlineLevel="0" collapsed="false">
      <c r="A515" s="26"/>
      <c r="B515" s="27"/>
      <c r="C515" s="183" t="s">
        <v>795</v>
      </c>
      <c r="D515" s="183" t="s">
        <v>0</v>
      </c>
      <c r="E515" s="184" t="s">
        <v>1962</v>
      </c>
      <c r="F515" s="185" t="s">
        <v>1963</v>
      </c>
      <c r="G515" s="186" t="s">
        <v>260</v>
      </c>
      <c r="H515" s="187" t="n">
        <v>1</v>
      </c>
      <c r="I515" s="188"/>
      <c r="J515" s="189" t="n">
        <f aca="false">ROUND(I515*H515,2)</f>
        <v>0</v>
      </c>
      <c r="K515" s="185" t="s">
        <v>261</v>
      </c>
      <c r="L515" s="27"/>
      <c r="M515" s="190"/>
      <c r="N515" s="191" t="s">
        <v>47</v>
      </c>
      <c r="O515" s="68"/>
      <c r="P515" s="192" t="n">
        <f aca="false">O515*H515</f>
        <v>0</v>
      </c>
      <c r="Q515" s="192" t="n">
        <v>0</v>
      </c>
      <c r="R515" s="192" t="n">
        <f aca="false">Q515*H515</f>
        <v>0</v>
      </c>
      <c r="S515" s="192" t="n">
        <v>0</v>
      </c>
      <c r="T515" s="193" t="n">
        <f aca="false">S515*H515</f>
        <v>0</v>
      </c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194" t="s">
        <v>1324</v>
      </c>
      <c r="AS515" s="31"/>
      <c r="AT515" s="194" t="s">
        <v>0</v>
      </c>
      <c r="AU515" s="194" t="s">
        <v>92</v>
      </c>
      <c r="AV515" s="31"/>
      <c r="AW515" s="31"/>
      <c r="AX515" s="31"/>
      <c r="AY515" s="7" t="s">
        <v>186</v>
      </c>
      <c r="AZ515" s="31"/>
      <c r="BA515" s="31"/>
      <c r="BB515" s="31"/>
      <c r="BC515" s="31"/>
      <c r="BD515" s="31"/>
      <c r="BE515" s="195" t="n">
        <f aca="false">IF(N515="základní",J515,0)</f>
        <v>0</v>
      </c>
      <c r="BF515" s="195" t="n">
        <f aca="false">IF(N515="snížená",J515,0)</f>
        <v>0</v>
      </c>
      <c r="BG515" s="195" t="n">
        <f aca="false">IF(N515="zákl. přenesená",J515,0)</f>
        <v>0</v>
      </c>
      <c r="BH515" s="195" t="n">
        <f aca="false">IF(N515="sníž. přenesená",J515,0)</f>
        <v>0</v>
      </c>
      <c r="BI515" s="195" t="n">
        <f aca="false">IF(N515="nulová",J515,0)</f>
        <v>0</v>
      </c>
      <c r="BJ515" s="7" t="s">
        <v>90</v>
      </c>
      <c r="BK515" s="195" t="n">
        <f aca="false">ROUND(I515*H515,2)</f>
        <v>0</v>
      </c>
      <c r="BL515" s="7" t="s">
        <v>1324</v>
      </c>
      <c r="BM515" s="194" t="s">
        <v>1964</v>
      </c>
      <c r="BN515" s="31"/>
    </row>
    <row r="516" s="32" customFormat="true" ht="12.8" hidden="false" customHeight="false" outlineLevel="0" collapsed="false">
      <c r="A516" s="26"/>
      <c r="B516" s="27"/>
      <c r="C516" s="26"/>
      <c r="D516" s="196" t="s">
        <v>194</v>
      </c>
      <c r="E516" s="26"/>
      <c r="F516" s="197" t="s">
        <v>1963</v>
      </c>
      <c r="G516" s="26"/>
      <c r="H516" s="26"/>
      <c r="I516" s="163"/>
      <c r="J516" s="26"/>
      <c r="K516" s="26"/>
      <c r="L516" s="27"/>
      <c r="M516" s="198"/>
      <c r="N516" s="199"/>
      <c r="O516" s="68"/>
      <c r="P516" s="68"/>
      <c r="Q516" s="68"/>
      <c r="R516" s="68"/>
      <c r="S516" s="68"/>
      <c r="T516" s="69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7" t="s">
        <v>194</v>
      </c>
      <c r="AU516" s="7" t="s">
        <v>92</v>
      </c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</row>
    <row r="517" s="32" customFormat="true" ht="12.8" hidden="false" customHeight="false" outlineLevel="0" collapsed="false">
      <c r="A517" s="26"/>
      <c r="B517" s="27"/>
      <c r="C517" s="183" t="s">
        <v>1965</v>
      </c>
      <c r="D517" s="183" t="s">
        <v>0</v>
      </c>
      <c r="E517" s="184" t="s">
        <v>1966</v>
      </c>
      <c r="F517" s="185" t="s">
        <v>1967</v>
      </c>
      <c r="G517" s="186" t="s">
        <v>260</v>
      </c>
      <c r="H517" s="187" t="n">
        <v>1</v>
      </c>
      <c r="I517" s="188"/>
      <c r="J517" s="189" t="n">
        <f aca="false">ROUND(I517*H517,2)</f>
        <v>0</v>
      </c>
      <c r="K517" s="185" t="s">
        <v>261</v>
      </c>
      <c r="L517" s="27"/>
      <c r="M517" s="190"/>
      <c r="N517" s="191" t="s">
        <v>47</v>
      </c>
      <c r="O517" s="68"/>
      <c r="P517" s="192" t="n">
        <f aca="false">O517*H517</f>
        <v>0</v>
      </c>
      <c r="Q517" s="192" t="n">
        <v>0</v>
      </c>
      <c r="R517" s="192" t="n">
        <f aca="false">Q517*H517</f>
        <v>0</v>
      </c>
      <c r="S517" s="192" t="n">
        <v>0</v>
      </c>
      <c r="T517" s="193" t="n">
        <f aca="false">S517*H517</f>
        <v>0</v>
      </c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194" t="s">
        <v>1324</v>
      </c>
      <c r="AS517" s="31"/>
      <c r="AT517" s="194" t="s">
        <v>0</v>
      </c>
      <c r="AU517" s="194" t="s">
        <v>92</v>
      </c>
      <c r="AV517" s="31"/>
      <c r="AW517" s="31"/>
      <c r="AX517" s="31"/>
      <c r="AY517" s="7" t="s">
        <v>186</v>
      </c>
      <c r="AZ517" s="31"/>
      <c r="BA517" s="31"/>
      <c r="BB517" s="31"/>
      <c r="BC517" s="31"/>
      <c r="BD517" s="31"/>
      <c r="BE517" s="195" t="n">
        <f aca="false">IF(N517="základní",J517,0)</f>
        <v>0</v>
      </c>
      <c r="BF517" s="195" t="n">
        <f aca="false">IF(N517="snížená",J517,0)</f>
        <v>0</v>
      </c>
      <c r="BG517" s="195" t="n">
        <f aca="false">IF(N517="zákl. přenesená",J517,0)</f>
        <v>0</v>
      </c>
      <c r="BH517" s="195" t="n">
        <f aca="false">IF(N517="sníž. přenesená",J517,0)</f>
        <v>0</v>
      </c>
      <c r="BI517" s="195" t="n">
        <f aca="false">IF(N517="nulová",J517,0)</f>
        <v>0</v>
      </c>
      <c r="BJ517" s="7" t="s">
        <v>90</v>
      </c>
      <c r="BK517" s="195" t="n">
        <f aca="false">ROUND(I517*H517,2)</f>
        <v>0</v>
      </c>
      <c r="BL517" s="7" t="s">
        <v>1324</v>
      </c>
      <c r="BM517" s="194" t="s">
        <v>1968</v>
      </c>
      <c r="BN517" s="31"/>
    </row>
    <row r="518" s="32" customFormat="true" ht="12.8" hidden="false" customHeight="false" outlineLevel="0" collapsed="false">
      <c r="A518" s="26"/>
      <c r="B518" s="27"/>
      <c r="C518" s="26"/>
      <c r="D518" s="196" t="s">
        <v>194</v>
      </c>
      <c r="E518" s="26"/>
      <c r="F518" s="197" t="s">
        <v>1967</v>
      </c>
      <c r="G518" s="26"/>
      <c r="H518" s="26"/>
      <c r="I518" s="163"/>
      <c r="J518" s="26"/>
      <c r="K518" s="26"/>
      <c r="L518" s="27"/>
      <c r="M518" s="198"/>
      <c r="N518" s="199"/>
      <c r="O518" s="68"/>
      <c r="P518" s="68"/>
      <c r="Q518" s="68"/>
      <c r="R518" s="68"/>
      <c r="S518" s="68"/>
      <c r="T518" s="69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7" t="s">
        <v>194</v>
      </c>
      <c r="AU518" s="7" t="s">
        <v>92</v>
      </c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</row>
    <row r="519" s="32" customFormat="true" ht="12.8" hidden="false" customHeight="false" outlineLevel="0" collapsed="false">
      <c r="A519" s="26"/>
      <c r="B519" s="27"/>
      <c r="C519" s="183" t="s">
        <v>798</v>
      </c>
      <c r="D519" s="183" t="s">
        <v>0</v>
      </c>
      <c r="E519" s="184" t="s">
        <v>1969</v>
      </c>
      <c r="F519" s="185" t="s">
        <v>1970</v>
      </c>
      <c r="G519" s="186" t="s">
        <v>260</v>
      </c>
      <c r="H519" s="187" t="n">
        <v>1</v>
      </c>
      <c r="I519" s="188"/>
      <c r="J519" s="189" t="n">
        <f aca="false">ROUND(I519*H519,2)</f>
        <v>0</v>
      </c>
      <c r="K519" s="185" t="s">
        <v>261</v>
      </c>
      <c r="L519" s="27"/>
      <c r="M519" s="190"/>
      <c r="N519" s="191" t="s">
        <v>47</v>
      </c>
      <c r="O519" s="68"/>
      <c r="P519" s="192" t="n">
        <f aca="false">O519*H519</f>
        <v>0</v>
      </c>
      <c r="Q519" s="192" t="n">
        <v>0</v>
      </c>
      <c r="R519" s="192" t="n">
        <f aca="false">Q519*H519</f>
        <v>0</v>
      </c>
      <c r="S519" s="192" t="n">
        <v>0</v>
      </c>
      <c r="T519" s="193" t="n">
        <f aca="false">S519*H519</f>
        <v>0</v>
      </c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194" t="s">
        <v>1324</v>
      </c>
      <c r="AS519" s="31"/>
      <c r="AT519" s="194" t="s">
        <v>0</v>
      </c>
      <c r="AU519" s="194" t="s">
        <v>92</v>
      </c>
      <c r="AV519" s="31"/>
      <c r="AW519" s="31"/>
      <c r="AX519" s="31"/>
      <c r="AY519" s="7" t="s">
        <v>186</v>
      </c>
      <c r="AZ519" s="31"/>
      <c r="BA519" s="31"/>
      <c r="BB519" s="31"/>
      <c r="BC519" s="31"/>
      <c r="BD519" s="31"/>
      <c r="BE519" s="195" t="n">
        <f aca="false">IF(N519="základní",J519,0)</f>
        <v>0</v>
      </c>
      <c r="BF519" s="195" t="n">
        <f aca="false">IF(N519="snížená",J519,0)</f>
        <v>0</v>
      </c>
      <c r="BG519" s="195" t="n">
        <f aca="false">IF(N519="zákl. přenesená",J519,0)</f>
        <v>0</v>
      </c>
      <c r="BH519" s="195" t="n">
        <f aca="false">IF(N519="sníž. přenesená",J519,0)</f>
        <v>0</v>
      </c>
      <c r="BI519" s="195" t="n">
        <f aca="false">IF(N519="nulová",J519,0)</f>
        <v>0</v>
      </c>
      <c r="BJ519" s="7" t="s">
        <v>90</v>
      </c>
      <c r="BK519" s="195" t="n">
        <f aca="false">ROUND(I519*H519,2)</f>
        <v>0</v>
      </c>
      <c r="BL519" s="7" t="s">
        <v>1324</v>
      </c>
      <c r="BM519" s="194" t="s">
        <v>1971</v>
      </c>
      <c r="BN519" s="31"/>
    </row>
    <row r="520" s="32" customFormat="true" ht="12.8" hidden="false" customHeight="false" outlineLevel="0" collapsed="false">
      <c r="A520" s="26"/>
      <c r="B520" s="27"/>
      <c r="C520" s="26"/>
      <c r="D520" s="196" t="s">
        <v>194</v>
      </c>
      <c r="E520" s="26"/>
      <c r="F520" s="197" t="s">
        <v>1970</v>
      </c>
      <c r="G520" s="26"/>
      <c r="H520" s="26"/>
      <c r="I520" s="163"/>
      <c r="J520" s="26"/>
      <c r="K520" s="26"/>
      <c r="L520" s="27"/>
      <c r="M520" s="198"/>
      <c r="N520" s="199"/>
      <c r="O520" s="68"/>
      <c r="P520" s="68"/>
      <c r="Q520" s="68"/>
      <c r="R520" s="68"/>
      <c r="S520" s="68"/>
      <c r="T520" s="69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7" t="s">
        <v>194</v>
      </c>
      <c r="AU520" s="7" t="s">
        <v>92</v>
      </c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</row>
    <row r="521" s="32" customFormat="true" ht="12.8" hidden="false" customHeight="false" outlineLevel="0" collapsed="false">
      <c r="A521" s="26"/>
      <c r="B521" s="27"/>
      <c r="C521" s="183" t="s">
        <v>1972</v>
      </c>
      <c r="D521" s="183" t="s">
        <v>0</v>
      </c>
      <c r="E521" s="184" t="s">
        <v>1973</v>
      </c>
      <c r="F521" s="185" t="s">
        <v>1974</v>
      </c>
      <c r="G521" s="186" t="s">
        <v>260</v>
      </c>
      <c r="H521" s="187" t="n">
        <v>1</v>
      </c>
      <c r="I521" s="188"/>
      <c r="J521" s="189" t="n">
        <f aca="false">ROUND(I521*H521,2)</f>
        <v>0</v>
      </c>
      <c r="K521" s="185" t="s">
        <v>261</v>
      </c>
      <c r="L521" s="27"/>
      <c r="M521" s="190"/>
      <c r="N521" s="191" t="s">
        <v>47</v>
      </c>
      <c r="O521" s="68"/>
      <c r="P521" s="192" t="n">
        <f aca="false">O521*H521</f>
        <v>0</v>
      </c>
      <c r="Q521" s="192" t="n">
        <v>0</v>
      </c>
      <c r="R521" s="192" t="n">
        <f aca="false">Q521*H521</f>
        <v>0</v>
      </c>
      <c r="S521" s="192" t="n">
        <v>0</v>
      </c>
      <c r="T521" s="193" t="n">
        <f aca="false">S521*H521</f>
        <v>0</v>
      </c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194" t="s">
        <v>1324</v>
      </c>
      <c r="AS521" s="31"/>
      <c r="AT521" s="194" t="s">
        <v>0</v>
      </c>
      <c r="AU521" s="194" t="s">
        <v>92</v>
      </c>
      <c r="AV521" s="31"/>
      <c r="AW521" s="31"/>
      <c r="AX521" s="31"/>
      <c r="AY521" s="7" t="s">
        <v>186</v>
      </c>
      <c r="AZ521" s="31"/>
      <c r="BA521" s="31"/>
      <c r="BB521" s="31"/>
      <c r="BC521" s="31"/>
      <c r="BD521" s="31"/>
      <c r="BE521" s="195" t="n">
        <f aca="false">IF(N521="základní",J521,0)</f>
        <v>0</v>
      </c>
      <c r="BF521" s="195" t="n">
        <f aca="false">IF(N521="snížená",J521,0)</f>
        <v>0</v>
      </c>
      <c r="BG521" s="195" t="n">
        <f aca="false">IF(N521="zákl. přenesená",J521,0)</f>
        <v>0</v>
      </c>
      <c r="BH521" s="195" t="n">
        <f aca="false">IF(N521="sníž. přenesená",J521,0)</f>
        <v>0</v>
      </c>
      <c r="BI521" s="195" t="n">
        <f aca="false">IF(N521="nulová",J521,0)</f>
        <v>0</v>
      </c>
      <c r="BJ521" s="7" t="s">
        <v>90</v>
      </c>
      <c r="BK521" s="195" t="n">
        <f aca="false">ROUND(I521*H521,2)</f>
        <v>0</v>
      </c>
      <c r="BL521" s="7" t="s">
        <v>1324</v>
      </c>
      <c r="BM521" s="194" t="s">
        <v>1975</v>
      </c>
      <c r="BN521" s="31"/>
    </row>
    <row r="522" s="32" customFormat="true" ht="12.8" hidden="false" customHeight="false" outlineLevel="0" collapsed="false">
      <c r="A522" s="26"/>
      <c r="B522" s="27"/>
      <c r="C522" s="26"/>
      <c r="D522" s="196" t="s">
        <v>194</v>
      </c>
      <c r="E522" s="26"/>
      <c r="F522" s="197" t="s">
        <v>1974</v>
      </c>
      <c r="G522" s="26"/>
      <c r="H522" s="26"/>
      <c r="I522" s="163"/>
      <c r="J522" s="26"/>
      <c r="K522" s="26"/>
      <c r="L522" s="27"/>
      <c r="M522" s="198"/>
      <c r="N522" s="199"/>
      <c r="O522" s="68"/>
      <c r="P522" s="68"/>
      <c r="Q522" s="68"/>
      <c r="R522" s="68"/>
      <c r="S522" s="68"/>
      <c r="T522" s="69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7" t="s">
        <v>194</v>
      </c>
      <c r="AU522" s="7" t="s">
        <v>92</v>
      </c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</row>
    <row r="523" s="32" customFormat="true" ht="12.8" hidden="false" customHeight="false" outlineLevel="0" collapsed="false">
      <c r="A523" s="26"/>
      <c r="B523" s="27"/>
      <c r="C523" s="183" t="s">
        <v>801</v>
      </c>
      <c r="D523" s="183" t="s">
        <v>0</v>
      </c>
      <c r="E523" s="184" t="s">
        <v>1976</v>
      </c>
      <c r="F523" s="185" t="s">
        <v>1977</v>
      </c>
      <c r="G523" s="186" t="s">
        <v>260</v>
      </c>
      <c r="H523" s="187" t="n">
        <v>1</v>
      </c>
      <c r="I523" s="188"/>
      <c r="J523" s="189" t="n">
        <f aca="false">ROUND(I523*H523,2)</f>
        <v>0</v>
      </c>
      <c r="K523" s="185" t="s">
        <v>261</v>
      </c>
      <c r="L523" s="27"/>
      <c r="M523" s="190"/>
      <c r="N523" s="191" t="s">
        <v>47</v>
      </c>
      <c r="O523" s="68"/>
      <c r="P523" s="192" t="n">
        <f aca="false">O523*H523</f>
        <v>0</v>
      </c>
      <c r="Q523" s="192" t="n">
        <v>0</v>
      </c>
      <c r="R523" s="192" t="n">
        <f aca="false">Q523*H523</f>
        <v>0</v>
      </c>
      <c r="S523" s="192" t="n">
        <v>0</v>
      </c>
      <c r="T523" s="193" t="n">
        <f aca="false">S523*H523</f>
        <v>0</v>
      </c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194" t="s">
        <v>1324</v>
      </c>
      <c r="AS523" s="31"/>
      <c r="AT523" s="194" t="s">
        <v>0</v>
      </c>
      <c r="AU523" s="194" t="s">
        <v>92</v>
      </c>
      <c r="AV523" s="31"/>
      <c r="AW523" s="31"/>
      <c r="AX523" s="31"/>
      <c r="AY523" s="7" t="s">
        <v>186</v>
      </c>
      <c r="AZ523" s="31"/>
      <c r="BA523" s="31"/>
      <c r="BB523" s="31"/>
      <c r="BC523" s="31"/>
      <c r="BD523" s="31"/>
      <c r="BE523" s="195" t="n">
        <f aca="false">IF(N523="základní",J523,0)</f>
        <v>0</v>
      </c>
      <c r="BF523" s="195" t="n">
        <f aca="false">IF(N523="snížená",J523,0)</f>
        <v>0</v>
      </c>
      <c r="BG523" s="195" t="n">
        <f aca="false">IF(N523="zákl. přenesená",J523,0)</f>
        <v>0</v>
      </c>
      <c r="BH523" s="195" t="n">
        <f aca="false">IF(N523="sníž. přenesená",J523,0)</f>
        <v>0</v>
      </c>
      <c r="BI523" s="195" t="n">
        <f aca="false">IF(N523="nulová",J523,0)</f>
        <v>0</v>
      </c>
      <c r="BJ523" s="7" t="s">
        <v>90</v>
      </c>
      <c r="BK523" s="195" t="n">
        <f aca="false">ROUND(I523*H523,2)</f>
        <v>0</v>
      </c>
      <c r="BL523" s="7" t="s">
        <v>1324</v>
      </c>
      <c r="BM523" s="194" t="s">
        <v>1978</v>
      </c>
      <c r="BN523" s="31"/>
    </row>
    <row r="524" s="32" customFormat="true" ht="12.8" hidden="false" customHeight="false" outlineLevel="0" collapsed="false">
      <c r="A524" s="26"/>
      <c r="B524" s="27"/>
      <c r="C524" s="26"/>
      <c r="D524" s="196" t="s">
        <v>194</v>
      </c>
      <c r="E524" s="26"/>
      <c r="F524" s="197" t="s">
        <v>1977</v>
      </c>
      <c r="G524" s="26"/>
      <c r="H524" s="26"/>
      <c r="I524" s="163"/>
      <c r="J524" s="26"/>
      <c r="K524" s="26"/>
      <c r="L524" s="27"/>
      <c r="M524" s="198"/>
      <c r="N524" s="199"/>
      <c r="O524" s="68"/>
      <c r="P524" s="68"/>
      <c r="Q524" s="68"/>
      <c r="R524" s="68"/>
      <c r="S524" s="68"/>
      <c r="T524" s="69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7" t="s">
        <v>194</v>
      </c>
      <c r="AU524" s="7" t="s">
        <v>92</v>
      </c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</row>
    <row r="525" s="32" customFormat="true" ht="12.8" hidden="false" customHeight="false" outlineLevel="0" collapsed="false">
      <c r="A525" s="26"/>
      <c r="B525" s="27"/>
      <c r="C525" s="183" t="s">
        <v>1979</v>
      </c>
      <c r="D525" s="183" t="s">
        <v>0</v>
      </c>
      <c r="E525" s="184" t="s">
        <v>1980</v>
      </c>
      <c r="F525" s="185" t="s">
        <v>1981</v>
      </c>
      <c r="G525" s="186" t="s">
        <v>260</v>
      </c>
      <c r="H525" s="187" t="n">
        <v>1</v>
      </c>
      <c r="I525" s="188"/>
      <c r="J525" s="189" t="n">
        <f aca="false">ROUND(I525*H525,2)</f>
        <v>0</v>
      </c>
      <c r="K525" s="185" t="s">
        <v>261</v>
      </c>
      <c r="L525" s="27"/>
      <c r="M525" s="190"/>
      <c r="N525" s="191" t="s">
        <v>47</v>
      </c>
      <c r="O525" s="68"/>
      <c r="P525" s="192" t="n">
        <f aca="false">O525*H525</f>
        <v>0</v>
      </c>
      <c r="Q525" s="192" t="n">
        <v>0</v>
      </c>
      <c r="R525" s="192" t="n">
        <f aca="false">Q525*H525</f>
        <v>0</v>
      </c>
      <c r="S525" s="192" t="n">
        <v>0</v>
      </c>
      <c r="T525" s="193" t="n">
        <f aca="false">S525*H525</f>
        <v>0</v>
      </c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194" t="s">
        <v>1324</v>
      </c>
      <c r="AS525" s="31"/>
      <c r="AT525" s="194" t="s">
        <v>0</v>
      </c>
      <c r="AU525" s="194" t="s">
        <v>92</v>
      </c>
      <c r="AV525" s="31"/>
      <c r="AW525" s="31"/>
      <c r="AX525" s="31"/>
      <c r="AY525" s="7" t="s">
        <v>186</v>
      </c>
      <c r="AZ525" s="31"/>
      <c r="BA525" s="31"/>
      <c r="BB525" s="31"/>
      <c r="BC525" s="31"/>
      <c r="BD525" s="31"/>
      <c r="BE525" s="195" t="n">
        <f aca="false">IF(N525="základní",J525,0)</f>
        <v>0</v>
      </c>
      <c r="BF525" s="195" t="n">
        <f aca="false">IF(N525="snížená",J525,0)</f>
        <v>0</v>
      </c>
      <c r="BG525" s="195" t="n">
        <f aca="false">IF(N525="zákl. přenesená",J525,0)</f>
        <v>0</v>
      </c>
      <c r="BH525" s="195" t="n">
        <f aca="false">IF(N525="sníž. přenesená",J525,0)</f>
        <v>0</v>
      </c>
      <c r="BI525" s="195" t="n">
        <f aca="false">IF(N525="nulová",J525,0)</f>
        <v>0</v>
      </c>
      <c r="BJ525" s="7" t="s">
        <v>90</v>
      </c>
      <c r="BK525" s="195" t="n">
        <f aca="false">ROUND(I525*H525,2)</f>
        <v>0</v>
      </c>
      <c r="BL525" s="7" t="s">
        <v>1324</v>
      </c>
      <c r="BM525" s="194" t="s">
        <v>1982</v>
      </c>
      <c r="BN525" s="31"/>
    </row>
    <row r="526" s="32" customFormat="true" ht="12.8" hidden="false" customHeight="false" outlineLevel="0" collapsed="false">
      <c r="A526" s="26"/>
      <c r="B526" s="27"/>
      <c r="C526" s="26"/>
      <c r="D526" s="196" t="s">
        <v>194</v>
      </c>
      <c r="E526" s="26"/>
      <c r="F526" s="197" t="s">
        <v>1981</v>
      </c>
      <c r="G526" s="26"/>
      <c r="H526" s="26"/>
      <c r="I526" s="163"/>
      <c r="J526" s="26"/>
      <c r="K526" s="26"/>
      <c r="L526" s="27"/>
      <c r="M526" s="198"/>
      <c r="N526" s="199"/>
      <c r="O526" s="68"/>
      <c r="P526" s="68"/>
      <c r="Q526" s="68"/>
      <c r="R526" s="68"/>
      <c r="S526" s="68"/>
      <c r="T526" s="69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7" t="s">
        <v>194</v>
      </c>
      <c r="AU526" s="7" t="s">
        <v>92</v>
      </c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</row>
    <row r="527" s="32" customFormat="true" ht="12.8" hidden="false" customHeight="false" outlineLevel="0" collapsed="false">
      <c r="A527" s="26"/>
      <c r="B527" s="27"/>
      <c r="C527" s="183" t="s">
        <v>804</v>
      </c>
      <c r="D527" s="183" t="s">
        <v>0</v>
      </c>
      <c r="E527" s="184" t="s">
        <v>1983</v>
      </c>
      <c r="F527" s="185" t="s">
        <v>1984</v>
      </c>
      <c r="G527" s="186" t="s">
        <v>260</v>
      </c>
      <c r="H527" s="187" t="n">
        <v>1</v>
      </c>
      <c r="I527" s="188"/>
      <c r="J527" s="189" t="n">
        <f aca="false">ROUND(I527*H527,2)</f>
        <v>0</v>
      </c>
      <c r="K527" s="185" t="s">
        <v>261</v>
      </c>
      <c r="L527" s="27"/>
      <c r="M527" s="190"/>
      <c r="N527" s="191" t="s">
        <v>47</v>
      </c>
      <c r="O527" s="68"/>
      <c r="P527" s="192" t="n">
        <f aca="false">O527*H527</f>
        <v>0</v>
      </c>
      <c r="Q527" s="192" t="n">
        <v>0</v>
      </c>
      <c r="R527" s="192" t="n">
        <f aca="false">Q527*H527</f>
        <v>0</v>
      </c>
      <c r="S527" s="192" t="n">
        <v>0</v>
      </c>
      <c r="T527" s="193" t="n">
        <f aca="false">S527*H527</f>
        <v>0</v>
      </c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194" t="s">
        <v>1324</v>
      </c>
      <c r="AS527" s="31"/>
      <c r="AT527" s="194" t="s">
        <v>0</v>
      </c>
      <c r="AU527" s="194" t="s">
        <v>92</v>
      </c>
      <c r="AV527" s="31"/>
      <c r="AW527" s="31"/>
      <c r="AX527" s="31"/>
      <c r="AY527" s="7" t="s">
        <v>186</v>
      </c>
      <c r="AZ527" s="31"/>
      <c r="BA527" s="31"/>
      <c r="BB527" s="31"/>
      <c r="BC527" s="31"/>
      <c r="BD527" s="31"/>
      <c r="BE527" s="195" t="n">
        <f aca="false">IF(N527="základní",J527,0)</f>
        <v>0</v>
      </c>
      <c r="BF527" s="195" t="n">
        <f aca="false">IF(N527="snížená",J527,0)</f>
        <v>0</v>
      </c>
      <c r="BG527" s="195" t="n">
        <f aca="false">IF(N527="zákl. přenesená",J527,0)</f>
        <v>0</v>
      </c>
      <c r="BH527" s="195" t="n">
        <f aca="false">IF(N527="sníž. přenesená",J527,0)</f>
        <v>0</v>
      </c>
      <c r="BI527" s="195" t="n">
        <f aca="false">IF(N527="nulová",J527,0)</f>
        <v>0</v>
      </c>
      <c r="BJ527" s="7" t="s">
        <v>90</v>
      </c>
      <c r="BK527" s="195" t="n">
        <f aca="false">ROUND(I527*H527,2)</f>
        <v>0</v>
      </c>
      <c r="BL527" s="7" t="s">
        <v>1324</v>
      </c>
      <c r="BM527" s="194" t="s">
        <v>1985</v>
      </c>
      <c r="BN527" s="31"/>
    </row>
    <row r="528" s="32" customFormat="true" ht="12.8" hidden="false" customHeight="false" outlineLevel="0" collapsed="false">
      <c r="A528" s="26"/>
      <c r="B528" s="27"/>
      <c r="C528" s="26"/>
      <c r="D528" s="196" t="s">
        <v>194</v>
      </c>
      <c r="E528" s="26"/>
      <c r="F528" s="197" t="s">
        <v>1984</v>
      </c>
      <c r="G528" s="26"/>
      <c r="H528" s="26"/>
      <c r="I528" s="163"/>
      <c r="J528" s="26"/>
      <c r="K528" s="26"/>
      <c r="L528" s="27"/>
      <c r="M528" s="198"/>
      <c r="N528" s="199"/>
      <c r="O528" s="68"/>
      <c r="P528" s="68"/>
      <c r="Q528" s="68"/>
      <c r="R528" s="68"/>
      <c r="S528" s="68"/>
      <c r="T528" s="69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7" t="s">
        <v>194</v>
      </c>
      <c r="AU528" s="7" t="s">
        <v>92</v>
      </c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</row>
    <row r="529" s="32" customFormat="true" ht="12.8" hidden="false" customHeight="false" outlineLevel="0" collapsed="false">
      <c r="A529" s="26"/>
      <c r="B529" s="27"/>
      <c r="C529" s="183" t="s">
        <v>1986</v>
      </c>
      <c r="D529" s="183" t="s">
        <v>0</v>
      </c>
      <c r="E529" s="184" t="s">
        <v>1987</v>
      </c>
      <c r="F529" s="185" t="s">
        <v>1988</v>
      </c>
      <c r="G529" s="186" t="s">
        <v>260</v>
      </c>
      <c r="H529" s="187" t="n">
        <v>1</v>
      </c>
      <c r="I529" s="188"/>
      <c r="J529" s="189" t="n">
        <f aca="false">ROUND(I529*H529,2)</f>
        <v>0</v>
      </c>
      <c r="K529" s="185" t="s">
        <v>261</v>
      </c>
      <c r="L529" s="27"/>
      <c r="M529" s="190"/>
      <c r="N529" s="191" t="s">
        <v>47</v>
      </c>
      <c r="O529" s="68"/>
      <c r="P529" s="192" t="n">
        <f aca="false">O529*H529</f>
        <v>0</v>
      </c>
      <c r="Q529" s="192" t="n">
        <v>0</v>
      </c>
      <c r="R529" s="192" t="n">
        <f aca="false">Q529*H529</f>
        <v>0</v>
      </c>
      <c r="S529" s="192" t="n">
        <v>0</v>
      </c>
      <c r="T529" s="193" t="n">
        <f aca="false">S529*H529</f>
        <v>0</v>
      </c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194" t="s">
        <v>1324</v>
      </c>
      <c r="AS529" s="31"/>
      <c r="AT529" s="194" t="s">
        <v>0</v>
      </c>
      <c r="AU529" s="194" t="s">
        <v>92</v>
      </c>
      <c r="AV529" s="31"/>
      <c r="AW529" s="31"/>
      <c r="AX529" s="31"/>
      <c r="AY529" s="7" t="s">
        <v>186</v>
      </c>
      <c r="AZ529" s="31"/>
      <c r="BA529" s="31"/>
      <c r="BB529" s="31"/>
      <c r="BC529" s="31"/>
      <c r="BD529" s="31"/>
      <c r="BE529" s="195" t="n">
        <f aca="false">IF(N529="základní",J529,0)</f>
        <v>0</v>
      </c>
      <c r="BF529" s="195" t="n">
        <f aca="false">IF(N529="snížená",J529,0)</f>
        <v>0</v>
      </c>
      <c r="BG529" s="195" t="n">
        <f aca="false">IF(N529="zákl. přenesená",J529,0)</f>
        <v>0</v>
      </c>
      <c r="BH529" s="195" t="n">
        <f aca="false">IF(N529="sníž. přenesená",J529,0)</f>
        <v>0</v>
      </c>
      <c r="BI529" s="195" t="n">
        <f aca="false">IF(N529="nulová",J529,0)</f>
        <v>0</v>
      </c>
      <c r="BJ529" s="7" t="s">
        <v>90</v>
      </c>
      <c r="BK529" s="195" t="n">
        <f aca="false">ROUND(I529*H529,2)</f>
        <v>0</v>
      </c>
      <c r="BL529" s="7" t="s">
        <v>1324</v>
      </c>
      <c r="BM529" s="194" t="s">
        <v>1989</v>
      </c>
      <c r="BN529" s="31"/>
    </row>
    <row r="530" s="32" customFormat="true" ht="12.8" hidden="false" customHeight="false" outlineLevel="0" collapsed="false">
      <c r="A530" s="26"/>
      <c r="B530" s="27"/>
      <c r="C530" s="26"/>
      <c r="D530" s="196" t="s">
        <v>194</v>
      </c>
      <c r="E530" s="26"/>
      <c r="F530" s="197" t="s">
        <v>1988</v>
      </c>
      <c r="G530" s="26"/>
      <c r="H530" s="26"/>
      <c r="I530" s="163"/>
      <c r="J530" s="26"/>
      <c r="K530" s="26"/>
      <c r="L530" s="27"/>
      <c r="M530" s="198"/>
      <c r="N530" s="199"/>
      <c r="O530" s="68"/>
      <c r="P530" s="68"/>
      <c r="Q530" s="68"/>
      <c r="R530" s="68"/>
      <c r="S530" s="68"/>
      <c r="T530" s="69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7" t="s">
        <v>194</v>
      </c>
      <c r="AU530" s="7" t="s">
        <v>92</v>
      </c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</row>
    <row r="531" s="32" customFormat="true" ht="12.8" hidden="false" customHeight="false" outlineLevel="0" collapsed="false">
      <c r="A531" s="26"/>
      <c r="B531" s="27"/>
      <c r="C531" s="183" t="s">
        <v>808</v>
      </c>
      <c r="D531" s="183" t="s">
        <v>0</v>
      </c>
      <c r="E531" s="184" t="s">
        <v>1990</v>
      </c>
      <c r="F531" s="185" t="s">
        <v>1991</v>
      </c>
      <c r="G531" s="186" t="s">
        <v>260</v>
      </c>
      <c r="H531" s="187" t="n">
        <v>1</v>
      </c>
      <c r="I531" s="188"/>
      <c r="J531" s="189" t="n">
        <f aca="false">ROUND(I531*H531,2)</f>
        <v>0</v>
      </c>
      <c r="K531" s="185" t="s">
        <v>261</v>
      </c>
      <c r="L531" s="27"/>
      <c r="M531" s="190"/>
      <c r="N531" s="191" t="s">
        <v>47</v>
      </c>
      <c r="O531" s="68"/>
      <c r="P531" s="192" t="n">
        <f aca="false">O531*H531</f>
        <v>0</v>
      </c>
      <c r="Q531" s="192" t="n">
        <v>0</v>
      </c>
      <c r="R531" s="192" t="n">
        <f aca="false">Q531*H531</f>
        <v>0</v>
      </c>
      <c r="S531" s="192" t="n">
        <v>0</v>
      </c>
      <c r="T531" s="193" t="n">
        <f aca="false">S531*H531</f>
        <v>0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194" t="s">
        <v>1324</v>
      </c>
      <c r="AS531" s="31"/>
      <c r="AT531" s="194" t="s">
        <v>0</v>
      </c>
      <c r="AU531" s="194" t="s">
        <v>92</v>
      </c>
      <c r="AV531" s="31"/>
      <c r="AW531" s="31"/>
      <c r="AX531" s="31"/>
      <c r="AY531" s="7" t="s">
        <v>186</v>
      </c>
      <c r="AZ531" s="31"/>
      <c r="BA531" s="31"/>
      <c r="BB531" s="31"/>
      <c r="BC531" s="31"/>
      <c r="BD531" s="31"/>
      <c r="BE531" s="195" t="n">
        <f aca="false">IF(N531="základní",J531,0)</f>
        <v>0</v>
      </c>
      <c r="BF531" s="195" t="n">
        <f aca="false">IF(N531="snížená",J531,0)</f>
        <v>0</v>
      </c>
      <c r="BG531" s="195" t="n">
        <f aca="false">IF(N531="zákl. přenesená",J531,0)</f>
        <v>0</v>
      </c>
      <c r="BH531" s="195" t="n">
        <f aca="false">IF(N531="sníž. přenesená",J531,0)</f>
        <v>0</v>
      </c>
      <c r="BI531" s="195" t="n">
        <f aca="false">IF(N531="nulová",J531,0)</f>
        <v>0</v>
      </c>
      <c r="BJ531" s="7" t="s">
        <v>90</v>
      </c>
      <c r="BK531" s="195" t="n">
        <f aca="false">ROUND(I531*H531,2)</f>
        <v>0</v>
      </c>
      <c r="BL531" s="7" t="s">
        <v>1324</v>
      </c>
      <c r="BM531" s="194" t="s">
        <v>1992</v>
      </c>
      <c r="BN531" s="31"/>
    </row>
    <row r="532" s="32" customFormat="true" ht="12.8" hidden="false" customHeight="false" outlineLevel="0" collapsed="false">
      <c r="A532" s="26"/>
      <c r="B532" s="27"/>
      <c r="C532" s="26"/>
      <c r="D532" s="196" t="s">
        <v>194</v>
      </c>
      <c r="E532" s="26"/>
      <c r="F532" s="197" t="s">
        <v>1991</v>
      </c>
      <c r="G532" s="26"/>
      <c r="H532" s="26"/>
      <c r="I532" s="163"/>
      <c r="J532" s="26"/>
      <c r="K532" s="26"/>
      <c r="L532" s="27"/>
      <c r="M532" s="198"/>
      <c r="N532" s="199"/>
      <c r="O532" s="68"/>
      <c r="P532" s="68"/>
      <c r="Q532" s="68"/>
      <c r="R532" s="68"/>
      <c r="S532" s="68"/>
      <c r="T532" s="69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7" t="s">
        <v>194</v>
      </c>
      <c r="AU532" s="7" t="s">
        <v>92</v>
      </c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</row>
    <row r="533" s="32" customFormat="true" ht="12.8" hidden="false" customHeight="false" outlineLevel="0" collapsed="false">
      <c r="A533" s="26"/>
      <c r="B533" s="27"/>
      <c r="C533" s="183" t="s">
        <v>1993</v>
      </c>
      <c r="D533" s="183" t="s">
        <v>0</v>
      </c>
      <c r="E533" s="184" t="s">
        <v>1994</v>
      </c>
      <c r="F533" s="185" t="s">
        <v>1995</v>
      </c>
      <c r="G533" s="186" t="s">
        <v>260</v>
      </c>
      <c r="H533" s="187" t="n">
        <v>1</v>
      </c>
      <c r="I533" s="188"/>
      <c r="J533" s="189" t="n">
        <f aca="false">ROUND(I533*H533,2)</f>
        <v>0</v>
      </c>
      <c r="K533" s="185" t="s">
        <v>261</v>
      </c>
      <c r="L533" s="27"/>
      <c r="M533" s="190"/>
      <c r="N533" s="191" t="s">
        <v>47</v>
      </c>
      <c r="O533" s="68"/>
      <c r="P533" s="192" t="n">
        <f aca="false">O533*H533</f>
        <v>0</v>
      </c>
      <c r="Q533" s="192" t="n">
        <v>0</v>
      </c>
      <c r="R533" s="192" t="n">
        <f aca="false">Q533*H533</f>
        <v>0</v>
      </c>
      <c r="S533" s="192" t="n">
        <v>0</v>
      </c>
      <c r="T533" s="193" t="n">
        <f aca="false">S533*H533</f>
        <v>0</v>
      </c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194" t="s">
        <v>1324</v>
      </c>
      <c r="AS533" s="31"/>
      <c r="AT533" s="194" t="s">
        <v>0</v>
      </c>
      <c r="AU533" s="194" t="s">
        <v>92</v>
      </c>
      <c r="AV533" s="31"/>
      <c r="AW533" s="31"/>
      <c r="AX533" s="31"/>
      <c r="AY533" s="7" t="s">
        <v>186</v>
      </c>
      <c r="AZ533" s="31"/>
      <c r="BA533" s="31"/>
      <c r="BB533" s="31"/>
      <c r="BC533" s="31"/>
      <c r="BD533" s="31"/>
      <c r="BE533" s="195" t="n">
        <f aca="false">IF(N533="základní",J533,0)</f>
        <v>0</v>
      </c>
      <c r="BF533" s="195" t="n">
        <f aca="false">IF(N533="snížená",J533,0)</f>
        <v>0</v>
      </c>
      <c r="BG533" s="195" t="n">
        <f aca="false">IF(N533="zákl. přenesená",J533,0)</f>
        <v>0</v>
      </c>
      <c r="BH533" s="195" t="n">
        <f aca="false">IF(N533="sníž. přenesená",J533,0)</f>
        <v>0</v>
      </c>
      <c r="BI533" s="195" t="n">
        <f aca="false">IF(N533="nulová",J533,0)</f>
        <v>0</v>
      </c>
      <c r="BJ533" s="7" t="s">
        <v>90</v>
      </c>
      <c r="BK533" s="195" t="n">
        <f aca="false">ROUND(I533*H533,2)</f>
        <v>0</v>
      </c>
      <c r="BL533" s="7" t="s">
        <v>1324</v>
      </c>
      <c r="BM533" s="194" t="s">
        <v>1996</v>
      </c>
      <c r="BN533" s="31"/>
    </row>
    <row r="534" s="32" customFormat="true" ht="12.8" hidden="false" customHeight="false" outlineLevel="0" collapsed="false">
      <c r="A534" s="26"/>
      <c r="B534" s="27"/>
      <c r="C534" s="26"/>
      <c r="D534" s="196" t="s">
        <v>194</v>
      </c>
      <c r="E534" s="26"/>
      <c r="F534" s="197" t="s">
        <v>1995</v>
      </c>
      <c r="G534" s="26"/>
      <c r="H534" s="26"/>
      <c r="I534" s="163"/>
      <c r="J534" s="26"/>
      <c r="K534" s="26"/>
      <c r="L534" s="27"/>
      <c r="M534" s="198"/>
      <c r="N534" s="199"/>
      <c r="O534" s="68"/>
      <c r="P534" s="68"/>
      <c r="Q534" s="68"/>
      <c r="R534" s="68"/>
      <c r="S534" s="68"/>
      <c r="T534" s="69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7" t="s">
        <v>194</v>
      </c>
      <c r="AU534" s="7" t="s">
        <v>92</v>
      </c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</row>
    <row r="535" s="32" customFormat="true" ht="12.8" hidden="false" customHeight="false" outlineLevel="0" collapsed="false">
      <c r="A535" s="26"/>
      <c r="B535" s="27"/>
      <c r="C535" s="183" t="s">
        <v>811</v>
      </c>
      <c r="D535" s="183" t="s">
        <v>0</v>
      </c>
      <c r="E535" s="184" t="s">
        <v>1997</v>
      </c>
      <c r="F535" s="185" t="s">
        <v>1998</v>
      </c>
      <c r="G535" s="186" t="s">
        <v>260</v>
      </c>
      <c r="H535" s="187" t="n">
        <v>1</v>
      </c>
      <c r="I535" s="188"/>
      <c r="J535" s="189" t="n">
        <f aca="false">ROUND(I535*H535,2)</f>
        <v>0</v>
      </c>
      <c r="K535" s="185" t="s">
        <v>261</v>
      </c>
      <c r="L535" s="27"/>
      <c r="M535" s="190"/>
      <c r="N535" s="191" t="s">
        <v>47</v>
      </c>
      <c r="O535" s="68"/>
      <c r="P535" s="192" t="n">
        <f aca="false">O535*H535</f>
        <v>0</v>
      </c>
      <c r="Q535" s="192" t="n">
        <v>0</v>
      </c>
      <c r="R535" s="192" t="n">
        <f aca="false">Q535*H535</f>
        <v>0</v>
      </c>
      <c r="S535" s="192" t="n">
        <v>0</v>
      </c>
      <c r="T535" s="193" t="n">
        <f aca="false">S535*H535</f>
        <v>0</v>
      </c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194" t="s">
        <v>1324</v>
      </c>
      <c r="AS535" s="31"/>
      <c r="AT535" s="194" t="s">
        <v>0</v>
      </c>
      <c r="AU535" s="194" t="s">
        <v>92</v>
      </c>
      <c r="AV535" s="31"/>
      <c r="AW535" s="31"/>
      <c r="AX535" s="31"/>
      <c r="AY535" s="7" t="s">
        <v>186</v>
      </c>
      <c r="AZ535" s="31"/>
      <c r="BA535" s="31"/>
      <c r="BB535" s="31"/>
      <c r="BC535" s="31"/>
      <c r="BD535" s="31"/>
      <c r="BE535" s="195" t="n">
        <f aca="false">IF(N535="základní",J535,0)</f>
        <v>0</v>
      </c>
      <c r="BF535" s="195" t="n">
        <f aca="false">IF(N535="snížená",J535,0)</f>
        <v>0</v>
      </c>
      <c r="BG535" s="195" t="n">
        <f aca="false">IF(N535="zákl. přenesená",J535,0)</f>
        <v>0</v>
      </c>
      <c r="BH535" s="195" t="n">
        <f aca="false">IF(N535="sníž. přenesená",J535,0)</f>
        <v>0</v>
      </c>
      <c r="BI535" s="195" t="n">
        <f aca="false">IF(N535="nulová",J535,0)</f>
        <v>0</v>
      </c>
      <c r="BJ535" s="7" t="s">
        <v>90</v>
      </c>
      <c r="BK535" s="195" t="n">
        <f aca="false">ROUND(I535*H535,2)</f>
        <v>0</v>
      </c>
      <c r="BL535" s="7" t="s">
        <v>1324</v>
      </c>
      <c r="BM535" s="194" t="s">
        <v>1999</v>
      </c>
      <c r="BN535" s="31"/>
    </row>
    <row r="536" s="32" customFormat="true" ht="12.8" hidden="false" customHeight="false" outlineLevel="0" collapsed="false">
      <c r="A536" s="26"/>
      <c r="B536" s="27"/>
      <c r="C536" s="26"/>
      <c r="D536" s="196" t="s">
        <v>194</v>
      </c>
      <c r="E536" s="26"/>
      <c r="F536" s="197" t="s">
        <v>1998</v>
      </c>
      <c r="G536" s="26"/>
      <c r="H536" s="26"/>
      <c r="I536" s="163"/>
      <c r="J536" s="26"/>
      <c r="K536" s="26"/>
      <c r="L536" s="27"/>
      <c r="M536" s="198"/>
      <c r="N536" s="199"/>
      <c r="O536" s="68"/>
      <c r="P536" s="68"/>
      <c r="Q536" s="68"/>
      <c r="R536" s="68"/>
      <c r="S536" s="68"/>
      <c r="T536" s="69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7" t="s">
        <v>194</v>
      </c>
      <c r="AU536" s="7" t="s">
        <v>92</v>
      </c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</row>
    <row r="537" s="32" customFormat="true" ht="12.8" hidden="false" customHeight="false" outlineLevel="0" collapsed="false">
      <c r="A537" s="26"/>
      <c r="B537" s="27"/>
      <c r="C537" s="183" t="s">
        <v>2000</v>
      </c>
      <c r="D537" s="183" t="s">
        <v>0</v>
      </c>
      <c r="E537" s="184" t="s">
        <v>2001</v>
      </c>
      <c r="F537" s="185" t="s">
        <v>2002</v>
      </c>
      <c r="G537" s="186" t="s">
        <v>260</v>
      </c>
      <c r="H537" s="187" t="n">
        <v>1</v>
      </c>
      <c r="I537" s="188"/>
      <c r="J537" s="189" t="n">
        <f aca="false">ROUND(I537*H537,2)</f>
        <v>0</v>
      </c>
      <c r="K537" s="185" t="s">
        <v>261</v>
      </c>
      <c r="L537" s="27"/>
      <c r="M537" s="190"/>
      <c r="N537" s="191" t="s">
        <v>47</v>
      </c>
      <c r="O537" s="68"/>
      <c r="P537" s="192" t="n">
        <f aca="false">O537*H537</f>
        <v>0</v>
      </c>
      <c r="Q537" s="192" t="n">
        <v>0</v>
      </c>
      <c r="R537" s="192" t="n">
        <f aca="false">Q537*H537</f>
        <v>0</v>
      </c>
      <c r="S537" s="192" t="n">
        <v>0</v>
      </c>
      <c r="T537" s="193" t="n">
        <f aca="false">S537*H537</f>
        <v>0</v>
      </c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194" t="s">
        <v>1324</v>
      </c>
      <c r="AS537" s="31"/>
      <c r="AT537" s="194" t="s">
        <v>0</v>
      </c>
      <c r="AU537" s="194" t="s">
        <v>92</v>
      </c>
      <c r="AV537" s="31"/>
      <c r="AW537" s="31"/>
      <c r="AX537" s="31"/>
      <c r="AY537" s="7" t="s">
        <v>186</v>
      </c>
      <c r="AZ537" s="31"/>
      <c r="BA537" s="31"/>
      <c r="BB537" s="31"/>
      <c r="BC537" s="31"/>
      <c r="BD537" s="31"/>
      <c r="BE537" s="195" t="n">
        <f aca="false">IF(N537="základní",J537,0)</f>
        <v>0</v>
      </c>
      <c r="BF537" s="195" t="n">
        <f aca="false">IF(N537="snížená",J537,0)</f>
        <v>0</v>
      </c>
      <c r="BG537" s="195" t="n">
        <f aca="false">IF(N537="zákl. přenesená",J537,0)</f>
        <v>0</v>
      </c>
      <c r="BH537" s="195" t="n">
        <f aca="false">IF(N537="sníž. přenesená",J537,0)</f>
        <v>0</v>
      </c>
      <c r="BI537" s="195" t="n">
        <f aca="false">IF(N537="nulová",J537,0)</f>
        <v>0</v>
      </c>
      <c r="BJ537" s="7" t="s">
        <v>90</v>
      </c>
      <c r="BK537" s="195" t="n">
        <f aca="false">ROUND(I537*H537,2)</f>
        <v>0</v>
      </c>
      <c r="BL537" s="7" t="s">
        <v>1324</v>
      </c>
      <c r="BM537" s="194" t="s">
        <v>2003</v>
      </c>
      <c r="BN537" s="31"/>
    </row>
    <row r="538" s="32" customFormat="true" ht="12.8" hidden="false" customHeight="false" outlineLevel="0" collapsed="false">
      <c r="A538" s="26"/>
      <c r="B538" s="27"/>
      <c r="C538" s="26"/>
      <c r="D538" s="196" t="s">
        <v>194</v>
      </c>
      <c r="E538" s="26"/>
      <c r="F538" s="197" t="s">
        <v>2002</v>
      </c>
      <c r="G538" s="26"/>
      <c r="H538" s="26"/>
      <c r="I538" s="163"/>
      <c r="J538" s="26"/>
      <c r="K538" s="26"/>
      <c r="L538" s="27"/>
      <c r="M538" s="198"/>
      <c r="N538" s="199"/>
      <c r="O538" s="68"/>
      <c r="P538" s="68"/>
      <c r="Q538" s="68"/>
      <c r="R538" s="68"/>
      <c r="S538" s="68"/>
      <c r="T538" s="69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7" t="s">
        <v>194</v>
      </c>
      <c r="AU538" s="7" t="s">
        <v>92</v>
      </c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</row>
    <row r="539" s="32" customFormat="true" ht="12.8" hidden="false" customHeight="false" outlineLevel="0" collapsed="false">
      <c r="A539" s="26"/>
      <c r="B539" s="27"/>
      <c r="C539" s="183" t="s">
        <v>814</v>
      </c>
      <c r="D539" s="183" t="s">
        <v>0</v>
      </c>
      <c r="E539" s="184" t="s">
        <v>2004</v>
      </c>
      <c r="F539" s="185" t="s">
        <v>2005</v>
      </c>
      <c r="G539" s="186" t="s">
        <v>260</v>
      </c>
      <c r="H539" s="187" t="n">
        <v>1</v>
      </c>
      <c r="I539" s="188"/>
      <c r="J539" s="189" t="n">
        <f aca="false">ROUND(I539*H539,2)</f>
        <v>0</v>
      </c>
      <c r="K539" s="185" t="s">
        <v>261</v>
      </c>
      <c r="L539" s="27"/>
      <c r="M539" s="190"/>
      <c r="N539" s="191" t="s">
        <v>47</v>
      </c>
      <c r="O539" s="68"/>
      <c r="P539" s="192" t="n">
        <f aca="false">O539*H539</f>
        <v>0</v>
      </c>
      <c r="Q539" s="192" t="n">
        <v>0</v>
      </c>
      <c r="R539" s="192" t="n">
        <f aca="false">Q539*H539</f>
        <v>0</v>
      </c>
      <c r="S539" s="192" t="n">
        <v>0</v>
      </c>
      <c r="T539" s="193" t="n">
        <f aca="false">S539*H539</f>
        <v>0</v>
      </c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194" t="s">
        <v>1324</v>
      </c>
      <c r="AS539" s="31"/>
      <c r="AT539" s="194" t="s">
        <v>0</v>
      </c>
      <c r="AU539" s="194" t="s">
        <v>92</v>
      </c>
      <c r="AV539" s="31"/>
      <c r="AW539" s="31"/>
      <c r="AX539" s="31"/>
      <c r="AY539" s="7" t="s">
        <v>186</v>
      </c>
      <c r="AZ539" s="31"/>
      <c r="BA539" s="31"/>
      <c r="BB539" s="31"/>
      <c r="BC539" s="31"/>
      <c r="BD539" s="31"/>
      <c r="BE539" s="195" t="n">
        <f aca="false">IF(N539="základní",J539,0)</f>
        <v>0</v>
      </c>
      <c r="BF539" s="195" t="n">
        <f aca="false">IF(N539="snížená",J539,0)</f>
        <v>0</v>
      </c>
      <c r="BG539" s="195" t="n">
        <f aca="false">IF(N539="zákl. přenesená",J539,0)</f>
        <v>0</v>
      </c>
      <c r="BH539" s="195" t="n">
        <f aca="false">IF(N539="sníž. přenesená",J539,0)</f>
        <v>0</v>
      </c>
      <c r="BI539" s="195" t="n">
        <f aca="false">IF(N539="nulová",J539,0)</f>
        <v>0</v>
      </c>
      <c r="BJ539" s="7" t="s">
        <v>90</v>
      </c>
      <c r="BK539" s="195" t="n">
        <f aca="false">ROUND(I539*H539,2)</f>
        <v>0</v>
      </c>
      <c r="BL539" s="7" t="s">
        <v>1324</v>
      </c>
      <c r="BM539" s="194" t="s">
        <v>2006</v>
      </c>
      <c r="BN539" s="31"/>
    </row>
    <row r="540" s="32" customFormat="true" ht="12.8" hidden="false" customHeight="false" outlineLevel="0" collapsed="false">
      <c r="A540" s="26"/>
      <c r="B540" s="27"/>
      <c r="C540" s="26"/>
      <c r="D540" s="196" t="s">
        <v>194</v>
      </c>
      <c r="E540" s="26"/>
      <c r="F540" s="197" t="s">
        <v>2005</v>
      </c>
      <c r="G540" s="26"/>
      <c r="H540" s="26"/>
      <c r="I540" s="163"/>
      <c r="J540" s="26"/>
      <c r="K540" s="26"/>
      <c r="L540" s="27"/>
      <c r="M540" s="198"/>
      <c r="N540" s="199"/>
      <c r="O540" s="68"/>
      <c r="P540" s="68"/>
      <c r="Q540" s="68"/>
      <c r="R540" s="68"/>
      <c r="S540" s="68"/>
      <c r="T540" s="69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7" t="s">
        <v>194</v>
      </c>
      <c r="AU540" s="7" t="s">
        <v>92</v>
      </c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</row>
    <row r="541" s="32" customFormat="true" ht="12.8" hidden="false" customHeight="false" outlineLevel="0" collapsed="false">
      <c r="A541" s="26"/>
      <c r="B541" s="27"/>
      <c r="C541" s="183" t="s">
        <v>2007</v>
      </c>
      <c r="D541" s="183" t="s">
        <v>0</v>
      </c>
      <c r="E541" s="184" t="s">
        <v>2008</v>
      </c>
      <c r="F541" s="185" t="s">
        <v>2009</v>
      </c>
      <c r="G541" s="186" t="s">
        <v>260</v>
      </c>
      <c r="H541" s="187" t="n">
        <v>1</v>
      </c>
      <c r="I541" s="188"/>
      <c r="J541" s="189" t="n">
        <f aca="false">ROUND(I541*H541,2)</f>
        <v>0</v>
      </c>
      <c r="K541" s="185" t="s">
        <v>261</v>
      </c>
      <c r="L541" s="27"/>
      <c r="M541" s="190"/>
      <c r="N541" s="191" t="s">
        <v>47</v>
      </c>
      <c r="O541" s="68"/>
      <c r="P541" s="192" t="n">
        <f aca="false">O541*H541</f>
        <v>0</v>
      </c>
      <c r="Q541" s="192" t="n">
        <v>0</v>
      </c>
      <c r="R541" s="192" t="n">
        <f aca="false">Q541*H541</f>
        <v>0</v>
      </c>
      <c r="S541" s="192" t="n">
        <v>0</v>
      </c>
      <c r="T541" s="193" t="n">
        <f aca="false">S541*H541</f>
        <v>0</v>
      </c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194" t="s">
        <v>1324</v>
      </c>
      <c r="AS541" s="31"/>
      <c r="AT541" s="194" t="s">
        <v>0</v>
      </c>
      <c r="AU541" s="194" t="s">
        <v>92</v>
      </c>
      <c r="AV541" s="31"/>
      <c r="AW541" s="31"/>
      <c r="AX541" s="31"/>
      <c r="AY541" s="7" t="s">
        <v>186</v>
      </c>
      <c r="AZ541" s="31"/>
      <c r="BA541" s="31"/>
      <c r="BB541" s="31"/>
      <c r="BC541" s="31"/>
      <c r="BD541" s="31"/>
      <c r="BE541" s="195" t="n">
        <f aca="false">IF(N541="základní",J541,0)</f>
        <v>0</v>
      </c>
      <c r="BF541" s="195" t="n">
        <f aca="false">IF(N541="snížená",J541,0)</f>
        <v>0</v>
      </c>
      <c r="BG541" s="195" t="n">
        <f aca="false">IF(N541="zákl. přenesená",J541,0)</f>
        <v>0</v>
      </c>
      <c r="BH541" s="195" t="n">
        <f aca="false">IF(N541="sníž. přenesená",J541,0)</f>
        <v>0</v>
      </c>
      <c r="BI541" s="195" t="n">
        <f aca="false">IF(N541="nulová",J541,0)</f>
        <v>0</v>
      </c>
      <c r="BJ541" s="7" t="s">
        <v>90</v>
      </c>
      <c r="BK541" s="195" t="n">
        <f aca="false">ROUND(I541*H541,2)</f>
        <v>0</v>
      </c>
      <c r="BL541" s="7" t="s">
        <v>1324</v>
      </c>
      <c r="BM541" s="194" t="s">
        <v>2010</v>
      </c>
      <c r="BN541" s="31"/>
    </row>
    <row r="542" s="32" customFormat="true" ht="12.8" hidden="false" customHeight="false" outlineLevel="0" collapsed="false">
      <c r="A542" s="26"/>
      <c r="B542" s="27"/>
      <c r="C542" s="26"/>
      <c r="D542" s="196" t="s">
        <v>194</v>
      </c>
      <c r="E542" s="26"/>
      <c r="F542" s="197" t="s">
        <v>2009</v>
      </c>
      <c r="G542" s="26"/>
      <c r="H542" s="26"/>
      <c r="I542" s="163"/>
      <c r="J542" s="26"/>
      <c r="K542" s="26"/>
      <c r="L542" s="27"/>
      <c r="M542" s="198"/>
      <c r="N542" s="199"/>
      <c r="O542" s="68"/>
      <c r="P542" s="68"/>
      <c r="Q542" s="68"/>
      <c r="R542" s="68"/>
      <c r="S542" s="68"/>
      <c r="T542" s="69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7" t="s">
        <v>194</v>
      </c>
      <c r="AU542" s="7" t="s">
        <v>92</v>
      </c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</row>
    <row r="543" s="32" customFormat="true" ht="12.8" hidden="false" customHeight="false" outlineLevel="0" collapsed="false">
      <c r="A543" s="26"/>
      <c r="B543" s="27"/>
      <c r="C543" s="183" t="s">
        <v>817</v>
      </c>
      <c r="D543" s="183" t="s">
        <v>0</v>
      </c>
      <c r="E543" s="184" t="s">
        <v>2011</v>
      </c>
      <c r="F543" s="185" t="s">
        <v>2012</v>
      </c>
      <c r="G543" s="186" t="s">
        <v>260</v>
      </c>
      <c r="H543" s="187" t="n">
        <v>1</v>
      </c>
      <c r="I543" s="188"/>
      <c r="J543" s="189" t="n">
        <f aca="false">ROUND(I543*H543,2)</f>
        <v>0</v>
      </c>
      <c r="K543" s="185" t="s">
        <v>261</v>
      </c>
      <c r="L543" s="27"/>
      <c r="M543" s="190"/>
      <c r="N543" s="191" t="s">
        <v>47</v>
      </c>
      <c r="O543" s="68"/>
      <c r="P543" s="192" t="n">
        <f aca="false">O543*H543</f>
        <v>0</v>
      </c>
      <c r="Q543" s="192" t="n">
        <v>0</v>
      </c>
      <c r="R543" s="192" t="n">
        <f aca="false">Q543*H543</f>
        <v>0</v>
      </c>
      <c r="S543" s="192" t="n">
        <v>0</v>
      </c>
      <c r="T543" s="193" t="n">
        <f aca="false">S543*H543</f>
        <v>0</v>
      </c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194" t="s">
        <v>1324</v>
      </c>
      <c r="AS543" s="31"/>
      <c r="AT543" s="194" t="s">
        <v>0</v>
      </c>
      <c r="AU543" s="194" t="s">
        <v>92</v>
      </c>
      <c r="AV543" s="31"/>
      <c r="AW543" s="31"/>
      <c r="AX543" s="31"/>
      <c r="AY543" s="7" t="s">
        <v>186</v>
      </c>
      <c r="AZ543" s="31"/>
      <c r="BA543" s="31"/>
      <c r="BB543" s="31"/>
      <c r="BC543" s="31"/>
      <c r="BD543" s="31"/>
      <c r="BE543" s="195" t="n">
        <f aca="false">IF(N543="základní",J543,0)</f>
        <v>0</v>
      </c>
      <c r="BF543" s="195" t="n">
        <f aca="false">IF(N543="snížená",J543,0)</f>
        <v>0</v>
      </c>
      <c r="BG543" s="195" t="n">
        <f aca="false">IF(N543="zákl. přenesená",J543,0)</f>
        <v>0</v>
      </c>
      <c r="BH543" s="195" t="n">
        <f aca="false">IF(N543="sníž. přenesená",J543,0)</f>
        <v>0</v>
      </c>
      <c r="BI543" s="195" t="n">
        <f aca="false">IF(N543="nulová",J543,0)</f>
        <v>0</v>
      </c>
      <c r="BJ543" s="7" t="s">
        <v>90</v>
      </c>
      <c r="BK543" s="195" t="n">
        <f aca="false">ROUND(I543*H543,2)</f>
        <v>0</v>
      </c>
      <c r="BL543" s="7" t="s">
        <v>1324</v>
      </c>
      <c r="BM543" s="194" t="s">
        <v>2013</v>
      </c>
      <c r="BN543" s="31"/>
    </row>
    <row r="544" s="32" customFormat="true" ht="12.8" hidden="false" customHeight="false" outlineLevel="0" collapsed="false">
      <c r="A544" s="26"/>
      <c r="B544" s="27"/>
      <c r="C544" s="26"/>
      <c r="D544" s="196" t="s">
        <v>194</v>
      </c>
      <c r="E544" s="26"/>
      <c r="F544" s="197" t="s">
        <v>2012</v>
      </c>
      <c r="G544" s="26"/>
      <c r="H544" s="26"/>
      <c r="I544" s="163"/>
      <c r="J544" s="26"/>
      <c r="K544" s="26"/>
      <c r="L544" s="27"/>
      <c r="M544" s="198"/>
      <c r="N544" s="199"/>
      <c r="O544" s="68"/>
      <c r="P544" s="68"/>
      <c r="Q544" s="68"/>
      <c r="R544" s="68"/>
      <c r="S544" s="68"/>
      <c r="T544" s="69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7" t="s">
        <v>194</v>
      </c>
      <c r="AU544" s="7" t="s">
        <v>92</v>
      </c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</row>
    <row r="545" s="32" customFormat="true" ht="12.8" hidden="false" customHeight="false" outlineLevel="0" collapsed="false">
      <c r="A545" s="26"/>
      <c r="B545" s="27"/>
      <c r="C545" s="183" t="s">
        <v>2014</v>
      </c>
      <c r="D545" s="183" t="s">
        <v>0</v>
      </c>
      <c r="E545" s="184" t="s">
        <v>2015</v>
      </c>
      <c r="F545" s="185" t="s">
        <v>2016</v>
      </c>
      <c r="G545" s="186" t="s">
        <v>260</v>
      </c>
      <c r="H545" s="187" t="n">
        <v>1</v>
      </c>
      <c r="I545" s="188"/>
      <c r="J545" s="189" t="n">
        <f aca="false">ROUND(I545*H545,2)</f>
        <v>0</v>
      </c>
      <c r="K545" s="185" t="s">
        <v>261</v>
      </c>
      <c r="L545" s="27"/>
      <c r="M545" s="190"/>
      <c r="N545" s="191" t="s">
        <v>47</v>
      </c>
      <c r="O545" s="68"/>
      <c r="P545" s="192" t="n">
        <f aca="false">O545*H545</f>
        <v>0</v>
      </c>
      <c r="Q545" s="192" t="n">
        <v>0</v>
      </c>
      <c r="R545" s="192" t="n">
        <f aca="false">Q545*H545</f>
        <v>0</v>
      </c>
      <c r="S545" s="192" t="n">
        <v>0</v>
      </c>
      <c r="T545" s="193" t="n">
        <f aca="false">S545*H545</f>
        <v>0</v>
      </c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194" t="s">
        <v>1324</v>
      </c>
      <c r="AS545" s="31"/>
      <c r="AT545" s="194" t="s">
        <v>0</v>
      </c>
      <c r="AU545" s="194" t="s">
        <v>92</v>
      </c>
      <c r="AV545" s="31"/>
      <c r="AW545" s="31"/>
      <c r="AX545" s="31"/>
      <c r="AY545" s="7" t="s">
        <v>186</v>
      </c>
      <c r="AZ545" s="31"/>
      <c r="BA545" s="31"/>
      <c r="BB545" s="31"/>
      <c r="BC545" s="31"/>
      <c r="BD545" s="31"/>
      <c r="BE545" s="195" t="n">
        <f aca="false">IF(N545="základní",J545,0)</f>
        <v>0</v>
      </c>
      <c r="BF545" s="195" t="n">
        <f aca="false">IF(N545="snížená",J545,0)</f>
        <v>0</v>
      </c>
      <c r="BG545" s="195" t="n">
        <f aca="false">IF(N545="zákl. přenesená",J545,0)</f>
        <v>0</v>
      </c>
      <c r="BH545" s="195" t="n">
        <f aca="false">IF(N545="sníž. přenesená",J545,0)</f>
        <v>0</v>
      </c>
      <c r="BI545" s="195" t="n">
        <f aca="false">IF(N545="nulová",J545,0)</f>
        <v>0</v>
      </c>
      <c r="BJ545" s="7" t="s">
        <v>90</v>
      </c>
      <c r="BK545" s="195" t="n">
        <f aca="false">ROUND(I545*H545,2)</f>
        <v>0</v>
      </c>
      <c r="BL545" s="7" t="s">
        <v>1324</v>
      </c>
      <c r="BM545" s="194" t="s">
        <v>2017</v>
      </c>
      <c r="BN545" s="31"/>
    </row>
    <row r="546" s="32" customFormat="true" ht="12.8" hidden="false" customHeight="false" outlineLevel="0" collapsed="false">
      <c r="A546" s="26"/>
      <c r="B546" s="27"/>
      <c r="C546" s="26"/>
      <c r="D546" s="196" t="s">
        <v>194</v>
      </c>
      <c r="E546" s="26"/>
      <c r="F546" s="197" t="s">
        <v>2016</v>
      </c>
      <c r="G546" s="26"/>
      <c r="H546" s="26"/>
      <c r="I546" s="163"/>
      <c r="J546" s="26"/>
      <c r="K546" s="26"/>
      <c r="L546" s="27"/>
      <c r="M546" s="198"/>
      <c r="N546" s="199"/>
      <c r="O546" s="68"/>
      <c r="P546" s="68"/>
      <c r="Q546" s="68"/>
      <c r="R546" s="68"/>
      <c r="S546" s="68"/>
      <c r="T546" s="69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7" t="s">
        <v>194</v>
      </c>
      <c r="AU546" s="7" t="s">
        <v>92</v>
      </c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</row>
    <row r="547" s="32" customFormat="true" ht="12.8" hidden="false" customHeight="false" outlineLevel="0" collapsed="false">
      <c r="A547" s="26"/>
      <c r="B547" s="27"/>
      <c r="C547" s="183" t="s">
        <v>820</v>
      </c>
      <c r="D547" s="183" t="s">
        <v>0</v>
      </c>
      <c r="E547" s="184" t="s">
        <v>2018</v>
      </c>
      <c r="F547" s="185" t="s">
        <v>2019</v>
      </c>
      <c r="G547" s="186" t="s">
        <v>260</v>
      </c>
      <c r="H547" s="187" t="n">
        <v>1</v>
      </c>
      <c r="I547" s="188"/>
      <c r="J547" s="189" t="n">
        <f aca="false">ROUND(I547*H547,2)</f>
        <v>0</v>
      </c>
      <c r="K547" s="185" t="s">
        <v>261</v>
      </c>
      <c r="L547" s="27"/>
      <c r="M547" s="190"/>
      <c r="N547" s="191" t="s">
        <v>47</v>
      </c>
      <c r="O547" s="68"/>
      <c r="P547" s="192" t="n">
        <f aca="false">O547*H547</f>
        <v>0</v>
      </c>
      <c r="Q547" s="192" t="n">
        <v>0</v>
      </c>
      <c r="R547" s="192" t="n">
        <f aca="false">Q547*H547</f>
        <v>0</v>
      </c>
      <c r="S547" s="192" t="n">
        <v>0</v>
      </c>
      <c r="T547" s="193" t="n">
        <f aca="false">S547*H547</f>
        <v>0</v>
      </c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194" t="s">
        <v>1324</v>
      </c>
      <c r="AS547" s="31"/>
      <c r="AT547" s="194" t="s">
        <v>0</v>
      </c>
      <c r="AU547" s="194" t="s">
        <v>92</v>
      </c>
      <c r="AV547" s="31"/>
      <c r="AW547" s="31"/>
      <c r="AX547" s="31"/>
      <c r="AY547" s="7" t="s">
        <v>186</v>
      </c>
      <c r="AZ547" s="31"/>
      <c r="BA547" s="31"/>
      <c r="BB547" s="31"/>
      <c r="BC547" s="31"/>
      <c r="BD547" s="31"/>
      <c r="BE547" s="195" t="n">
        <f aca="false">IF(N547="základní",J547,0)</f>
        <v>0</v>
      </c>
      <c r="BF547" s="195" t="n">
        <f aca="false">IF(N547="snížená",J547,0)</f>
        <v>0</v>
      </c>
      <c r="BG547" s="195" t="n">
        <f aca="false">IF(N547="zákl. přenesená",J547,0)</f>
        <v>0</v>
      </c>
      <c r="BH547" s="195" t="n">
        <f aca="false">IF(N547="sníž. přenesená",J547,0)</f>
        <v>0</v>
      </c>
      <c r="BI547" s="195" t="n">
        <f aca="false">IF(N547="nulová",J547,0)</f>
        <v>0</v>
      </c>
      <c r="BJ547" s="7" t="s">
        <v>90</v>
      </c>
      <c r="BK547" s="195" t="n">
        <f aca="false">ROUND(I547*H547,2)</f>
        <v>0</v>
      </c>
      <c r="BL547" s="7" t="s">
        <v>1324</v>
      </c>
      <c r="BM547" s="194" t="s">
        <v>2020</v>
      </c>
      <c r="BN547" s="31"/>
    </row>
    <row r="548" s="32" customFormat="true" ht="12.8" hidden="false" customHeight="false" outlineLevel="0" collapsed="false">
      <c r="A548" s="26"/>
      <c r="B548" s="27"/>
      <c r="C548" s="26"/>
      <c r="D548" s="196" t="s">
        <v>194</v>
      </c>
      <c r="E548" s="26"/>
      <c r="F548" s="197" t="s">
        <v>2019</v>
      </c>
      <c r="G548" s="26"/>
      <c r="H548" s="26"/>
      <c r="I548" s="163"/>
      <c r="J548" s="26"/>
      <c r="K548" s="26"/>
      <c r="L548" s="27"/>
      <c r="M548" s="198"/>
      <c r="N548" s="199"/>
      <c r="O548" s="68"/>
      <c r="P548" s="68"/>
      <c r="Q548" s="68"/>
      <c r="R548" s="68"/>
      <c r="S548" s="68"/>
      <c r="T548" s="69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7" t="s">
        <v>194</v>
      </c>
      <c r="AU548" s="7" t="s">
        <v>92</v>
      </c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</row>
    <row r="549" s="32" customFormat="true" ht="12.8" hidden="false" customHeight="false" outlineLevel="0" collapsed="false">
      <c r="A549" s="26"/>
      <c r="B549" s="27"/>
      <c r="C549" s="183" t="s">
        <v>2021</v>
      </c>
      <c r="D549" s="183" t="s">
        <v>0</v>
      </c>
      <c r="E549" s="184" t="s">
        <v>2022</v>
      </c>
      <c r="F549" s="185" t="s">
        <v>2023</v>
      </c>
      <c r="G549" s="186" t="s">
        <v>260</v>
      </c>
      <c r="H549" s="187" t="n">
        <v>1</v>
      </c>
      <c r="I549" s="188"/>
      <c r="J549" s="189" t="n">
        <f aca="false">ROUND(I549*H549,2)</f>
        <v>0</v>
      </c>
      <c r="K549" s="185" t="s">
        <v>261</v>
      </c>
      <c r="L549" s="27"/>
      <c r="M549" s="190"/>
      <c r="N549" s="191" t="s">
        <v>47</v>
      </c>
      <c r="O549" s="68"/>
      <c r="P549" s="192" t="n">
        <f aca="false">O549*H549</f>
        <v>0</v>
      </c>
      <c r="Q549" s="192" t="n">
        <v>0</v>
      </c>
      <c r="R549" s="192" t="n">
        <f aca="false">Q549*H549</f>
        <v>0</v>
      </c>
      <c r="S549" s="192" t="n">
        <v>0</v>
      </c>
      <c r="T549" s="193" t="n">
        <f aca="false">S549*H549</f>
        <v>0</v>
      </c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194" t="s">
        <v>1324</v>
      </c>
      <c r="AS549" s="31"/>
      <c r="AT549" s="194" t="s">
        <v>0</v>
      </c>
      <c r="AU549" s="194" t="s">
        <v>92</v>
      </c>
      <c r="AV549" s="31"/>
      <c r="AW549" s="31"/>
      <c r="AX549" s="31"/>
      <c r="AY549" s="7" t="s">
        <v>186</v>
      </c>
      <c r="AZ549" s="31"/>
      <c r="BA549" s="31"/>
      <c r="BB549" s="31"/>
      <c r="BC549" s="31"/>
      <c r="BD549" s="31"/>
      <c r="BE549" s="195" t="n">
        <f aca="false">IF(N549="základní",J549,0)</f>
        <v>0</v>
      </c>
      <c r="BF549" s="195" t="n">
        <f aca="false">IF(N549="snížená",J549,0)</f>
        <v>0</v>
      </c>
      <c r="BG549" s="195" t="n">
        <f aca="false">IF(N549="zákl. přenesená",J549,0)</f>
        <v>0</v>
      </c>
      <c r="BH549" s="195" t="n">
        <f aca="false">IF(N549="sníž. přenesená",J549,0)</f>
        <v>0</v>
      </c>
      <c r="BI549" s="195" t="n">
        <f aca="false">IF(N549="nulová",J549,0)</f>
        <v>0</v>
      </c>
      <c r="BJ549" s="7" t="s">
        <v>90</v>
      </c>
      <c r="BK549" s="195" t="n">
        <f aca="false">ROUND(I549*H549,2)</f>
        <v>0</v>
      </c>
      <c r="BL549" s="7" t="s">
        <v>1324</v>
      </c>
      <c r="BM549" s="194" t="s">
        <v>2024</v>
      </c>
      <c r="BN549" s="31"/>
    </row>
    <row r="550" s="32" customFormat="true" ht="12.8" hidden="false" customHeight="false" outlineLevel="0" collapsed="false">
      <c r="A550" s="26"/>
      <c r="B550" s="27"/>
      <c r="C550" s="26"/>
      <c r="D550" s="196" t="s">
        <v>194</v>
      </c>
      <c r="E550" s="26"/>
      <c r="F550" s="197" t="s">
        <v>2023</v>
      </c>
      <c r="G550" s="26"/>
      <c r="H550" s="26"/>
      <c r="I550" s="163"/>
      <c r="J550" s="26"/>
      <c r="K550" s="26"/>
      <c r="L550" s="27"/>
      <c r="M550" s="198"/>
      <c r="N550" s="199"/>
      <c r="O550" s="68"/>
      <c r="P550" s="68"/>
      <c r="Q550" s="68"/>
      <c r="R550" s="68"/>
      <c r="S550" s="68"/>
      <c r="T550" s="69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7" t="s">
        <v>194</v>
      </c>
      <c r="AU550" s="7" t="s">
        <v>92</v>
      </c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</row>
    <row r="551" s="32" customFormat="true" ht="12.8" hidden="false" customHeight="false" outlineLevel="0" collapsed="false">
      <c r="A551" s="26"/>
      <c r="B551" s="27"/>
      <c r="C551" s="183" t="s">
        <v>823</v>
      </c>
      <c r="D551" s="183" t="s">
        <v>0</v>
      </c>
      <c r="E551" s="184" t="s">
        <v>2025</v>
      </c>
      <c r="F551" s="185" t="s">
        <v>2026</v>
      </c>
      <c r="G551" s="186" t="s">
        <v>260</v>
      </c>
      <c r="H551" s="187" t="n">
        <v>1</v>
      </c>
      <c r="I551" s="188"/>
      <c r="J551" s="189" t="n">
        <f aca="false">ROUND(I551*H551,2)</f>
        <v>0</v>
      </c>
      <c r="K551" s="185" t="s">
        <v>261</v>
      </c>
      <c r="L551" s="27"/>
      <c r="M551" s="190"/>
      <c r="N551" s="191" t="s">
        <v>47</v>
      </c>
      <c r="O551" s="68"/>
      <c r="P551" s="192" t="n">
        <f aca="false">O551*H551</f>
        <v>0</v>
      </c>
      <c r="Q551" s="192" t="n">
        <v>0</v>
      </c>
      <c r="R551" s="192" t="n">
        <f aca="false">Q551*H551</f>
        <v>0</v>
      </c>
      <c r="S551" s="192" t="n">
        <v>0</v>
      </c>
      <c r="T551" s="193" t="n">
        <f aca="false">S551*H551</f>
        <v>0</v>
      </c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194" t="s">
        <v>1324</v>
      </c>
      <c r="AS551" s="31"/>
      <c r="AT551" s="194" t="s">
        <v>0</v>
      </c>
      <c r="AU551" s="194" t="s">
        <v>92</v>
      </c>
      <c r="AV551" s="31"/>
      <c r="AW551" s="31"/>
      <c r="AX551" s="31"/>
      <c r="AY551" s="7" t="s">
        <v>186</v>
      </c>
      <c r="AZ551" s="31"/>
      <c r="BA551" s="31"/>
      <c r="BB551" s="31"/>
      <c r="BC551" s="31"/>
      <c r="BD551" s="31"/>
      <c r="BE551" s="195" t="n">
        <f aca="false">IF(N551="základní",J551,0)</f>
        <v>0</v>
      </c>
      <c r="BF551" s="195" t="n">
        <f aca="false">IF(N551="snížená",J551,0)</f>
        <v>0</v>
      </c>
      <c r="BG551" s="195" t="n">
        <f aca="false">IF(N551="zákl. přenesená",J551,0)</f>
        <v>0</v>
      </c>
      <c r="BH551" s="195" t="n">
        <f aca="false">IF(N551="sníž. přenesená",J551,0)</f>
        <v>0</v>
      </c>
      <c r="BI551" s="195" t="n">
        <f aca="false">IF(N551="nulová",J551,0)</f>
        <v>0</v>
      </c>
      <c r="BJ551" s="7" t="s">
        <v>90</v>
      </c>
      <c r="BK551" s="195" t="n">
        <f aca="false">ROUND(I551*H551,2)</f>
        <v>0</v>
      </c>
      <c r="BL551" s="7" t="s">
        <v>1324</v>
      </c>
      <c r="BM551" s="194" t="s">
        <v>2027</v>
      </c>
      <c r="BN551" s="31"/>
    </row>
    <row r="552" s="32" customFormat="true" ht="12.8" hidden="false" customHeight="false" outlineLevel="0" collapsed="false">
      <c r="A552" s="26"/>
      <c r="B552" s="27"/>
      <c r="C552" s="26"/>
      <c r="D552" s="196" t="s">
        <v>194</v>
      </c>
      <c r="E552" s="26"/>
      <c r="F552" s="197" t="s">
        <v>2026</v>
      </c>
      <c r="G552" s="26"/>
      <c r="H552" s="26"/>
      <c r="I552" s="163"/>
      <c r="J552" s="26"/>
      <c r="K552" s="26"/>
      <c r="L552" s="27"/>
      <c r="M552" s="198"/>
      <c r="N552" s="199"/>
      <c r="O552" s="68"/>
      <c r="P552" s="68"/>
      <c r="Q552" s="68"/>
      <c r="R552" s="68"/>
      <c r="S552" s="68"/>
      <c r="T552" s="69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7" t="s">
        <v>194</v>
      </c>
      <c r="AU552" s="7" t="s">
        <v>92</v>
      </c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</row>
    <row r="553" s="32" customFormat="true" ht="12.8" hidden="false" customHeight="false" outlineLevel="0" collapsed="false">
      <c r="A553" s="26"/>
      <c r="B553" s="27"/>
      <c r="C553" s="183" t="s">
        <v>2028</v>
      </c>
      <c r="D553" s="183" t="s">
        <v>0</v>
      </c>
      <c r="E553" s="184" t="s">
        <v>2029</v>
      </c>
      <c r="F553" s="185" t="s">
        <v>2030</v>
      </c>
      <c r="G553" s="186" t="s">
        <v>260</v>
      </c>
      <c r="H553" s="187" t="n">
        <v>1</v>
      </c>
      <c r="I553" s="188"/>
      <c r="J553" s="189" t="n">
        <f aca="false">ROUND(I553*H553,2)</f>
        <v>0</v>
      </c>
      <c r="K553" s="185" t="s">
        <v>261</v>
      </c>
      <c r="L553" s="27"/>
      <c r="M553" s="190"/>
      <c r="N553" s="191" t="s">
        <v>47</v>
      </c>
      <c r="O553" s="68"/>
      <c r="P553" s="192" t="n">
        <f aca="false">O553*H553</f>
        <v>0</v>
      </c>
      <c r="Q553" s="192" t="n">
        <v>0</v>
      </c>
      <c r="R553" s="192" t="n">
        <f aca="false">Q553*H553</f>
        <v>0</v>
      </c>
      <c r="S553" s="192" t="n">
        <v>0</v>
      </c>
      <c r="T553" s="193" t="n">
        <f aca="false">S553*H553</f>
        <v>0</v>
      </c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194" t="s">
        <v>1324</v>
      </c>
      <c r="AS553" s="31"/>
      <c r="AT553" s="194" t="s">
        <v>0</v>
      </c>
      <c r="AU553" s="194" t="s">
        <v>92</v>
      </c>
      <c r="AV553" s="31"/>
      <c r="AW553" s="31"/>
      <c r="AX553" s="31"/>
      <c r="AY553" s="7" t="s">
        <v>186</v>
      </c>
      <c r="AZ553" s="31"/>
      <c r="BA553" s="31"/>
      <c r="BB553" s="31"/>
      <c r="BC553" s="31"/>
      <c r="BD553" s="31"/>
      <c r="BE553" s="195" t="n">
        <f aca="false">IF(N553="základní",J553,0)</f>
        <v>0</v>
      </c>
      <c r="BF553" s="195" t="n">
        <f aca="false">IF(N553="snížená",J553,0)</f>
        <v>0</v>
      </c>
      <c r="BG553" s="195" t="n">
        <f aca="false">IF(N553="zákl. přenesená",J553,0)</f>
        <v>0</v>
      </c>
      <c r="BH553" s="195" t="n">
        <f aca="false">IF(N553="sníž. přenesená",J553,0)</f>
        <v>0</v>
      </c>
      <c r="BI553" s="195" t="n">
        <f aca="false">IF(N553="nulová",J553,0)</f>
        <v>0</v>
      </c>
      <c r="BJ553" s="7" t="s">
        <v>90</v>
      </c>
      <c r="BK553" s="195" t="n">
        <f aca="false">ROUND(I553*H553,2)</f>
        <v>0</v>
      </c>
      <c r="BL553" s="7" t="s">
        <v>1324</v>
      </c>
      <c r="BM553" s="194" t="s">
        <v>2031</v>
      </c>
      <c r="BN553" s="31"/>
    </row>
    <row r="554" s="32" customFormat="true" ht="12.8" hidden="false" customHeight="false" outlineLevel="0" collapsed="false">
      <c r="A554" s="26"/>
      <c r="B554" s="27"/>
      <c r="C554" s="26"/>
      <c r="D554" s="196" t="s">
        <v>194</v>
      </c>
      <c r="E554" s="26"/>
      <c r="F554" s="197" t="s">
        <v>2030</v>
      </c>
      <c r="G554" s="26"/>
      <c r="H554" s="26"/>
      <c r="I554" s="163"/>
      <c r="J554" s="26"/>
      <c r="K554" s="26"/>
      <c r="L554" s="27"/>
      <c r="M554" s="198"/>
      <c r="N554" s="199"/>
      <c r="O554" s="68"/>
      <c r="P554" s="68"/>
      <c r="Q554" s="68"/>
      <c r="R554" s="68"/>
      <c r="S554" s="68"/>
      <c r="T554" s="69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7" t="s">
        <v>194</v>
      </c>
      <c r="AU554" s="7" t="s">
        <v>92</v>
      </c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</row>
    <row r="555" s="32" customFormat="true" ht="12.8" hidden="false" customHeight="false" outlineLevel="0" collapsed="false">
      <c r="A555" s="26"/>
      <c r="B555" s="27"/>
      <c r="C555" s="183" t="s">
        <v>827</v>
      </c>
      <c r="D555" s="183" t="s">
        <v>0</v>
      </c>
      <c r="E555" s="184" t="s">
        <v>2032</v>
      </c>
      <c r="F555" s="185" t="s">
        <v>2033</v>
      </c>
      <c r="G555" s="186" t="s">
        <v>260</v>
      </c>
      <c r="H555" s="187" t="n">
        <v>1</v>
      </c>
      <c r="I555" s="188"/>
      <c r="J555" s="189" t="n">
        <f aca="false">ROUND(I555*H555,2)</f>
        <v>0</v>
      </c>
      <c r="K555" s="185" t="s">
        <v>261</v>
      </c>
      <c r="L555" s="27"/>
      <c r="M555" s="190"/>
      <c r="N555" s="191" t="s">
        <v>47</v>
      </c>
      <c r="O555" s="68"/>
      <c r="P555" s="192" t="n">
        <f aca="false">O555*H555</f>
        <v>0</v>
      </c>
      <c r="Q555" s="192" t="n">
        <v>0</v>
      </c>
      <c r="R555" s="192" t="n">
        <f aca="false">Q555*H555</f>
        <v>0</v>
      </c>
      <c r="S555" s="192" t="n">
        <v>0</v>
      </c>
      <c r="T555" s="193" t="n">
        <f aca="false">S555*H555</f>
        <v>0</v>
      </c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194" t="s">
        <v>1324</v>
      </c>
      <c r="AS555" s="31"/>
      <c r="AT555" s="194" t="s">
        <v>0</v>
      </c>
      <c r="AU555" s="194" t="s">
        <v>92</v>
      </c>
      <c r="AV555" s="31"/>
      <c r="AW555" s="31"/>
      <c r="AX555" s="31"/>
      <c r="AY555" s="7" t="s">
        <v>186</v>
      </c>
      <c r="AZ555" s="31"/>
      <c r="BA555" s="31"/>
      <c r="BB555" s="31"/>
      <c r="BC555" s="31"/>
      <c r="BD555" s="31"/>
      <c r="BE555" s="195" t="n">
        <f aca="false">IF(N555="základní",J555,0)</f>
        <v>0</v>
      </c>
      <c r="BF555" s="195" t="n">
        <f aca="false">IF(N555="snížená",J555,0)</f>
        <v>0</v>
      </c>
      <c r="BG555" s="195" t="n">
        <f aca="false">IF(N555="zákl. přenesená",J555,0)</f>
        <v>0</v>
      </c>
      <c r="BH555" s="195" t="n">
        <f aca="false">IF(N555="sníž. přenesená",J555,0)</f>
        <v>0</v>
      </c>
      <c r="BI555" s="195" t="n">
        <f aca="false">IF(N555="nulová",J555,0)</f>
        <v>0</v>
      </c>
      <c r="BJ555" s="7" t="s">
        <v>90</v>
      </c>
      <c r="BK555" s="195" t="n">
        <f aca="false">ROUND(I555*H555,2)</f>
        <v>0</v>
      </c>
      <c r="BL555" s="7" t="s">
        <v>1324</v>
      </c>
      <c r="BM555" s="194" t="s">
        <v>2034</v>
      </c>
      <c r="BN555" s="31"/>
    </row>
    <row r="556" s="32" customFormat="true" ht="12.8" hidden="false" customHeight="false" outlineLevel="0" collapsed="false">
      <c r="A556" s="26"/>
      <c r="B556" s="27"/>
      <c r="C556" s="26"/>
      <c r="D556" s="196" t="s">
        <v>194</v>
      </c>
      <c r="E556" s="26"/>
      <c r="F556" s="197" t="s">
        <v>2033</v>
      </c>
      <c r="G556" s="26"/>
      <c r="H556" s="26"/>
      <c r="I556" s="163"/>
      <c r="J556" s="26"/>
      <c r="K556" s="26"/>
      <c r="L556" s="27"/>
      <c r="M556" s="198"/>
      <c r="N556" s="199"/>
      <c r="O556" s="68"/>
      <c r="P556" s="68"/>
      <c r="Q556" s="68"/>
      <c r="R556" s="68"/>
      <c r="S556" s="68"/>
      <c r="T556" s="69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7" t="s">
        <v>194</v>
      </c>
      <c r="AU556" s="7" t="s">
        <v>92</v>
      </c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</row>
    <row r="557" s="32" customFormat="true" ht="12.8" hidden="false" customHeight="false" outlineLevel="0" collapsed="false">
      <c r="A557" s="26"/>
      <c r="B557" s="27"/>
      <c r="C557" s="183" t="s">
        <v>2035</v>
      </c>
      <c r="D557" s="183" t="s">
        <v>0</v>
      </c>
      <c r="E557" s="184" t="s">
        <v>2036</v>
      </c>
      <c r="F557" s="185" t="s">
        <v>2037</v>
      </c>
      <c r="G557" s="186" t="s">
        <v>260</v>
      </c>
      <c r="H557" s="187" t="n">
        <v>1</v>
      </c>
      <c r="I557" s="188"/>
      <c r="J557" s="189" t="n">
        <f aca="false">ROUND(I557*H557,2)</f>
        <v>0</v>
      </c>
      <c r="K557" s="185" t="s">
        <v>261</v>
      </c>
      <c r="L557" s="27"/>
      <c r="M557" s="190"/>
      <c r="N557" s="191" t="s">
        <v>47</v>
      </c>
      <c r="O557" s="68"/>
      <c r="P557" s="192" t="n">
        <f aca="false">O557*H557</f>
        <v>0</v>
      </c>
      <c r="Q557" s="192" t="n">
        <v>0</v>
      </c>
      <c r="R557" s="192" t="n">
        <f aca="false">Q557*H557</f>
        <v>0</v>
      </c>
      <c r="S557" s="192" t="n">
        <v>0</v>
      </c>
      <c r="T557" s="193" t="n">
        <f aca="false">S557*H557</f>
        <v>0</v>
      </c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194" t="s">
        <v>1324</v>
      </c>
      <c r="AS557" s="31"/>
      <c r="AT557" s="194" t="s">
        <v>0</v>
      </c>
      <c r="AU557" s="194" t="s">
        <v>92</v>
      </c>
      <c r="AV557" s="31"/>
      <c r="AW557" s="31"/>
      <c r="AX557" s="31"/>
      <c r="AY557" s="7" t="s">
        <v>186</v>
      </c>
      <c r="AZ557" s="31"/>
      <c r="BA557" s="31"/>
      <c r="BB557" s="31"/>
      <c r="BC557" s="31"/>
      <c r="BD557" s="31"/>
      <c r="BE557" s="195" t="n">
        <f aca="false">IF(N557="základní",J557,0)</f>
        <v>0</v>
      </c>
      <c r="BF557" s="195" t="n">
        <f aca="false">IF(N557="snížená",J557,0)</f>
        <v>0</v>
      </c>
      <c r="BG557" s="195" t="n">
        <f aca="false">IF(N557="zákl. přenesená",J557,0)</f>
        <v>0</v>
      </c>
      <c r="BH557" s="195" t="n">
        <f aca="false">IF(N557="sníž. přenesená",J557,0)</f>
        <v>0</v>
      </c>
      <c r="BI557" s="195" t="n">
        <f aca="false">IF(N557="nulová",J557,0)</f>
        <v>0</v>
      </c>
      <c r="BJ557" s="7" t="s">
        <v>90</v>
      </c>
      <c r="BK557" s="195" t="n">
        <f aca="false">ROUND(I557*H557,2)</f>
        <v>0</v>
      </c>
      <c r="BL557" s="7" t="s">
        <v>1324</v>
      </c>
      <c r="BM557" s="194" t="s">
        <v>2038</v>
      </c>
      <c r="BN557" s="31"/>
    </row>
    <row r="558" s="32" customFormat="true" ht="12.8" hidden="false" customHeight="false" outlineLevel="0" collapsed="false">
      <c r="A558" s="26"/>
      <c r="B558" s="27"/>
      <c r="C558" s="26"/>
      <c r="D558" s="196" t="s">
        <v>194</v>
      </c>
      <c r="E558" s="26"/>
      <c r="F558" s="197" t="s">
        <v>2037</v>
      </c>
      <c r="G558" s="26"/>
      <c r="H558" s="26"/>
      <c r="I558" s="163"/>
      <c r="J558" s="26"/>
      <c r="K558" s="26"/>
      <c r="L558" s="27"/>
      <c r="M558" s="198"/>
      <c r="N558" s="199"/>
      <c r="O558" s="68"/>
      <c r="P558" s="68"/>
      <c r="Q558" s="68"/>
      <c r="R558" s="68"/>
      <c r="S558" s="68"/>
      <c r="T558" s="69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7" t="s">
        <v>194</v>
      </c>
      <c r="AU558" s="7" t="s">
        <v>92</v>
      </c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</row>
    <row r="559" s="32" customFormat="true" ht="12.8" hidden="false" customHeight="false" outlineLevel="0" collapsed="false">
      <c r="A559" s="26"/>
      <c r="B559" s="27"/>
      <c r="C559" s="183" t="s">
        <v>830</v>
      </c>
      <c r="D559" s="183" t="s">
        <v>0</v>
      </c>
      <c r="E559" s="184" t="s">
        <v>2039</v>
      </c>
      <c r="F559" s="185" t="s">
        <v>2040</v>
      </c>
      <c r="G559" s="186" t="s">
        <v>260</v>
      </c>
      <c r="H559" s="187" t="n">
        <v>1</v>
      </c>
      <c r="I559" s="188"/>
      <c r="J559" s="189" t="n">
        <f aca="false">ROUND(I559*H559,2)</f>
        <v>0</v>
      </c>
      <c r="K559" s="185" t="s">
        <v>261</v>
      </c>
      <c r="L559" s="27"/>
      <c r="M559" s="190"/>
      <c r="N559" s="191" t="s">
        <v>47</v>
      </c>
      <c r="O559" s="68"/>
      <c r="P559" s="192" t="n">
        <f aca="false">O559*H559</f>
        <v>0</v>
      </c>
      <c r="Q559" s="192" t="n">
        <v>0</v>
      </c>
      <c r="R559" s="192" t="n">
        <f aca="false">Q559*H559</f>
        <v>0</v>
      </c>
      <c r="S559" s="192" t="n">
        <v>0</v>
      </c>
      <c r="T559" s="193" t="n">
        <f aca="false">S559*H559</f>
        <v>0</v>
      </c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194" t="s">
        <v>1324</v>
      </c>
      <c r="AS559" s="31"/>
      <c r="AT559" s="194" t="s">
        <v>0</v>
      </c>
      <c r="AU559" s="194" t="s">
        <v>92</v>
      </c>
      <c r="AV559" s="31"/>
      <c r="AW559" s="31"/>
      <c r="AX559" s="31"/>
      <c r="AY559" s="7" t="s">
        <v>186</v>
      </c>
      <c r="AZ559" s="31"/>
      <c r="BA559" s="31"/>
      <c r="BB559" s="31"/>
      <c r="BC559" s="31"/>
      <c r="BD559" s="31"/>
      <c r="BE559" s="195" t="n">
        <f aca="false">IF(N559="základní",J559,0)</f>
        <v>0</v>
      </c>
      <c r="BF559" s="195" t="n">
        <f aca="false">IF(N559="snížená",J559,0)</f>
        <v>0</v>
      </c>
      <c r="BG559" s="195" t="n">
        <f aca="false">IF(N559="zákl. přenesená",J559,0)</f>
        <v>0</v>
      </c>
      <c r="BH559" s="195" t="n">
        <f aca="false">IF(N559="sníž. přenesená",J559,0)</f>
        <v>0</v>
      </c>
      <c r="BI559" s="195" t="n">
        <f aca="false">IF(N559="nulová",J559,0)</f>
        <v>0</v>
      </c>
      <c r="BJ559" s="7" t="s">
        <v>90</v>
      </c>
      <c r="BK559" s="195" t="n">
        <f aca="false">ROUND(I559*H559,2)</f>
        <v>0</v>
      </c>
      <c r="BL559" s="7" t="s">
        <v>1324</v>
      </c>
      <c r="BM559" s="194" t="s">
        <v>2041</v>
      </c>
      <c r="BN559" s="31"/>
    </row>
    <row r="560" s="32" customFormat="true" ht="12.8" hidden="false" customHeight="false" outlineLevel="0" collapsed="false">
      <c r="A560" s="26"/>
      <c r="B560" s="27"/>
      <c r="C560" s="26"/>
      <c r="D560" s="196" t="s">
        <v>194</v>
      </c>
      <c r="E560" s="26"/>
      <c r="F560" s="197" t="s">
        <v>2040</v>
      </c>
      <c r="G560" s="26"/>
      <c r="H560" s="26"/>
      <c r="I560" s="163"/>
      <c r="J560" s="26"/>
      <c r="K560" s="26"/>
      <c r="L560" s="27"/>
      <c r="M560" s="198"/>
      <c r="N560" s="199"/>
      <c r="O560" s="68"/>
      <c r="P560" s="68"/>
      <c r="Q560" s="68"/>
      <c r="R560" s="68"/>
      <c r="S560" s="68"/>
      <c r="T560" s="69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7" t="s">
        <v>194</v>
      </c>
      <c r="AU560" s="7" t="s">
        <v>92</v>
      </c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</row>
    <row r="561" s="32" customFormat="true" ht="12.8" hidden="false" customHeight="false" outlineLevel="0" collapsed="false">
      <c r="A561" s="26"/>
      <c r="B561" s="27"/>
      <c r="C561" s="183" t="s">
        <v>2042</v>
      </c>
      <c r="D561" s="183" t="s">
        <v>0</v>
      </c>
      <c r="E561" s="184" t="s">
        <v>2043</v>
      </c>
      <c r="F561" s="185" t="s">
        <v>2044</v>
      </c>
      <c r="G561" s="186" t="s">
        <v>260</v>
      </c>
      <c r="H561" s="187" t="n">
        <v>1</v>
      </c>
      <c r="I561" s="188"/>
      <c r="J561" s="189" t="n">
        <f aca="false">ROUND(I561*H561,2)</f>
        <v>0</v>
      </c>
      <c r="K561" s="185" t="s">
        <v>261</v>
      </c>
      <c r="L561" s="27"/>
      <c r="M561" s="190"/>
      <c r="N561" s="191" t="s">
        <v>47</v>
      </c>
      <c r="O561" s="68"/>
      <c r="P561" s="192" t="n">
        <f aca="false">O561*H561</f>
        <v>0</v>
      </c>
      <c r="Q561" s="192" t="n">
        <v>0</v>
      </c>
      <c r="R561" s="192" t="n">
        <f aca="false">Q561*H561</f>
        <v>0</v>
      </c>
      <c r="S561" s="192" t="n">
        <v>0</v>
      </c>
      <c r="T561" s="193" t="n">
        <f aca="false">S561*H561</f>
        <v>0</v>
      </c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194" t="s">
        <v>1324</v>
      </c>
      <c r="AS561" s="31"/>
      <c r="AT561" s="194" t="s">
        <v>0</v>
      </c>
      <c r="AU561" s="194" t="s">
        <v>92</v>
      </c>
      <c r="AV561" s="31"/>
      <c r="AW561" s="31"/>
      <c r="AX561" s="31"/>
      <c r="AY561" s="7" t="s">
        <v>186</v>
      </c>
      <c r="AZ561" s="31"/>
      <c r="BA561" s="31"/>
      <c r="BB561" s="31"/>
      <c r="BC561" s="31"/>
      <c r="BD561" s="31"/>
      <c r="BE561" s="195" t="n">
        <f aca="false">IF(N561="základní",J561,0)</f>
        <v>0</v>
      </c>
      <c r="BF561" s="195" t="n">
        <f aca="false">IF(N561="snížená",J561,0)</f>
        <v>0</v>
      </c>
      <c r="BG561" s="195" t="n">
        <f aca="false">IF(N561="zákl. přenesená",J561,0)</f>
        <v>0</v>
      </c>
      <c r="BH561" s="195" t="n">
        <f aca="false">IF(N561="sníž. přenesená",J561,0)</f>
        <v>0</v>
      </c>
      <c r="BI561" s="195" t="n">
        <f aca="false">IF(N561="nulová",J561,0)</f>
        <v>0</v>
      </c>
      <c r="BJ561" s="7" t="s">
        <v>90</v>
      </c>
      <c r="BK561" s="195" t="n">
        <f aca="false">ROUND(I561*H561,2)</f>
        <v>0</v>
      </c>
      <c r="BL561" s="7" t="s">
        <v>1324</v>
      </c>
      <c r="BM561" s="194" t="s">
        <v>2045</v>
      </c>
      <c r="BN561" s="31"/>
    </row>
    <row r="562" s="32" customFormat="true" ht="12.8" hidden="false" customHeight="false" outlineLevel="0" collapsed="false">
      <c r="A562" s="26"/>
      <c r="B562" s="27"/>
      <c r="C562" s="26"/>
      <c r="D562" s="196" t="s">
        <v>194</v>
      </c>
      <c r="E562" s="26"/>
      <c r="F562" s="197" t="s">
        <v>2044</v>
      </c>
      <c r="G562" s="26"/>
      <c r="H562" s="26"/>
      <c r="I562" s="163"/>
      <c r="J562" s="26"/>
      <c r="K562" s="26"/>
      <c r="L562" s="27"/>
      <c r="M562" s="198"/>
      <c r="N562" s="199"/>
      <c r="O562" s="68"/>
      <c r="P562" s="68"/>
      <c r="Q562" s="68"/>
      <c r="R562" s="68"/>
      <c r="S562" s="68"/>
      <c r="T562" s="69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7" t="s">
        <v>194</v>
      </c>
      <c r="AU562" s="7" t="s">
        <v>92</v>
      </c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</row>
    <row r="563" s="32" customFormat="true" ht="12.8" hidden="false" customHeight="false" outlineLevel="0" collapsed="false">
      <c r="A563" s="26"/>
      <c r="B563" s="27"/>
      <c r="C563" s="183" t="s">
        <v>833</v>
      </c>
      <c r="D563" s="183" t="s">
        <v>0</v>
      </c>
      <c r="E563" s="184" t="s">
        <v>2046</v>
      </c>
      <c r="F563" s="185" t="s">
        <v>2047</v>
      </c>
      <c r="G563" s="186" t="s">
        <v>260</v>
      </c>
      <c r="H563" s="187" t="n">
        <v>1</v>
      </c>
      <c r="I563" s="188"/>
      <c r="J563" s="189" t="n">
        <f aca="false">ROUND(I563*H563,2)</f>
        <v>0</v>
      </c>
      <c r="K563" s="185" t="s">
        <v>261</v>
      </c>
      <c r="L563" s="27"/>
      <c r="M563" s="190"/>
      <c r="N563" s="191" t="s">
        <v>47</v>
      </c>
      <c r="O563" s="68"/>
      <c r="P563" s="192" t="n">
        <f aca="false">O563*H563</f>
        <v>0</v>
      </c>
      <c r="Q563" s="192" t="n">
        <v>0</v>
      </c>
      <c r="R563" s="192" t="n">
        <f aca="false">Q563*H563</f>
        <v>0</v>
      </c>
      <c r="S563" s="192" t="n">
        <v>0</v>
      </c>
      <c r="T563" s="193" t="n">
        <f aca="false">S563*H563</f>
        <v>0</v>
      </c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194" t="s">
        <v>1324</v>
      </c>
      <c r="AS563" s="31"/>
      <c r="AT563" s="194" t="s">
        <v>0</v>
      </c>
      <c r="AU563" s="194" t="s">
        <v>92</v>
      </c>
      <c r="AV563" s="31"/>
      <c r="AW563" s="31"/>
      <c r="AX563" s="31"/>
      <c r="AY563" s="7" t="s">
        <v>186</v>
      </c>
      <c r="AZ563" s="31"/>
      <c r="BA563" s="31"/>
      <c r="BB563" s="31"/>
      <c r="BC563" s="31"/>
      <c r="BD563" s="31"/>
      <c r="BE563" s="195" t="n">
        <f aca="false">IF(N563="základní",J563,0)</f>
        <v>0</v>
      </c>
      <c r="BF563" s="195" t="n">
        <f aca="false">IF(N563="snížená",J563,0)</f>
        <v>0</v>
      </c>
      <c r="BG563" s="195" t="n">
        <f aca="false">IF(N563="zákl. přenesená",J563,0)</f>
        <v>0</v>
      </c>
      <c r="BH563" s="195" t="n">
        <f aca="false">IF(N563="sníž. přenesená",J563,0)</f>
        <v>0</v>
      </c>
      <c r="BI563" s="195" t="n">
        <f aca="false">IF(N563="nulová",J563,0)</f>
        <v>0</v>
      </c>
      <c r="BJ563" s="7" t="s">
        <v>90</v>
      </c>
      <c r="BK563" s="195" t="n">
        <f aca="false">ROUND(I563*H563,2)</f>
        <v>0</v>
      </c>
      <c r="BL563" s="7" t="s">
        <v>1324</v>
      </c>
      <c r="BM563" s="194" t="s">
        <v>2048</v>
      </c>
      <c r="BN563" s="31"/>
    </row>
    <row r="564" s="32" customFormat="true" ht="12.8" hidden="false" customHeight="false" outlineLevel="0" collapsed="false">
      <c r="A564" s="26"/>
      <c r="B564" s="27"/>
      <c r="C564" s="26"/>
      <c r="D564" s="196" t="s">
        <v>194</v>
      </c>
      <c r="E564" s="26"/>
      <c r="F564" s="197" t="s">
        <v>2047</v>
      </c>
      <c r="G564" s="26"/>
      <c r="H564" s="26"/>
      <c r="I564" s="163"/>
      <c r="J564" s="26"/>
      <c r="K564" s="26"/>
      <c r="L564" s="27"/>
      <c r="M564" s="198"/>
      <c r="N564" s="199"/>
      <c r="O564" s="68"/>
      <c r="P564" s="68"/>
      <c r="Q564" s="68"/>
      <c r="R564" s="68"/>
      <c r="S564" s="68"/>
      <c r="T564" s="69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7" t="s">
        <v>194</v>
      </c>
      <c r="AU564" s="7" t="s">
        <v>92</v>
      </c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</row>
    <row r="565" s="32" customFormat="true" ht="12.8" hidden="false" customHeight="false" outlineLevel="0" collapsed="false">
      <c r="A565" s="26"/>
      <c r="B565" s="27"/>
      <c r="C565" s="183" t="s">
        <v>2049</v>
      </c>
      <c r="D565" s="183" t="s">
        <v>0</v>
      </c>
      <c r="E565" s="184" t="s">
        <v>2050</v>
      </c>
      <c r="F565" s="185" t="s">
        <v>2051</v>
      </c>
      <c r="G565" s="186" t="s">
        <v>260</v>
      </c>
      <c r="H565" s="187" t="n">
        <v>1</v>
      </c>
      <c r="I565" s="188"/>
      <c r="J565" s="189" t="n">
        <f aca="false">ROUND(I565*H565,2)</f>
        <v>0</v>
      </c>
      <c r="K565" s="185" t="s">
        <v>261</v>
      </c>
      <c r="L565" s="27"/>
      <c r="M565" s="190"/>
      <c r="N565" s="191" t="s">
        <v>47</v>
      </c>
      <c r="O565" s="68"/>
      <c r="P565" s="192" t="n">
        <f aca="false">O565*H565</f>
        <v>0</v>
      </c>
      <c r="Q565" s="192" t="n">
        <v>0</v>
      </c>
      <c r="R565" s="192" t="n">
        <f aca="false">Q565*H565</f>
        <v>0</v>
      </c>
      <c r="S565" s="192" t="n">
        <v>0</v>
      </c>
      <c r="T565" s="193" t="n">
        <f aca="false">S565*H565</f>
        <v>0</v>
      </c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194" t="s">
        <v>1324</v>
      </c>
      <c r="AS565" s="31"/>
      <c r="AT565" s="194" t="s">
        <v>0</v>
      </c>
      <c r="AU565" s="194" t="s">
        <v>92</v>
      </c>
      <c r="AV565" s="31"/>
      <c r="AW565" s="31"/>
      <c r="AX565" s="31"/>
      <c r="AY565" s="7" t="s">
        <v>186</v>
      </c>
      <c r="AZ565" s="31"/>
      <c r="BA565" s="31"/>
      <c r="BB565" s="31"/>
      <c r="BC565" s="31"/>
      <c r="BD565" s="31"/>
      <c r="BE565" s="195" t="n">
        <f aca="false">IF(N565="základní",J565,0)</f>
        <v>0</v>
      </c>
      <c r="BF565" s="195" t="n">
        <f aca="false">IF(N565="snížená",J565,0)</f>
        <v>0</v>
      </c>
      <c r="BG565" s="195" t="n">
        <f aca="false">IF(N565="zákl. přenesená",J565,0)</f>
        <v>0</v>
      </c>
      <c r="BH565" s="195" t="n">
        <f aca="false">IF(N565="sníž. přenesená",J565,0)</f>
        <v>0</v>
      </c>
      <c r="BI565" s="195" t="n">
        <f aca="false">IF(N565="nulová",J565,0)</f>
        <v>0</v>
      </c>
      <c r="BJ565" s="7" t="s">
        <v>90</v>
      </c>
      <c r="BK565" s="195" t="n">
        <f aca="false">ROUND(I565*H565,2)</f>
        <v>0</v>
      </c>
      <c r="BL565" s="7" t="s">
        <v>1324</v>
      </c>
      <c r="BM565" s="194" t="s">
        <v>2052</v>
      </c>
      <c r="BN565" s="31"/>
    </row>
    <row r="566" s="32" customFormat="true" ht="12.8" hidden="false" customHeight="false" outlineLevel="0" collapsed="false">
      <c r="A566" s="26"/>
      <c r="B566" s="27"/>
      <c r="C566" s="26"/>
      <c r="D566" s="196" t="s">
        <v>194</v>
      </c>
      <c r="E566" s="26"/>
      <c r="F566" s="197" t="s">
        <v>2051</v>
      </c>
      <c r="G566" s="26"/>
      <c r="H566" s="26"/>
      <c r="I566" s="163"/>
      <c r="J566" s="26"/>
      <c r="K566" s="26"/>
      <c r="L566" s="27"/>
      <c r="M566" s="198"/>
      <c r="N566" s="199"/>
      <c r="O566" s="68"/>
      <c r="P566" s="68"/>
      <c r="Q566" s="68"/>
      <c r="R566" s="68"/>
      <c r="S566" s="68"/>
      <c r="T566" s="69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7" t="s">
        <v>194</v>
      </c>
      <c r="AU566" s="7" t="s">
        <v>92</v>
      </c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</row>
    <row r="567" s="32" customFormat="true" ht="12.8" hidden="false" customHeight="false" outlineLevel="0" collapsed="false">
      <c r="A567" s="26"/>
      <c r="B567" s="27"/>
      <c r="C567" s="183" t="s">
        <v>836</v>
      </c>
      <c r="D567" s="183" t="s">
        <v>0</v>
      </c>
      <c r="E567" s="184" t="s">
        <v>2053</v>
      </c>
      <c r="F567" s="185" t="s">
        <v>2054</v>
      </c>
      <c r="G567" s="186" t="s">
        <v>260</v>
      </c>
      <c r="H567" s="187" t="n">
        <v>1</v>
      </c>
      <c r="I567" s="188"/>
      <c r="J567" s="189" t="n">
        <f aca="false">ROUND(I567*H567,2)</f>
        <v>0</v>
      </c>
      <c r="K567" s="185" t="s">
        <v>261</v>
      </c>
      <c r="L567" s="27"/>
      <c r="M567" s="190"/>
      <c r="N567" s="191" t="s">
        <v>47</v>
      </c>
      <c r="O567" s="68"/>
      <c r="P567" s="192" t="n">
        <f aca="false">O567*H567</f>
        <v>0</v>
      </c>
      <c r="Q567" s="192" t="n">
        <v>0</v>
      </c>
      <c r="R567" s="192" t="n">
        <f aca="false">Q567*H567</f>
        <v>0</v>
      </c>
      <c r="S567" s="192" t="n">
        <v>0</v>
      </c>
      <c r="T567" s="193" t="n">
        <f aca="false">S567*H567</f>
        <v>0</v>
      </c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194" t="s">
        <v>1324</v>
      </c>
      <c r="AS567" s="31"/>
      <c r="AT567" s="194" t="s">
        <v>0</v>
      </c>
      <c r="AU567" s="194" t="s">
        <v>92</v>
      </c>
      <c r="AV567" s="31"/>
      <c r="AW567" s="31"/>
      <c r="AX567" s="31"/>
      <c r="AY567" s="7" t="s">
        <v>186</v>
      </c>
      <c r="AZ567" s="31"/>
      <c r="BA567" s="31"/>
      <c r="BB567" s="31"/>
      <c r="BC567" s="31"/>
      <c r="BD567" s="31"/>
      <c r="BE567" s="195" t="n">
        <f aca="false">IF(N567="základní",J567,0)</f>
        <v>0</v>
      </c>
      <c r="BF567" s="195" t="n">
        <f aca="false">IF(N567="snížená",J567,0)</f>
        <v>0</v>
      </c>
      <c r="BG567" s="195" t="n">
        <f aca="false">IF(N567="zákl. přenesená",J567,0)</f>
        <v>0</v>
      </c>
      <c r="BH567" s="195" t="n">
        <f aca="false">IF(N567="sníž. přenesená",J567,0)</f>
        <v>0</v>
      </c>
      <c r="BI567" s="195" t="n">
        <f aca="false">IF(N567="nulová",J567,0)</f>
        <v>0</v>
      </c>
      <c r="BJ567" s="7" t="s">
        <v>90</v>
      </c>
      <c r="BK567" s="195" t="n">
        <f aca="false">ROUND(I567*H567,2)</f>
        <v>0</v>
      </c>
      <c r="BL567" s="7" t="s">
        <v>1324</v>
      </c>
      <c r="BM567" s="194" t="s">
        <v>2055</v>
      </c>
      <c r="BN567" s="31"/>
    </row>
    <row r="568" s="32" customFormat="true" ht="12.8" hidden="false" customHeight="false" outlineLevel="0" collapsed="false">
      <c r="A568" s="26"/>
      <c r="B568" s="27"/>
      <c r="C568" s="26"/>
      <c r="D568" s="196" t="s">
        <v>194</v>
      </c>
      <c r="E568" s="26"/>
      <c r="F568" s="197" t="s">
        <v>2054</v>
      </c>
      <c r="G568" s="26"/>
      <c r="H568" s="26"/>
      <c r="I568" s="163"/>
      <c r="J568" s="26"/>
      <c r="K568" s="26"/>
      <c r="L568" s="27"/>
      <c r="M568" s="198"/>
      <c r="N568" s="199"/>
      <c r="O568" s="68"/>
      <c r="P568" s="68"/>
      <c r="Q568" s="68"/>
      <c r="R568" s="68"/>
      <c r="S568" s="68"/>
      <c r="T568" s="69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7" t="s">
        <v>194</v>
      </c>
      <c r="AU568" s="7" t="s">
        <v>92</v>
      </c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</row>
    <row r="569" s="32" customFormat="true" ht="12.8" hidden="false" customHeight="false" outlineLevel="0" collapsed="false">
      <c r="A569" s="26"/>
      <c r="B569" s="27"/>
      <c r="C569" s="183" t="s">
        <v>2056</v>
      </c>
      <c r="D569" s="183" t="s">
        <v>0</v>
      </c>
      <c r="E569" s="184" t="s">
        <v>2057</v>
      </c>
      <c r="F569" s="185" t="s">
        <v>2058</v>
      </c>
      <c r="G569" s="186" t="s">
        <v>260</v>
      </c>
      <c r="H569" s="187" t="n">
        <v>1</v>
      </c>
      <c r="I569" s="188"/>
      <c r="J569" s="189" t="n">
        <f aca="false">ROUND(I569*H569,2)</f>
        <v>0</v>
      </c>
      <c r="K569" s="185" t="s">
        <v>261</v>
      </c>
      <c r="L569" s="27"/>
      <c r="M569" s="190"/>
      <c r="N569" s="191" t="s">
        <v>47</v>
      </c>
      <c r="O569" s="68"/>
      <c r="P569" s="192" t="n">
        <f aca="false">O569*H569</f>
        <v>0</v>
      </c>
      <c r="Q569" s="192" t="n">
        <v>0</v>
      </c>
      <c r="R569" s="192" t="n">
        <f aca="false">Q569*H569</f>
        <v>0</v>
      </c>
      <c r="S569" s="192" t="n">
        <v>0</v>
      </c>
      <c r="T569" s="193" t="n">
        <f aca="false">S569*H569</f>
        <v>0</v>
      </c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194" t="s">
        <v>1324</v>
      </c>
      <c r="AS569" s="31"/>
      <c r="AT569" s="194" t="s">
        <v>0</v>
      </c>
      <c r="AU569" s="194" t="s">
        <v>92</v>
      </c>
      <c r="AV569" s="31"/>
      <c r="AW569" s="31"/>
      <c r="AX569" s="31"/>
      <c r="AY569" s="7" t="s">
        <v>186</v>
      </c>
      <c r="AZ569" s="31"/>
      <c r="BA569" s="31"/>
      <c r="BB569" s="31"/>
      <c r="BC569" s="31"/>
      <c r="BD569" s="31"/>
      <c r="BE569" s="195" t="n">
        <f aca="false">IF(N569="základní",J569,0)</f>
        <v>0</v>
      </c>
      <c r="BF569" s="195" t="n">
        <f aca="false">IF(N569="snížená",J569,0)</f>
        <v>0</v>
      </c>
      <c r="BG569" s="195" t="n">
        <f aca="false">IF(N569="zákl. přenesená",J569,0)</f>
        <v>0</v>
      </c>
      <c r="BH569" s="195" t="n">
        <f aca="false">IF(N569="sníž. přenesená",J569,0)</f>
        <v>0</v>
      </c>
      <c r="BI569" s="195" t="n">
        <f aca="false">IF(N569="nulová",J569,0)</f>
        <v>0</v>
      </c>
      <c r="BJ569" s="7" t="s">
        <v>90</v>
      </c>
      <c r="BK569" s="195" t="n">
        <f aca="false">ROUND(I569*H569,2)</f>
        <v>0</v>
      </c>
      <c r="BL569" s="7" t="s">
        <v>1324</v>
      </c>
      <c r="BM569" s="194" t="s">
        <v>2059</v>
      </c>
      <c r="BN569" s="31"/>
    </row>
    <row r="570" s="32" customFormat="true" ht="12.8" hidden="false" customHeight="false" outlineLevel="0" collapsed="false">
      <c r="A570" s="26"/>
      <c r="B570" s="27"/>
      <c r="C570" s="26"/>
      <c r="D570" s="196" t="s">
        <v>194</v>
      </c>
      <c r="E570" s="26"/>
      <c r="F570" s="197" t="s">
        <v>2058</v>
      </c>
      <c r="G570" s="26"/>
      <c r="H570" s="26"/>
      <c r="I570" s="163"/>
      <c r="J570" s="26"/>
      <c r="K570" s="26"/>
      <c r="L570" s="27"/>
      <c r="M570" s="198"/>
      <c r="N570" s="199"/>
      <c r="O570" s="68"/>
      <c r="P570" s="68"/>
      <c r="Q570" s="68"/>
      <c r="R570" s="68"/>
      <c r="S570" s="68"/>
      <c r="T570" s="69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7" t="s">
        <v>194</v>
      </c>
      <c r="AU570" s="7" t="s">
        <v>92</v>
      </c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</row>
    <row r="571" s="32" customFormat="true" ht="12.8" hidden="false" customHeight="false" outlineLevel="0" collapsed="false">
      <c r="A571" s="26"/>
      <c r="B571" s="27"/>
      <c r="C571" s="183" t="s">
        <v>840</v>
      </c>
      <c r="D571" s="183" t="s">
        <v>0</v>
      </c>
      <c r="E571" s="184" t="s">
        <v>2060</v>
      </c>
      <c r="F571" s="185" t="s">
        <v>2061</v>
      </c>
      <c r="G571" s="186" t="s">
        <v>260</v>
      </c>
      <c r="H571" s="187" t="n">
        <v>1</v>
      </c>
      <c r="I571" s="188"/>
      <c r="J571" s="189" t="n">
        <f aca="false">ROUND(I571*H571,2)</f>
        <v>0</v>
      </c>
      <c r="K571" s="185" t="s">
        <v>261</v>
      </c>
      <c r="L571" s="27"/>
      <c r="M571" s="190"/>
      <c r="N571" s="191" t="s">
        <v>47</v>
      </c>
      <c r="O571" s="68"/>
      <c r="P571" s="192" t="n">
        <f aca="false">O571*H571</f>
        <v>0</v>
      </c>
      <c r="Q571" s="192" t="n">
        <v>0</v>
      </c>
      <c r="R571" s="192" t="n">
        <f aca="false">Q571*H571</f>
        <v>0</v>
      </c>
      <c r="S571" s="192" t="n">
        <v>0</v>
      </c>
      <c r="T571" s="193" t="n">
        <f aca="false">S571*H571</f>
        <v>0</v>
      </c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194" t="s">
        <v>1324</v>
      </c>
      <c r="AS571" s="31"/>
      <c r="AT571" s="194" t="s">
        <v>0</v>
      </c>
      <c r="AU571" s="194" t="s">
        <v>92</v>
      </c>
      <c r="AV571" s="31"/>
      <c r="AW571" s="31"/>
      <c r="AX571" s="31"/>
      <c r="AY571" s="7" t="s">
        <v>186</v>
      </c>
      <c r="AZ571" s="31"/>
      <c r="BA571" s="31"/>
      <c r="BB571" s="31"/>
      <c r="BC571" s="31"/>
      <c r="BD571" s="31"/>
      <c r="BE571" s="195" t="n">
        <f aca="false">IF(N571="základní",J571,0)</f>
        <v>0</v>
      </c>
      <c r="BF571" s="195" t="n">
        <f aca="false">IF(N571="snížená",J571,0)</f>
        <v>0</v>
      </c>
      <c r="BG571" s="195" t="n">
        <f aca="false">IF(N571="zákl. přenesená",J571,0)</f>
        <v>0</v>
      </c>
      <c r="BH571" s="195" t="n">
        <f aca="false">IF(N571="sníž. přenesená",J571,0)</f>
        <v>0</v>
      </c>
      <c r="BI571" s="195" t="n">
        <f aca="false">IF(N571="nulová",J571,0)</f>
        <v>0</v>
      </c>
      <c r="BJ571" s="7" t="s">
        <v>90</v>
      </c>
      <c r="BK571" s="195" t="n">
        <f aca="false">ROUND(I571*H571,2)</f>
        <v>0</v>
      </c>
      <c r="BL571" s="7" t="s">
        <v>1324</v>
      </c>
      <c r="BM571" s="194" t="s">
        <v>2062</v>
      </c>
      <c r="BN571" s="31"/>
    </row>
    <row r="572" s="32" customFormat="true" ht="12.8" hidden="false" customHeight="false" outlineLevel="0" collapsed="false">
      <c r="A572" s="26"/>
      <c r="B572" s="27"/>
      <c r="C572" s="26"/>
      <c r="D572" s="196" t="s">
        <v>194</v>
      </c>
      <c r="E572" s="26"/>
      <c r="F572" s="197" t="s">
        <v>2061</v>
      </c>
      <c r="G572" s="26"/>
      <c r="H572" s="26"/>
      <c r="I572" s="163"/>
      <c r="J572" s="26"/>
      <c r="K572" s="26"/>
      <c r="L572" s="27"/>
      <c r="M572" s="198"/>
      <c r="N572" s="199"/>
      <c r="O572" s="68"/>
      <c r="P572" s="68"/>
      <c r="Q572" s="68"/>
      <c r="R572" s="68"/>
      <c r="S572" s="68"/>
      <c r="T572" s="69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7" t="s">
        <v>194</v>
      </c>
      <c r="AU572" s="7" t="s">
        <v>92</v>
      </c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</row>
    <row r="573" s="32" customFormat="true" ht="12.8" hidden="false" customHeight="false" outlineLevel="0" collapsed="false">
      <c r="A573" s="26"/>
      <c r="B573" s="27"/>
      <c r="C573" s="183" t="s">
        <v>2063</v>
      </c>
      <c r="D573" s="183" t="s">
        <v>0</v>
      </c>
      <c r="E573" s="184" t="s">
        <v>2064</v>
      </c>
      <c r="F573" s="185" t="s">
        <v>2065</v>
      </c>
      <c r="G573" s="186" t="s">
        <v>260</v>
      </c>
      <c r="H573" s="187" t="n">
        <v>1</v>
      </c>
      <c r="I573" s="188"/>
      <c r="J573" s="189" t="n">
        <f aca="false">ROUND(I573*H573,2)</f>
        <v>0</v>
      </c>
      <c r="K573" s="185" t="s">
        <v>261</v>
      </c>
      <c r="L573" s="27"/>
      <c r="M573" s="190"/>
      <c r="N573" s="191" t="s">
        <v>47</v>
      </c>
      <c r="O573" s="68"/>
      <c r="P573" s="192" t="n">
        <f aca="false">O573*H573</f>
        <v>0</v>
      </c>
      <c r="Q573" s="192" t="n">
        <v>0</v>
      </c>
      <c r="R573" s="192" t="n">
        <f aca="false">Q573*H573</f>
        <v>0</v>
      </c>
      <c r="S573" s="192" t="n">
        <v>0</v>
      </c>
      <c r="T573" s="193" t="n">
        <f aca="false">S573*H573</f>
        <v>0</v>
      </c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194" t="s">
        <v>1324</v>
      </c>
      <c r="AS573" s="31"/>
      <c r="AT573" s="194" t="s">
        <v>0</v>
      </c>
      <c r="AU573" s="194" t="s">
        <v>92</v>
      </c>
      <c r="AV573" s="31"/>
      <c r="AW573" s="31"/>
      <c r="AX573" s="31"/>
      <c r="AY573" s="7" t="s">
        <v>186</v>
      </c>
      <c r="AZ573" s="31"/>
      <c r="BA573" s="31"/>
      <c r="BB573" s="31"/>
      <c r="BC573" s="31"/>
      <c r="BD573" s="31"/>
      <c r="BE573" s="195" t="n">
        <f aca="false">IF(N573="základní",J573,0)</f>
        <v>0</v>
      </c>
      <c r="BF573" s="195" t="n">
        <f aca="false">IF(N573="snížená",J573,0)</f>
        <v>0</v>
      </c>
      <c r="BG573" s="195" t="n">
        <f aca="false">IF(N573="zákl. přenesená",J573,0)</f>
        <v>0</v>
      </c>
      <c r="BH573" s="195" t="n">
        <f aca="false">IF(N573="sníž. přenesená",J573,0)</f>
        <v>0</v>
      </c>
      <c r="BI573" s="195" t="n">
        <f aca="false">IF(N573="nulová",J573,0)</f>
        <v>0</v>
      </c>
      <c r="BJ573" s="7" t="s">
        <v>90</v>
      </c>
      <c r="BK573" s="195" t="n">
        <f aca="false">ROUND(I573*H573,2)</f>
        <v>0</v>
      </c>
      <c r="BL573" s="7" t="s">
        <v>1324</v>
      </c>
      <c r="BM573" s="194" t="s">
        <v>2066</v>
      </c>
      <c r="BN573" s="31"/>
    </row>
    <row r="574" s="32" customFormat="true" ht="12.8" hidden="false" customHeight="false" outlineLevel="0" collapsed="false">
      <c r="A574" s="26"/>
      <c r="B574" s="27"/>
      <c r="C574" s="26"/>
      <c r="D574" s="196" t="s">
        <v>194</v>
      </c>
      <c r="E574" s="26"/>
      <c r="F574" s="197" t="s">
        <v>2065</v>
      </c>
      <c r="G574" s="26"/>
      <c r="H574" s="26"/>
      <c r="I574" s="163"/>
      <c r="J574" s="26"/>
      <c r="K574" s="26"/>
      <c r="L574" s="27"/>
      <c r="M574" s="198"/>
      <c r="N574" s="199"/>
      <c r="O574" s="68"/>
      <c r="P574" s="68"/>
      <c r="Q574" s="68"/>
      <c r="R574" s="68"/>
      <c r="S574" s="68"/>
      <c r="T574" s="69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7" t="s">
        <v>194</v>
      </c>
      <c r="AU574" s="7" t="s">
        <v>92</v>
      </c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</row>
    <row r="575" s="32" customFormat="true" ht="12.8" hidden="false" customHeight="false" outlineLevel="0" collapsed="false">
      <c r="A575" s="26"/>
      <c r="B575" s="27"/>
      <c r="C575" s="183" t="s">
        <v>843</v>
      </c>
      <c r="D575" s="183" t="s">
        <v>0</v>
      </c>
      <c r="E575" s="184" t="s">
        <v>2067</v>
      </c>
      <c r="F575" s="185" t="s">
        <v>2068</v>
      </c>
      <c r="G575" s="186" t="s">
        <v>260</v>
      </c>
      <c r="H575" s="187" t="n">
        <v>1</v>
      </c>
      <c r="I575" s="188"/>
      <c r="J575" s="189" t="n">
        <f aca="false">ROUND(I575*H575,2)</f>
        <v>0</v>
      </c>
      <c r="K575" s="185" t="s">
        <v>261</v>
      </c>
      <c r="L575" s="27"/>
      <c r="M575" s="190"/>
      <c r="N575" s="191" t="s">
        <v>47</v>
      </c>
      <c r="O575" s="68"/>
      <c r="P575" s="192" t="n">
        <f aca="false">O575*H575</f>
        <v>0</v>
      </c>
      <c r="Q575" s="192" t="n">
        <v>0</v>
      </c>
      <c r="R575" s="192" t="n">
        <f aca="false">Q575*H575</f>
        <v>0</v>
      </c>
      <c r="S575" s="192" t="n">
        <v>0</v>
      </c>
      <c r="T575" s="193" t="n">
        <f aca="false">S575*H575</f>
        <v>0</v>
      </c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194" t="s">
        <v>1324</v>
      </c>
      <c r="AS575" s="31"/>
      <c r="AT575" s="194" t="s">
        <v>0</v>
      </c>
      <c r="AU575" s="194" t="s">
        <v>92</v>
      </c>
      <c r="AV575" s="31"/>
      <c r="AW575" s="31"/>
      <c r="AX575" s="31"/>
      <c r="AY575" s="7" t="s">
        <v>186</v>
      </c>
      <c r="AZ575" s="31"/>
      <c r="BA575" s="31"/>
      <c r="BB575" s="31"/>
      <c r="BC575" s="31"/>
      <c r="BD575" s="31"/>
      <c r="BE575" s="195" t="n">
        <f aca="false">IF(N575="základní",J575,0)</f>
        <v>0</v>
      </c>
      <c r="BF575" s="195" t="n">
        <f aca="false">IF(N575="snížená",J575,0)</f>
        <v>0</v>
      </c>
      <c r="BG575" s="195" t="n">
        <f aca="false">IF(N575="zákl. přenesená",J575,0)</f>
        <v>0</v>
      </c>
      <c r="BH575" s="195" t="n">
        <f aca="false">IF(N575="sníž. přenesená",J575,0)</f>
        <v>0</v>
      </c>
      <c r="BI575" s="195" t="n">
        <f aca="false">IF(N575="nulová",J575,0)</f>
        <v>0</v>
      </c>
      <c r="BJ575" s="7" t="s">
        <v>90</v>
      </c>
      <c r="BK575" s="195" t="n">
        <f aca="false">ROUND(I575*H575,2)</f>
        <v>0</v>
      </c>
      <c r="BL575" s="7" t="s">
        <v>1324</v>
      </c>
      <c r="BM575" s="194" t="s">
        <v>2069</v>
      </c>
      <c r="BN575" s="31"/>
    </row>
    <row r="576" s="32" customFormat="true" ht="12.8" hidden="false" customHeight="false" outlineLevel="0" collapsed="false">
      <c r="A576" s="26"/>
      <c r="B576" s="27"/>
      <c r="C576" s="26"/>
      <c r="D576" s="196" t="s">
        <v>194</v>
      </c>
      <c r="E576" s="26"/>
      <c r="F576" s="197" t="s">
        <v>2068</v>
      </c>
      <c r="G576" s="26"/>
      <c r="H576" s="26"/>
      <c r="I576" s="163"/>
      <c r="J576" s="26"/>
      <c r="K576" s="26"/>
      <c r="L576" s="27"/>
      <c r="M576" s="198"/>
      <c r="N576" s="199"/>
      <c r="O576" s="68"/>
      <c r="P576" s="68"/>
      <c r="Q576" s="68"/>
      <c r="R576" s="68"/>
      <c r="S576" s="68"/>
      <c r="T576" s="69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7" t="s">
        <v>194</v>
      </c>
      <c r="AU576" s="7" t="s">
        <v>92</v>
      </c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</row>
    <row r="577" s="32" customFormat="true" ht="12.8" hidden="false" customHeight="false" outlineLevel="0" collapsed="false">
      <c r="A577" s="26"/>
      <c r="B577" s="27"/>
      <c r="C577" s="183" t="s">
        <v>2070</v>
      </c>
      <c r="D577" s="183" t="s">
        <v>0</v>
      </c>
      <c r="E577" s="184" t="s">
        <v>2071</v>
      </c>
      <c r="F577" s="185" t="s">
        <v>2072</v>
      </c>
      <c r="G577" s="186" t="s">
        <v>260</v>
      </c>
      <c r="H577" s="187" t="n">
        <v>1</v>
      </c>
      <c r="I577" s="188"/>
      <c r="J577" s="189" t="n">
        <f aca="false">ROUND(I577*H577,2)</f>
        <v>0</v>
      </c>
      <c r="K577" s="185" t="s">
        <v>261</v>
      </c>
      <c r="L577" s="27"/>
      <c r="M577" s="190"/>
      <c r="N577" s="191" t="s">
        <v>47</v>
      </c>
      <c r="O577" s="68"/>
      <c r="P577" s="192" t="n">
        <f aca="false">O577*H577</f>
        <v>0</v>
      </c>
      <c r="Q577" s="192" t="n">
        <v>0</v>
      </c>
      <c r="R577" s="192" t="n">
        <f aca="false">Q577*H577</f>
        <v>0</v>
      </c>
      <c r="S577" s="192" t="n">
        <v>0</v>
      </c>
      <c r="T577" s="193" t="n">
        <f aca="false">S577*H577</f>
        <v>0</v>
      </c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194" t="s">
        <v>1324</v>
      </c>
      <c r="AS577" s="31"/>
      <c r="AT577" s="194" t="s">
        <v>0</v>
      </c>
      <c r="AU577" s="194" t="s">
        <v>92</v>
      </c>
      <c r="AV577" s="31"/>
      <c r="AW577" s="31"/>
      <c r="AX577" s="31"/>
      <c r="AY577" s="7" t="s">
        <v>186</v>
      </c>
      <c r="AZ577" s="31"/>
      <c r="BA577" s="31"/>
      <c r="BB577" s="31"/>
      <c r="BC577" s="31"/>
      <c r="BD577" s="31"/>
      <c r="BE577" s="195" t="n">
        <f aca="false">IF(N577="základní",J577,0)</f>
        <v>0</v>
      </c>
      <c r="BF577" s="195" t="n">
        <f aca="false">IF(N577="snížená",J577,0)</f>
        <v>0</v>
      </c>
      <c r="BG577" s="195" t="n">
        <f aca="false">IF(N577="zákl. přenesená",J577,0)</f>
        <v>0</v>
      </c>
      <c r="BH577" s="195" t="n">
        <f aca="false">IF(N577="sníž. přenesená",J577,0)</f>
        <v>0</v>
      </c>
      <c r="BI577" s="195" t="n">
        <f aca="false">IF(N577="nulová",J577,0)</f>
        <v>0</v>
      </c>
      <c r="BJ577" s="7" t="s">
        <v>90</v>
      </c>
      <c r="BK577" s="195" t="n">
        <f aca="false">ROUND(I577*H577,2)</f>
        <v>0</v>
      </c>
      <c r="BL577" s="7" t="s">
        <v>1324</v>
      </c>
      <c r="BM577" s="194" t="s">
        <v>2073</v>
      </c>
      <c r="BN577" s="31"/>
    </row>
    <row r="578" s="32" customFormat="true" ht="12.8" hidden="false" customHeight="false" outlineLevel="0" collapsed="false">
      <c r="A578" s="26"/>
      <c r="B578" s="27"/>
      <c r="C578" s="26"/>
      <c r="D578" s="196" t="s">
        <v>194</v>
      </c>
      <c r="E578" s="26"/>
      <c r="F578" s="197" t="s">
        <v>2072</v>
      </c>
      <c r="G578" s="26"/>
      <c r="H578" s="26"/>
      <c r="I578" s="163"/>
      <c r="J578" s="26"/>
      <c r="K578" s="26"/>
      <c r="L578" s="27"/>
      <c r="M578" s="198"/>
      <c r="N578" s="199"/>
      <c r="O578" s="68"/>
      <c r="P578" s="68"/>
      <c r="Q578" s="68"/>
      <c r="R578" s="68"/>
      <c r="S578" s="68"/>
      <c r="T578" s="69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7" t="s">
        <v>194</v>
      </c>
      <c r="AU578" s="7" t="s">
        <v>92</v>
      </c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</row>
    <row r="579" s="32" customFormat="true" ht="12.8" hidden="false" customHeight="false" outlineLevel="0" collapsed="false">
      <c r="A579" s="26"/>
      <c r="B579" s="27"/>
      <c r="C579" s="183" t="s">
        <v>846</v>
      </c>
      <c r="D579" s="183" t="s">
        <v>0</v>
      </c>
      <c r="E579" s="184" t="s">
        <v>2074</v>
      </c>
      <c r="F579" s="185" t="s">
        <v>2075</v>
      </c>
      <c r="G579" s="186" t="s">
        <v>260</v>
      </c>
      <c r="H579" s="187" t="n">
        <v>1</v>
      </c>
      <c r="I579" s="188"/>
      <c r="J579" s="189" t="n">
        <f aca="false">ROUND(I579*H579,2)</f>
        <v>0</v>
      </c>
      <c r="K579" s="185" t="s">
        <v>261</v>
      </c>
      <c r="L579" s="27"/>
      <c r="M579" s="190"/>
      <c r="N579" s="191" t="s">
        <v>47</v>
      </c>
      <c r="O579" s="68"/>
      <c r="P579" s="192" t="n">
        <f aca="false">O579*H579</f>
        <v>0</v>
      </c>
      <c r="Q579" s="192" t="n">
        <v>0</v>
      </c>
      <c r="R579" s="192" t="n">
        <f aca="false">Q579*H579</f>
        <v>0</v>
      </c>
      <c r="S579" s="192" t="n">
        <v>0</v>
      </c>
      <c r="T579" s="193" t="n">
        <f aca="false">S579*H579</f>
        <v>0</v>
      </c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194" t="s">
        <v>1324</v>
      </c>
      <c r="AS579" s="31"/>
      <c r="AT579" s="194" t="s">
        <v>0</v>
      </c>
      <c r="AU579" s="194" t="s">
        <v>92</v>
      </c>
      <c r="AV579" s="31"/>
      <c r="AW579" s="31"/>
      <c r="AX579" s="31"/>
      <c r="AY579" s="7" t="s">
        <v>186</v>
      </c>
      <c r="AZ579" s="31"/>
      <c r="BA579" s="31"/>
      <c r="BB579" s="31"/>
      <c r="BC579" s="31"/>
      <c r="BD579" s="31"/>
      <c r="BE579" s="195" t="n">
        <f aca="false">IF(N579="základní",J579,0)</f>
        <v>0</v>
      </c>
      <c r="BF579" s="195" t="n">
        <f aca="false">IF(N579="snížená",J579,0)</f>
        <v>0</v>
      </c>
      <c r="BG579" s="195" t="n">
        <f aca="false">IF(N579="zákl. přenesená",J579,0)</f>
        <v>0</v>
      </c>
      <c r="BH579" s="195" t="n">
        <f aca="false">IF(N579="sníž. přenesená",J579,0)</f>
        <v>0</v>
      </c>
      <c r="BI579" s="195" t="n">
        <f aca="false">IF(N579="nulová",J579,0)</f>
        <v>0</v>
      </c>
      <c r="BJ579" s="7" t="s">
        <v>90</v>
      </c>
      <c r="BK579" s="195" t="n">
        <f aca="false">ROUND(I579*H579,2)</f>
        <v>0</v>
      </c>
      <c r="BL579" s="7" t="s">
        <v>1324</v>
      </c>
      <c r="BM579" s="194" t="s">
        <v>2076</v>
      </c>
      <c r="BN579" s="31"/>
    </row>
    <row r="580" s="32" customFormat="true" ht="12.8" hidden="false" customHeight="false" outlineLevel="0" collapsed="false">
      <c r="A580" s="26"/>
      <c r="B580" s="27"/>
      <c r="C580" s="26"/>
      <c r="D580" s="196" t="s">
        <v>194</v>
      </c>
      <c r="E580" s="26"/>
      <c r="F580" s="197" t="s">
        <v>2075</v>
      </c>
      <c r="G580" s="26"/>
      <c r="H580" s="26"/>
      <c r="I580" s="163"/>
      <c r="J580" s="26"/>
      <c r="K580" s="26"/>
      <c r="L580" s="27"/>
      <c r="M580" s="198"/>
      <c r="N580" s="199"/>
      <c r="O580" s="68"/>
      <c r="P580" s="68"/>
      <c r="Q580" s="68"/>
      <c r="R580" s="68"/>
      <c r="S580" s="68"/>
      <c r="T580" s="69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7" t="s">
        <v>194</v>
      </c>
      <c r="AU580" s="7" t="s">
        <v>92</v>
      </c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</row>
    <row r="581" s="32" customFormat="true" ht="12.8" hidden="false" customHeight="false" outlineLevel="0" collapsed="false">
      <c r="A581" s="26"/>
      <c r="B581" s="27"/>
      <c r="C581" s="183" t="s">
        <v>2077</v>
      </c>
      <c r="D581" s="183" t="s">
        <v>0</v>
      </c>
      <c r="E581" s="184" t="s">
        <v>2078</v>
      </c>
      <c r="F581" s="185" t="s">
        <v>2079</v>
      </c>
      <c r="G581" s="186" t="s">
        <v>260</v>
      </c>
      <c r="H581" s="187" t="n">
        <v>1</v>
      </c>
      <c r="I581" s="188"/>
      <c r="J581" s="189" t="n">
        <f aca="false">ROUND(I581*H581,2)</f>
        <v>0</v>
      </c>
      <c r="K581" s="185" t="s">
        <v>261</v>
      </c>
      <c r="L581" s="27"/>
      <c r="M581" s="190"/>
      <c r="N581" s="191" t="s">
        <v>47</v>
      </c>
      <c r="O581" s="68"/>
      <c r="P581" s="192" t="n">
        <f aca="false">O581*H581</f>
        <v>0</v>
      </c>
      <c r="Q581" s="192" t="n">
        <v>0</v>
      </c>
      <c r="R581" s="192" t="n">
        <f aca="false">Q581*H581</f>
        <v>0</v>
      </c>
      <c r="S581" s="192" t="n">
        <v>0</v>
      </c>
      <c r="T581" s="193" t="n">
        <f aca="false">S581*H581</f>
        <v>0</v>
      </c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194" t="s">
        <v>1324</v>
      </c>
      <c r="AS581" s="31"/>
      <c r="AT581" s="194" t="s">
        <v>0</v>
      </c>
      <c r="AU581" s="194" t="s">
        <v>92</v>
      </c>
      <c r="AV581" s="31"/>
      <c r="AW581" s="31"/>
      <c r="AX581" s="31"/>
      <c r="AY581" s="7" t="s">
        <v>186</v>
      </c>
      <c r="AZ581" s="31"/>
      <c r="BA581" s="31"/>
      <c r="BB581" s="31"/>
      <c r="BC581" s="31"/>
      <c r="BD581" s="31"/>
      <c r="BE581" s="195" t="n">
        <f aca="false">IF(N581="základní",J581,0)</f>
        <v>0</v>
      </c>
      <c r="BF581" s="195" t="n">
        <f aca="false">IF(N581="snížená",J581,0)</f>
        <v>0</v>
      </c>
      <c r="BG581" s="195" t="n">
        <f aca="false">IF(N581="zákl. přenesená",J581,0)</f>
        <v>0</v>
      </c>
      <c r="BH581" s="195" t="n">
        <f aca="false">IF(N581="sníž. přenesená",J581,0)</f>
        <v>0</v>
      </c>
      <c r="BI581" s="195" t="n">
        <f aca="false">IF(N581="nulová",J581,0)</f>
        <v>0</v>
      </c>
      <c r="BJ581" s="7" t="s">
        <v>90</v>
      </c>
      <c r="BK581" s="195" t="n">
        <f aca="false">ROUND(I581*H581,2)</f>
        <v>0</v>
      </c>
      <c r="BL581" s="7" t="s">
        <v>1324</v>
      </c>
      <c r="BM581" s="194" t="s">
        <v>2080</v>
      </c>
      <c r="BN581" s="31"/>
    </row>
    <row r="582" s="32" customFormat="true" ht="12.8" hidden="false" customHeight="false" outlineLevel="0" collapsed="false">
      <c r="A582" s="26"/>
      <c r="B582" s="27"/>
      <c r="C582" s="26"/>
      <c r="D582" s="196" t="s">
        <v>194</v>
      </c>
      <c r="E582" s="26"/>
      <c r="F582" s="197" t="s">
        <v>2079</v>
      </c>
      <c r="G582" s="26"/>
      <c r="H582" s="26"/>
      <c r="I582" s="163"/>
      <c r="J582" s="26"/>
      <c r="K582" s="26"/>
      <c r="L582" s="27"/>
      <c r="M582" s="198"/>
      <c r="N582" s="199"/>
      <c r="O582" s="68"/>
      <c r="P582" s="68"/>
      <c r="Q582" s="68"/>
      <c r="R582" s="68"/>
      <c r="S582" s="68"/>
      <c r="T582" s="69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7" t="s">
        <v>194</v>
      </c>
      <c r="AU582" s="7" t="s">
        <v>92</v>
      </c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</row>
    <row r="583" s="32" customFormat="true" ht="12.8" hidden="false" customHeight="false" outlineLevel="0" collapsed="false">
      <c r="A583" s="26"/>
      <c r="B583" s="27"/>
      <c r="C583" s="183" t="s">
        <v>849</v>
      </c>
      <c r="D583" s="183" t="s">
        <v>0</v>
      </c>
      <c r="E583" s="184" t="s">
        <v>2081</v>
      </c>
      <c r="F583" s="185" t="s">
        <v>2082</v>
      </c>
      <c r="G583" s="186" t="s">
        <v>260</v>
      </c>
      <c r="H583" s="187" t="n">
        <v>1</v>
      </c>
      <c r="I583" s="188"/>
      <c r="J583" s="189" t="n">
        <f aca="false">ROUND(I583*H583,2)</f>
        <v>0</v>
      </c>
      <c r="K583" s="185" t="s">
        <v>261</v>
      </c>
      <c r="L583" s="27"/>
      <c r="M583" s="190"/>
      <c r="N583" s="191" t="s">
        <v>47</v>
      </c>
      <c r="O583" s="68"/>
      <c r="P583" s="192" t="n">
        <f aca="false">O583*H583</f>
        <v>0</v>
      </c>
      <c r="Q583" s="192" t="n">
        <v>0</v>
      </c>
      <c r="R583" s="192" t="n">
        <f aca="false">Q583*H583</f>
        <v>0</v>
      </c>
      <c r="S583" s="192" t="n">
        <v>0</v>
      </c>
      <c r="T583" s="193" t="n">
        <f aca="false">S583*H583</f>
        <v>0</v>
      </c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194" t="s">
        <v>1324</v>
      </c>
      <c r="AS583" s="31"/>
      <c r="AT583" s="194" t="s">
        <v>0</v>
      </c>
      <c r="AU583" s="194" t="s">
        <v>92</v>
      </c>
      <c r="AV583" s="31"/>
      <c r="AW583" s="31"/>
      <c r="AX583" s="31"/>
      <c r="AY583" s="7" t="s">
        <v>186</v>
      </c>
      <c r="AZ583" s="31"/>
      <c r="BA583" s="31"/>
      <c r="BB583" s="31"/>
      <c r="BC583" s="31"/>
      <c r="BD583" s="31"/>
      <c r="BE583" s="195" t="n">
        <f aca="false">IF(N583="základní",J583,0)</f>
        <v>0</v>
      </c>
      <c r="BF583" s="195" t="n">
        <f aca="false">IF(N583="snížená",J583,0)</f>
        <v>0</v>
      </c>
      <c r="BG583" s="195" t="n">
        <f aca="false">IF(N583="zákl. přenesená",J583,0)</f>
        <v>0</v>
      </c>
      <c r="BH583" s="195" t="n">
        <f aca="false">IF(N583="sníž. přenesená",J583,0)</f>
        <v>0</v>
      </c>
      <c r="BI583" s="195" t="n">
        <f aca="false">IF(N583="nulová",J583,0)</f>
        <v>0</v>
      </c>
      <c r="BJ583" s="7" t="s">
        <v>90</v>
      </c>
      <c r="BK583" s="195" t="n">
        <f aca="false">ROUND(I583*H583,2)</f>
        <v>0</v>
      </c>
      <c r="BL583" s="7" t="s">
        <v>1324</v>
      </c>
      <c r="BM583" s="194" t="s">
        <v>2083</v>
      </c>
      <c r="BN583" s="31"/>
    </row>
    <row r="584" s="32" customFormat="true" ht="12.8" hidden="false" customHeight="false" outlineLevel="0" collapsed="false">
      <c r="A584" s="26"/>
      <c r="B584" s="27"/>
      <c r="C584" s="26"/>
      <c r="D584" s="196" t="s">
        <v>194</v>
      </c>
      <c r="E584" s="26"/>
      <c r="F584" s="197" t="s">
        <v>2082</v>
      </c>
      <c r="G584" s="26"/>
      <c r="H584" s="26"/>
      <c r="I584" s="163"/>
      <c r="J584" s="26"/>
      <c r="K584" s="26"/>
      <c r="L584" s="27"/>
      <c r="M584" s="198"/>
      <c r="N584" s="199"/>
      <c r="O584" s="68"/>
      <c r="P584" s="68"/>
      <c r="Q584" s="68"/>
      <c r="R584" s="68"/>
      <c r="S584" s="68"/>
      <c r="T584" s="69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7" t="s">
        <v>194</v>
      </c>
      <c r="AU584" s="7" t="s">
        <v>92</v>
      </c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</row>
    <row r="585" s="32" customFormat="true" ht="12.8" hidden="false" customHeight="false" outlineLevel="0" collapsed="false">
      <c r="A585" s="26"/>
      <c r="B585" s="27"/>
      <c r="C585" s="183" t="s">
        <v>2084</v>
      </c>
      <c r="D585" s="183" t="s">
        <v>0</v>
      </c>
      <c r="E585" s="184" t="s">
        <v>2085</v>
      </c>
      <c r="F585" s="185" t="s">
        <v>2086</v>
      </c>
      <c r="G585" s="186" t="s">
        <v>260</v>
      </c>
      <c r="H585" s="187" t="n">
        <v>1</v>
      </c>
      <c r="I585" s="188"/>
      <c r="J585" s="189" t="n">
        <f aca="false">ROUND(I585*H585,2)</f>
        <v>0</v>
      </c>
      <c r="K585" s="185" t="s">
        <v>261</v>
      </c>
      <c r="L585" s="27"/>
      <c r="M585" s="190"/>
      <c r="N585" s="191" t="s">
        <v>47</v>
      </c>
      <c r="O585" s="68"/>
      <c r="P585" s="192" t="n">
        <f aca="false">O585*H585</f>
        <v>0</v>
      </c>
      <c r="Q585" s="192" t="n">
        <v>0</v>
      </c>
      <c r="R585" s="192" t="n">
        <f aca="false">Q585*H585</f>
        <v>0</v>
      </c>
      <c r="S585" s="192" t="n">
        <v>0</v>
      </c>
      <c r="T585" s="193" t="n">
        <f aca="false">S585*H585</f>
        <v>0</v>
      </c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194" t="s">
        <v>1324</v>
      </c>
      <c r="AS585" s="31"/>
      <c r="AT585" s="194" t="s">
        <v>0</v>
      </c>
      <c r="AU585" s="194" t="s">
        <v>92</v>
      </c>
      <c r="AV585" s="31"/>
      <c r="AW585" s="31"/>
      <c r="AX585" s="31"/>
      <c r="AY585" s="7" t="s">
        <v>186</v>
      </c>
      <c r="AZ585" s="31"/>
      <c r="BA585" s="31"/>
      <c r="BB585" s="31"/>
      <c r="BC585" s="31"/>
      <c r="BD585" s="31"/>
      <c r="BE585" s="195" t="n">
        <f aca="false">IF(N585="základní",J585,0)</f>
        <v>0</v>
      </c>
      <c r="BF585" s="195" t="n">
        <f aca="false">IF(N585="snížená",J585,0)</f>
        <v>0</v>
      </c>
      <c r="BG585" s="195" t="n">
        <f aca="false">IF(N585="zákl. přenesená",J585,0)</f>
        <v>0</v>
      </c>
      <c r="BH585" s="195" t="n">
        <f aca="false">IF(N585="sníž. přenesená",J585,0)</f>
        <v>0</v>
      </c>
      <c r="BI585" s="195" t="n">
        <f aca="false">IF(N585="nulová",J585,0)</f>
        <v>0</v>
      </c>
      <c r="BJ585" s="7" t="s">
        <v>90</v>
      </c>
      <c r="BK585" s="195" t="n">
        <f aca="false">ROUND(I585*H585,2)</f>
        <v>0</v>
      </c>
      <c r="BL585" s="7" t="s">
        <v>1324</v>
      </c>
      <c r="BM585" s="194" t="s">
        <v>2087</v>
      </c>
      <c r="BN585" s="31"/>
    </row>
    <row r="586" s="32" customFormat="true" ht="12.8" hidden="false" customHeight="false" outlineLevel="0" collapsed="false">
      <c r="A586" s="26"/>
      <c r="B586" s="27"/>
      <c r="C586" s="26"/>
      <c r="D586" s="196" t="s">
        <v>194</v>
      </c>
      <c r="E586" s="26"/>
      <c r="F586" s="197" t="s">
        <v>2086</v>
      </c>
      <c r="G586" s="26"/>
      <c r="H586" s="26"/>
      <c r="I586" s="163"/>
      <c r="J586" s="26"/>
      <c r="K586" s="26"/>
      <c r="L586" s="27"/>
      <c r="M586" s="198"/>
      <c r="N586" s="199"/>
      <c r="O586" s="68"/>
      <c r="P586" s="68"/>
      <c r="Q586" s="68"/>
      <c r="R586" s="68"/>
      <c r="S586" s="68"/>
      <c r="T586" s="69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7" t="s">
        <v>194</v>
      </c>
      <c r="AU586" s="7" t="s">
        <v>92</v>
      </c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</row>
    <row r="587" s="32" customFormat="true" ht="12.8" hidden="false" customHeight="false" outlineLevel="0" collapsed="false">
      <c r="A587" s="26"/>
      <c r="B587" s="27"/>
      <c r="C587" s="183" t="s">
        <v>853</v>
      </c>
      <c r="D587" s="183" t="s">
        <v>0</v>
      </c>
      <c r="E587" s="184" t="s">
        <v>2088</v>
      </c>
      <c r="F587" s="185" t="s">
        <v>2089</v>
      </c>
      <c r="G587" s="186" t="s">
        <v>260</v>
      </c>
      <c r="H587" s="187" t="n">
        <v>1</v>
      </c>
      <c r="I587" s="188"/>
      <c r="J587" s="189" t="n">
        <f aca="false">ROUND(I587*H587,2)</f>
        <v>0</v>
      </c>
      <c r="K587" s="185" t="s">
        <v>261</v>
      </c>
      <c r="L587" s="27"/>
      <c r="M587" s="190"/>
      <c r="N587" s="191" t="s">
        <v>47</v>
      </c>
      <c r="O587" s="68"/>
      <c r="P587" s="192" t="n">
        <f aca="false">O587*H587</f>
        <v>0</v>
      </c>
      <c r="Q587" s="192" t="n">
        <v>0</v>
      </c>
      <c r="R587" s="192" t="n">
        <f aca="false">Q587*H587</f>
        <v>0</v>
      </c>
      <c r="S587" s="192" t="n">
        <v>0</v>
      </c>
      <c r="T587" s="193" t="n">
        <f aca="false">S587*H587</f>
        <v>0</v>
      </c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194" t="s">
        <v>1324</v>
      </c>
      <c r="AS587" s="31"/>
      <c r="AT587" s="194" t="s">
        <v>0</v>
      </c>
      <c r="AU587" s="194" t="s">
        <v>92</v>
      </c>
      <c r="AV587" s="31"/>
      <c r="AW587" s="31"/>
      <c r="AX587" s="31"/>
      <c r="AY587" s="7" t="s">
        <v>186</v>
      </c>
      <c r="AZ587" s="31"/>
      <c r="BA587" s="31"/>
      <c r="BB587" s="31"/>
      <c r="BC587" s="31"/>
      <c r="BD587" s="31"/>
      <c r="BE587" s="195" t="n">
        <f aca="false">IF(N587="základní",J587,0)</f>
        <v>0</v>
      </c>
      <c r="BF587" s="195" t="n">
        <f aca="false">IF(N587="snížená",J587,0)</f>
        <v>0</v>
      </c>
      <c r="BG587" s="195" t="n">
        <f aca="false">IF(N587="zákl. přenesená",J587,0)</f>
        <v>0</v>
      </c>
      <c r="BH587" s="195" t="n">
        <f aca="false">IF(N587="sníž. přenesená",J587,0)</f>
        <v>0</v>
      </c>
      <c r="BI587" s="195" t="n">
        <f aca="false">IF(N587="nulová",J587,0)</f>
        <v>0</v>
      </c>
      <c r="BJ587" s="7" t="s">
        <v>90</v>
      </c>
      <c r="BK587" s="195" t="n">
        <f aca="false">ROUND(I587*H587,2)</f>
        <v>0</v>
      </c>
      <c r="BL587" s="7" t="s">
        <v>1324</v>
      </c>
      <c r="BM587" s="194" t="s">
        <v>2090</v>
      </c>
      <c r="BN587" s="31"/>
    </row>
    <row r="588" s="32" customFormat="true" ht="12.8" hidden="false" customHeight="false" outlineLevel="0" collapsed="false">
      <c r="A588" s="26"/>
      <c r="B588" s="27"/>
      <c r="C588" s="26"/>
      <c r="D588" s="196" t="s">
        <v>194</v>
      </c>
      <c r="E588" s="26"/>
      <c r="F588" s="197" t="s">
        <v>2089</v>
      </c>
      <c r="G588" s="26"/>
      <c r="H588" s="26"/>
      <c r="I588" s="163"/>
      <c r="J588" s="26"/>
      <c r="K588" s="26"/>
      <c r="L588" s="27"/>
      <c r="M588" s="198"/>
      <c r="N588" s="199"/>
      <c r="O588" s="68"/>
      <c r="P588" s="68"/>
      <c r="Q588" s="68"/>
      <c r="R588" s="68"/>
      <c r="S588" s="68"/>
      <c r="T588" s="69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7" t="s">
        <v>194</v>
      </c>
      <c r="AU588" s="7" t="s">
        <v>92</v>
      </c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</row>
    <row r="589" s="32" customFormat="true" ht="12.8" hidden="false" customHeight="false" outlineLevel="0" collapsed="false">
      <c r="A589" s="26"/>
      <c r="B589" s="27"/>
      <c r="C589" s="183" t="s">
        <v>2091</v>
      </c>
      <c r="D589" s="183" t="s">
        <v>0</v>
      </c>
      <c r="E589" s="184" t="s">
        <v>2092</v>
      </c>
      <c r="F589" s="185" t="s">
        <v>2093</v>
      </c>
      <c r="G589" s="186" t="s">
        <v>260</v>
      </c>
      <c r="H589" s="187" t="n">
        <v>1</v>
      </c>
      <c r="I589" s="188"/>
      <c r="J589" s="189" t="n">
        <f aca="false">ROUND(I589*H589,2)</f>
        <v>0</v>
      </c>
      <c r="K589" s="185" t="s">
        <v>261</v>
      </c>
      <c r="L589" s="27"/>
      <c r="M589" s="190"/>
      <c r="N589" s="191" t="s">
        <v>47</v>
      </c>
      <c r="O589" s="68"/>
      <c r="P589" s="192" t="n">
        <f aca="false">O589*H589</f>
        <v>0</v>
      </c>
      <c r="Q589" s="192" t="n">
        <v>0</v>
      </c>
      <c r="R589" s="192" t="n">
        <f aca="false">Q589*H589</f>
        <v>0</v>
      </c>
      <c r="S589" s="192" t="n">
        <v>0</v>
      </c>
      <c r="T589" s="193" t="n">
        <f aca="false">S589*H589</f>
        <v>0</v>
      </c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194" t="s">
        <v>1324</v>
      </c>
      <c r="AS589" s="31"/>
      <c r="AT589" s="194" t="s">
        <v>0</v>
      </c>
      <c r="AU589" s="194" t="s">
        <v>92</v>
      </c>
      <c r="AV589" s="31"/>
      <c r="AW589" s="31"/>
      <c r="AX589" s="31"/>
      <c r="AY589" s="7" t="s">
        <v>186</v>
      </c>
      <c r="AZ589" s="31"/>
      <c r="BA589" s="31"/>
      <c r="BB589" s="31"/>
      <c r="BC589" s="31"/>
      <c r="BD589" s="31"/>
      <c r="BE589" s="195" t="n">
        <f aca="false">IF(N589="základní",J589,0)</f>
        <v>0</v>
      </c>
      <c r="BF589" s="195" t="n">
        <f aca="false">IF(N589="snížená",J589,0)</f>
        <v>0</v>
      </c>
      <c r="BG589" s="195" t="n">
        <f aca="false">IF(N589="zákl. přenesená",J589,0)</f>
        <v>0</v>
      </c>
      <c r="BH589" s="195" t="n">
        <f aca="false">IF(N589="sníž. přenesená",J589,0)</f>
        <v>0</v>
      </c>
      <c r="BI589" s="195" t="n">
        <f aca="false">IF(N589="nulová",J589,0)</f>
        <v>0</v>
      </c>
      <c r="BJ589" s="7" t="s">
        <v>90</v>
      </c>
      <c r="BK589" s="195" t="n">
        <f aca="false">ROUND(I589*H589,2)</f>
        <v>0</v>
      </c>
      <c r="BL589" s="7" t="s">
        <v>1324</v>
      </c>
      <c r="BM589" s="194" t="s">
        <v>2094</v>
      </c>
      <c r="BN589" s="31"/>
    </row>
    <row r="590" s="32" customFormat="true" ht="12.8" hidden="false" customHeight="false" outlineLevel="0" collapsed="false">
      <c r="A590" s="26"/>
      <c r="B590" s="27"/>
      <c r="C590" s="26"/>
      <c r="D590" s="196" t="s">
        <v>194</v>
      </c>
      <c r="E590" s="26"/>
      <c r="F590" s="197" t="s">
        <v>2093</v>
      </c>
      <c r="G590" s="26"/>
      <c r="H590" s="26"/>
      <c r="I590" s="163"/>
      <c r="J590" s="26"/>
      <c r="K590" s="26"/>
      <c r="L590" s="27"/>
      <c r="M590" s="198"/>
      <c r="N590" s="199"/>
      <c r="O590" s="68"/>
      <c r="P590" s="68"/>
      <c r="Q590" s="68"/>
      <c r="R590" s="68"/>
      <c r="S590" s="68"/>
      <c r="T590" s="69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7" t="s">
        <v>194</v>
      </c>
      <c r="AU590" s="7" t="s">
        <v>92</v>
      </c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</row>
    <row r="591" s="32" customFormat="true" ht="12.8" hidden="false" customHeight="false" outlineLevel="0" collapsed="false">
      <c r="A591" s="26"/>
      <c r="B591" s="27"/>
      <c r="C591" s="183" t="s">
        <v>856</v>
      </c>
      <c r="D591" s="183" t="s">
        <v>0</v>
      </c>
      <c r="E591" s="184" t="s">
        <v>2095</v>
      </c>
      <c r="F591" s="185" t="s">
        <v>2096</v>
      </c>
      <c r="G591" s="186" t="s">
        <v>260</v>
      </c>
      <c r="H591" s="187" t="n">
        <v>1</v>
      </c>
      <c r="I591" s="188"/>
      <c r="J591" s="189" t="n">
        <f aca="false">ROUND(I591*H591,2)</f>
        <v>0</v>
      </c>
      <c r="K591" s="185" t="s">
        <v>261</v>
      </c>
      <c r="L591" s="27"/>
      <c r="M591" s="190"/>
      <c r="N591" s="191" t="s">
        <v>47</v>
      </c>
      <c r="O591" s="68"/>
      <c r="P591" s="192" t="n">
        <f aca="false">O591*H591</f>
        <v>0</v>
      </c>
      <c r="Q591" s="192" t="n">
        <v>0</v>
      </c>
      <c r="R591" s="192" t="n">
        <f aca="false">Q591*H591</f>
        <v>0</v>
      </c>
      <c r="S591" s="192" t="n">
        <v>0</v>
      </c>
      <c r="T591" s="193" t="n">
        <f aca="false">S591*H591</f>
        <v>0</v>
      </c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194" t="s">
        <v>1324</v>
      </c>
      <c r="AS591" s="31"/>
      <c r="AT591" s="194" t="s">
        <v>0</v>
      </c>
      <c r="AU591" s="194" t="s">
        <v>92</v>
      </c>
      <c r="AV591" s="31"/>
      <c r="AW591" s="31"/>
      <c r="AX591" s="31"/>
      <c r="AY591" s="7" t="s">
        <v>186</v>
      </c>
      <c r="AZ591" s="31"/>
      <c r="BA591" s="31"/>
      <c r="BB591" s="31"/>
      <c r="BC591" s="31"/>
      <c r="BD591" s="31"/>
      <c r="BE591" s="195" t="n">
        <f aca="false">IF(N591="základní",J591,0)</f>
        <v>0</v>
      </c>
      <c r="BF591" s="195" t="n">
        <f aca="false">IF(N591="snížená",J591,0)</f>
        <v>0</v>
      </c>
      <c r="BG591" s="195" t="n">
        <f aca="false">IF(N591="zákl. přenesená",J591,0)</f>
        <v>0</v>
      </c>
      <c r="BH591" s="195" t="n">
        <f aca="false">IF(N591="sníž. přenesená",J591,0)</f>
        <v>0</v>
      </c>
      <c r="BI591" s="195" t="n">
        <f aca="false">IF(N591="nulová",J591,0)</f>
        <v>0</v>
      </c>
      <c r="BJ591" s="7" t="s">
        <v>90</v>
      </c>
      <c r="BK591" s="195" t="n">
        <f aca="false">ROUND(I591*H591,2)</f>
        <v>0</v>
      </c>
      <c r="BL591" s="7" t="s">
        <v>1324</v>
      </c>
      <c r="BM591" s="194" t="s">
        <v>2097</v>
      </c>
      <c r="BN591" s="31"/>
    </row>
    <row r="592" s="32" customFormat="true" ht="12.8" hidden="false" customHeight="false" outlineLevel="0" collapsed="false">
      <c r="A592" s="26"/>
      <c r="B592" s="27"/>
      <c r="C592" s="26"/>
      <c r="D592" s="196" t="s">
        <v>194</v>
      </c>
      <c r="E592" s="26"/>
      <c r="F592" s="197" t="s">
        <v>2096</v>
      </c>
      <c r="G592" s="26"/>
      <c r="H592" s="26"/>
      <c r="I592" s="163"/>
      <c r="J592" s="26"/>
      <c r="K592" s="26"/>
      <c r="L592" s="27"/>
      <c r="M592" s="198"/>
      <c r="N592" s="199"/>
      <c r="O592" s="68"/>
      <c r="P592" s="68"/>
      <c r="Q592" s="68"/>
      <c r="R592" s="68"/>
      <c r="S592" s="68"/>
      <c r="T592" s="69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7" t="s">
        <v>194</v>
      </c>
      <c r="AU592" s="7" t="s">
        <v>92</v>
      </c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</row>
    <row r="593" s="32" customFormat="true" ht="12.8" hidden="false" customHeight="false" outlineLevel="0" collapsed="false">
      <c r="A593" s="26"/>
      <c r="B593" s="27"/>
      <c r="C593" s="183" t="s">
        <v>2098</v>
      </c>
      <c r="D593" s="183" t="s">
        <v>0</v>
      </c>
      <c r="E593" s="184" t="s">
        <v>2099</v>
      </c>
      <c r="F593" s="185" t="s">
        <v>2100</v>
      </c>
      <c r="G593" s="186" t="s">
        <v>260</v>
      </c>
      <c r="H593" s="187" t="n">
        <v>1</v>
      </c>
      <c r="I593" s="188"/>
      <c r="J593" s="189" t="n">
        <f aca="false">ROUND(I593*H593,2)</f>
        <v>0</v>
      </c>
      <c r="K593" s="185" t="s">
        <v>261</v>
      </c>
      <c r="L593" s="27"/>
      <c r="M593" s="190"/>
      <c r="N593" s="191" t="s">
        <v>47</v>
      </c>
      <c r="O593" s="68"/>
      <c r="P593" s="192" t="n">
        <f aca="false">O593*H593</f>
        <v>0</v>
      </c>
      <c r="Q593" s="192" t="n">
        <v>0</v>
      </c>
      <c r="R593" s="192" t="n">
        <f aca="false">Q593*H593</f>
        <v>0</v>
      </c>
      <c r="S593" s="192" t="n">
        <v>0</v>
      </c>
      <c r="T593" s="193" t="n">
        <f aca="false">S593*H593</f>
        <v>0</v>
      </c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194" t="s">
        <v>1324</v>
      </c>
      <c r="AS593" s="31"/>
      <c r="AT593" s="194" t="s">
        <v>0</v>
      </c>
      <c r="AU593" s="194" t="s">
        <v>92</v>
      </c>
      <c r="AV593" s="31"/>
      <c r="AW593" s="31"/>
      <c r="AX593" s="31"/>
      <c r="AY593" s="7" t="s">
        <v>186</v>
      </c>
      <c r="AZ593" s="31"/>
      <c r="BA593" s="31"/>
      <c r="BB593" s="31"/>
      <c r="BC593" s="31"/>
      <c r="BD593" s="31"/>
      <c r="BE593" s="195" t="n">
        <f aca="false">IF(N593="základní",J593,0)</f>
        <v>0</v>
      </c>
      <c r="BF593" s="195" t="n">
        <f aca="false">IF(N593="snížená",J593,0)</f>
        <v>0</v>
      </c>
      <c r="BG593" s="195" t="n">
        <f aca="false">IF(N593="zákl. přenesená",J593,0)</f>
        <v>0</v>
      </c>
      <c r="BH593" s="195" t="n">
        <f aca="false">IF(N593="sníž. přenesená",J593,0)</f>
        <v>0</v>
      </c>
      <c r="BI593" s="195" t="n">
        <f aca="false">IF(N593="nulová",J593,0)</f>
        <v>0</v>
      </c>
      <c r="BJ593" s="7" t="s">
        <v>90</v>
      </c>
      <c r="BK593" s="195" t="n">
        <f aca="false">ROUND(I593*H593,2)</f>
        <v>0</v>
      </c>
      <c r="BL593" s="7" t="s">
        <v>1324</v>
      </c>
      <c r="BM593" s="194" t="s">
        <v>2101</v>
      </c>
      <c r="BN593" s="31"/>
    </row>
    <row r="594" s="32" customFormat="true" ht="12.8" hidden="false" customHeight="false" outlineLevel="0" collapsed="false">
      <c r="A594" s="26"/>
      <c r="B594" s="27"/>
      <c r="C594" s="26"/>
      <c r="D594" s="196" t="s">
        <v>194</v>
      </c>
      <c r="E594" s="26"/>
      <c r="F594" s="197" t="s">
        <v>2100</v>
      </c>
      <c r="G594" s="26"/>
      <c r="H594" s="26"/>
      <c r="I594" s="163"/>
      <c r="J594" s="26"/>
      <c r="K594" s="26"/>
      <c r="L594" s="27"/>
      <c r="M594" s="198"/>
      <c r="N594" s="199"/>
      <c r="O594" s="68"/>
      <c r="P594" s="68"/>
      <c r="Q594" s="68"/>
      <c r="R594" s="68"/>
      <c r="S594" s="68"/>
      <c r="T594" s="69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7" t="s">
        <v>194</v>
      </c>
      <c r="AU594" s="7" t="s">
        <v>92</v>
      </c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</row>
    <row r="595" s="32" customFormat="true" ht="12.8" hidden="false" customHeight="false" outlineLevel="0" collapsed="false">
      <c r="A595" s="26"/>
      <c r="B595" s="27"/>
      <c r="C595" s="183" t="s">
        <v>859</v>
      </c>
      <c r="D595" s="183" t="s">
        <v>0</v>
      </c>
      <c r="E595" s="184" t="s">
        <v>2102</v>
      </c>
      <c r="F595" s="185" t="s">
        <v>2103</v>
      </c>
      <c r="G595" s="186" t="s">
        <v>260</v>
      </c>
      <c r="H595" s="187" t="n">
        <v>1</v>
      </c>
      <c r="I595" s="188"/>
      <c r="J595" s="189" t="n">
        <f aca="false">ROUND(I595*H595,2)</f>
        <v>0</v>
      </c>
      <c r="K595" s="185" t="s">
        <v>261</v>
      </c>
      <c r="L595" s="27"/>
      <c r="M595" s="190"/>
      <c r="N595" s="191" t="s">
        <v>47</v>
      </c>
      <c r="O595" s="68"/>
      <c r="P595" s="192" t="n">
        <f aca="false">O595*H595</f>
        <v>0</v>
      </c>
      <c r="Q595" s="192" t="n">
        <v>0</v>
      </c>
      <c r="R595" s="192" t="n">
        <f aca="false">Q595*H595</f>
        <v>0</v>
      </c>
      <c r="S595" s="192" t="n">
        <v>0</v>
      </c>
      <c r="T595" s="193" t="n">
        <f aca="false">S595*H595</f>
        <v>0</v>
      </c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194" t="s">
        <v>1324</v>
      </c>
      <c r="AS595" s="31"/>
      <c r="AT595" s="194" t="s">
        <v>0</v>
      </c>
      <c r="AU595" s="194" t="s">
        <v>92</v>
      </c>
      <c r="AV595" s="31"/>
      <c r="AW595" s="31"/>
      <c r="AX595" s="31"/>
      <c r="AY595" s="7" t="s">
        <v>186</v>
      </c>
      <c r="AZ595" s="31"/>
      <c r="BA595" s="31"/>
      <c r="BB595" s="31"/>
      <c r="BC595" s="31"/>
      <c r="BD595" s="31"/>
      <c r="BE595" s="195" t="n">
        <f aca="false">IF(N595="základní",J595,0)</f>
        <v>0</v>
      </c>
      <c r="BF595" s="195" t="n">
        <f aca="false">IF(N595="snížená",J595,0)</f>
        <v>0</v>
      </c>
      <c r="BG595" s="195" t="n">
        <f aca="false">IF(N595="zákl. přenesená",J595,0)</f>
        <v>0</v>
      </c>
      <c r="BH595" s="195" t="n">
        <f aca="false">IF(N595="sníž. přenesená",J595,0)</f>
        <v>0</v>
      </c>
      <c r="BI595" s="195" t="n">
        <f aca="false">IF(N595="nulová",J595,0)</f>
        <v>0</v>
      </c>
      <c r="BJ595" s="7" t="s">
        <v>90</v>
      </c>
      <c r="BK595" s="195" t="n">
        <f aca="false">ROUND(I595*H595,2)</f>
        <v>0</v>
      </c>
      <c r="BL595" s="7" t="s">
        <v>1324</v>
      </c>
      <c r="BM595" s="194" t="s">
        <v>2104</v>
      </c>
      <c r="BN595" s="31"/>
    </row>
    <row r="596" s="32" customFormat="true" ht="12.8" hidden="false" customHeight="false" outlineLevel="0" collapsed="false">
      <c r="A596" s="26"/>
      <c r="B596" s="27"/>
      <c r="C596" s="26"/>
      <c r="D596" s="196" t="s">
        <v>194</v>
      </c>
      <c r="E596" s="26"/>
      <c r="F596" s="197" t="s">
        <v>2103</v>
      </c>
      <c r="G596" s="26"/>
      <c r="H596" s="26"/>
      <c r="I596" s="163"/>
      <c r="J596" s="26"/>
      <c r="K596" s="26"/>
      <c r="L596" s="27"/>
      <c r="M596" s="198"/>
      <c r="N596" s="199"/>
      <c r="O596" s="68"/>
      <c r="P596" s="68"/>
      <c r="Q596" s="68"/>
      <c r="R596" s="68"/>
      <c r="S596" s="68"/>
      <c r="T596" s="69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7" t="s">
        <v>194</v>
      </c>
      <c r="AU596" s="7" t="s">
        <v>92</v>
      </c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</row>
    <row r="597" s="32" customFormat="true" ht="12.8" hidden="false" customHeight="false" outlineLevel="0" collapsed="false">
      <c r="A597" s="26"/>
      <c r="B597" s="27"/>
      <c r="C597" s="183" t="s">
        <v>2105</v>
      </c>
      <c r="D597" s="183" t="s">
        <v>0</v>
      </c>
      <c r="E597" s="184" t="s">
        <v>2106</v>
      </c>
      <c r="F597" s="185" t="s">
        <v>2107</v>
      </c>
      <c r="G597" s="186" t="s">
        <v>260</v>
      </c>
      <c r="H597" s="187" t="n">
        <v>1</v>
      </c>
      <c r="I597" s="188"/>
      <c r="J597" s="189" t="n">
        <f aca="false">ROUND(I597*H597,2)</f>
        <v>0</v>
      </c>
      <c r="K597" s="185" t="s">
        <v>261</v>
      </c>
      <c r="L597" s="27"/>
      <c r="M597" s="190"/>
      <c r="N597" s="191" t="s">
        <v>47</v>
      </c>
      <c r="O597" s="68"/>
      <c r="P597" s="192" t="n">
        <f aca="false">O597*H597</f>
        <v>0</v>
      </c>
      <c r="Q597" s="192" t="n">
        <v>0</v>
      </c>
      <c r="R597" s="192" t="n">
        <f aca="false">Q597*H597</f>
        <v>0</v>
      </c>
      <c r="S597" s="192" t="n">
        <v>0</v>
      </c>
      <c r="T597" s="193" t="n">
        <f aca="false">S597*H597</f>
        <v>0</v>
      </c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194" t="s">
        <v>1324</v>
      </c>
      <c r="AS597" s="31"/>
      <c r="AT597" s="194" t="s">
        <v>0</v>
      </c>
      <c r="AU597" s="194" t="s">
        <v>92</v>
      </c>
      <c r="AV597" s="31"/>
      <c r="AW597" s="31"/>
      <c r="AX597" s="31"/>
      <c r="AY597" s="7" t="s">
        <v>186</v>
      </c>
      <c r="AZ597" s="31"/>
      <c r="BA597" s="31"/>
      <c r="BB597" s="31"/>
      <c r="BC597" s="31"/>
      <c r="BD597" s="31"/>
      <c r="BE597" s="195" t="n">
        <f aca="false">IF(N597="základní",J597,0)</f>
        <v>0</v>
      </c>
      <c r="BF597" s="195" t="n">
        <f aca="false">IF(N597="snížená",J597,0)</f>
        <v>0</v>
      </c>
      <c r="BG597" s="195" t="n">
        <f aca="false">IF(N597="zákl. přenesená",J597,0)</f>
        <v>0</v>
      </c>
      <c r="BH597" s="195" t="n">
        <f aca="false">IF(N597="sníž. přenesená",J597,0)</f>
        <v>0</v>
      </c>
      <c r="BI597" s="195" t="n">
        <f aca="false">IF(N597="nulová",J597,0)</f>
        <v>0</v>
      </c>
      <c r="BJ597" s="7" t="s">
        <v>90</v>
      </c>
      <c r="BK597" s="195" t="n">
        <f aca="false">ROUND(I597*H597,2)</f>
        <v>0</v>
      </c>
      <c r="BL597" s="7" t="s">
        <v>1324</v>
      </c>
      <c r="BM597" s="194" t="s">
        <v>2108</v>
      </c>
      <c r="BN597" s="31"/>
    </row>
    <row r="598" s="32" customFormat="true" ht="12.8" hidden="false" customHeight="false" outlineLevel="0" collapsed="false">
      <c r="A598" s="26"/>
      <c r="B598" s="27"/>
      <c r="C598" s="26"/>
      <c r="D598" s="196" t="s">
        <v>194</v>
      </c>
      <c r="E598" s="26"/>
      <c r="F598" s="197" t="s">
        <v>2107</v>
      </c>
      <c r="G598" s="26"/>
      <c r="H598" s="26"/>
      <c r="I598" s="163"/>
      <c r="J598" s="26"/>
      <c r="K598" s="26"/>
      <c r="L598" s="27"/>
      <c r="M598" s="198"/>
      <c r="N598" s="199"/>
      <c r="O598" s="68"/>
      <c r="P598" s="68"/>
      <c r="Q598" s="68"/>
      <c r="R598" s="68"/>
      <c r="S598" s="68"/>
      <c r="T598" s="69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7" t="s">
        <v>194</v>
      </c>
      <c r="AU598" s="7" t="s">
        <v>92</v>
      </c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</row>
    <row r="599" s="32" customFormat="true" ht="12.8" hidden="false" customHeight="false" outlineLevel="0" collapsed="false">
      <c r="A599" s="26"/>
      <c r="B599" s="27"/>
      <c r="C599" s="183" t="s">
        <v>862</v>
      </c>
      <c r="D599" s="183" t="s">
        <v>0</v>
      </c>
      <c r="E599" s="184" t="s">
        <v>2109</v>
      </c>
      <c r="F599" s="185" t="s">
        <v>2110</v>
      </c>
      <c r="G599" s="186" t="s">
        <v>260</v>
      </c>
      <c r="H599" s="187" t="n">
        <v>1</v>
      </c>
      <c r="I599" s="188"/>
      <c r="J599" s="189" t="n">
        <f aca="false">ROUND(I599*H599,2)</f>
        <v>0</v>
      </c>
      <c r="K599" s="185" t="s">
        <v>261</v>
      </c>
      <c r="L599" s="27"/>
      <c r="M599" s="190"/>
      <c r="N599" s="191" t="s">
        <v>47</v>
      </c>
      <c r="O599" s="68"/>
      <c r="P599" s="192" t="n">
        <f aca="false">O599*H599</f>
        <v>0</v>
      </c>
      <c r="Q599" s="192" t="n">
        <v>0</v>
      </c>
      <c r="R599" s="192" t="n">
        <f aca="false">Q599*H599</f>
        <v>0</v>
      </c>
      <c r="S599" s="192" t="n">
        <v>0</v>
      </c>
      <c r="T599" s="193" t="n">
        <f aca="false">S599*H599</f>
        <v>0</v>
      </c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194" t="s">
        <v>1324</v>
      </c>
      <c r="AS599" s="31"/>
      <c r="AT599" s="194" t="s">
        <v>0</v>
      </c>
      <c r="AU599" s="194" t="s">
        <v>92</v>
      </c>
      <c r="AV599" s="31"/>
      <c r="AW599" s="31"/>
      <c r="AX599" s="31"/>
      <c r="AY599" s="7" t="s">
        <v>186</v>
      </c>
      <c r="AZ599" s="31"/>
      <c r="BA599" s="31"/>
      <c r="BB599" s="31"/>
      <c r="BC599" s="31"/>
      <c r="BD599" s="31"/>
      <c r="BE599" s="195" t="n">
        <f aca="false">IF(N599="základní",J599,0)</f>
        <v>0</v>
      </c>
      <c r="BF599" s="195" t="n">
        <f aca="false">IF(N599="snížená",J599,0)</f>
        <v>0</v>
      </c>
      <c r="BG599" s="195" t="n">
        <f aca="false">IF(N599="zákl. přenesená",J599,0)</f>
        <v>0</v>
      </c>
      <c r="BH599" s="195" t="n">
        <f aca="false">IF(N599="sníž. přenesená",J599,0)</f>
        <v>0</v>
      </c>
      <c r="BI599" s="195" t="n">
        <f aca="false">IF(N599="nulová",J599,0)</f>
        <v>0</v>
      </c>
      <c r="BJ599" s="7" t="s">
        <v>90</v>
      </c>
      <c r="BK599" s="195" t="n">
        <f aca="false">ROUND(I599*H599,2)</f>
        <v>0</v>
      </c>
      <c r="BL599" s="7" t="s">
        <v>1324</v>
      </c>
      <c r="BM599" s="194" t="s">
        <v>2111</v>
      </c>
      <c r="BN599" s="31"/>
    </row>
    <row r="600" s="32" customFormat="true" ht="12.8" hidden="false" customHeight="false" outlineLevel="0" collapsed="false">
      <c r="A600" s="26"/>
      <c r="B600" s="27"/>
      <c r="C600" s="26"/>
      <c r="D600" s="196" t="s">
        <v>194</v>
      </c>
      <c r="E600" s="26"/>
      <c r="F600" s="197" t="s">
        <v>2110</v>
      </c>
      <c r="G600" s="26"/>
      <c r="H600" s="26"/>
      <c r="I600" s="163"/>
      <c r="J600" s="26"/>
      <c r="K600" s="26"/>
      <c r="L600" s="27"/>
      <c r="M600" s="198"/>
      <c r="N600" s="199"/>
      <c r="O600" s="68"/>
      <c r="P600" s="68"/>
      <c r="Q600" s="68"/>
      <c r="R600" s="68"/>
      <c r="S600" s="68"/>
      <c r="T600" s="69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7" t="s">
        <v>194</v>
      </c>
      <c r="AU600" s="7" t="s">
        <v>92</v>
      </c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</row>
    <row r="601" s="32" customFormat="true" ht="12.8" hidden="false" customHeight="false" outlineLevel="0" collapsed="false">
      <c r="A601" s="26"/>
      <c r="B601" s="27"/>
      <c r="C601" s="183" t="s">
        <v>2112</v>
      </c>
      <c r="D601" s="183" t="s">
        <v>0</v>
      </c>
      <c r="E601" s="184" t="s">
        <v>2113</v>
      </c>
      <c r="F601" s="185" t="s">
        <v>2114</v>
      </c>
      <c r="G601" s="186" t="s">
        <v>260</v>
      </c>
      <c r="H601" s="187" t="n">
        <v>1</v>
      </c>
      <c r="I601" s="188"/>
      <c r="J601" s="189" t="n">
        <f aca="false">ROUND(I601*H601,2)</f>
        <v>0</v>
      </c>
      <c r="K601" s="185" t="s">
        <v>261</v>
      </c>
      <c r="L601" s="27"/>
      <c r="M601" s="190"/>
      <c r="N601" s="191" t="s">
        <v>47</v>
      </c>
      <c r="O601" s="68"/>
      <c r="P601" s="192" t="n">
        <f aca="false">O601*H601</f>
        <v>0</v>
      </c>
      <c r="Q601" s="192" t="n">
        <v>0</v>
      </c>
      <c r="R601" s="192" t="n">
        <f aca="false">Q601*H601</f>
        <v>0</v>
      </c>
      <c r="S601" s="192" t="n">
        <v>0</v>
      </c>
      <c r="T601" s="193" t="n">
        <f aca="false">S601*H601</f>
        <v>0</v>
      </c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194" t="s">
        <v>1324</v>
      </c>
      <c r="AS601" s="31"/>
      <c r="AT601" s="194" t="s">
        <v>0</v>
      </c>
      <c r="AU601" s="194" t="s">
        <v>92</v>
      </c>
      <c r="AV601" s="31"/>
      <c r="AW601" s="31"/>
      <c r="AX601" s="31"/>
      <c r="AY601" s="7" t="s">
        <v>186</v>
      </c>
      <c r="AZ601" s="31"/>
      <c r="BA601" s="31"/>
      <c r="BB601" s="31"/>
      <c r="BC601" s="31"/>
      <c r="BD601" s="31"/>
      <c r="BE601" s="195" t="n">
        <f aca="false">IF(N601="základní",J601,0)</f>
        <v>0</v>
      </c>
      <c r="BF601" s="195" t="n">
        <f aca="false">IF(N601="snížená",J601,0)</f>
        <v>0</v>
      </c>
      <c r="BG601" s="195" t="n">
        <f aca="false">IF(N601="zákl. přenesená",J601,0)</f>
        <v>0</v>
      </c>
      <c r="BH601" s="195" t="n">
        <f aca="false">IF(N601="sníž. přenesená",J601,0)</f>
        <v>0</v>
      </c>
      <c r="BI601" s="195" t="n">
        <f aca="false">IF(N601="nulová",J601,0)</f>
        <v>0</v>
      </c>
      <c r="BJ601" s="7" t="s">
        <v>90</v>
      </c>
      <c r="BK601" s="195" t="n">
        <f aca="false">ROUND(I601*H601,2)</f>
        <v>0</v>
      </c>
      <c r="BL601" s="7" t="s">
        <v>1324</v>
      </c>
      <c r="BM601" s="194" t="s">
        <v>2115</v>
      </c>
      <c r="BN601" s="31"/>
    </row>
    <row r="602" s="32" customFormat="true" ht="12.8" hidden="false" customHeight="false" outlineLevel="0" collapsed="false">
      <c r="A602" s="26"/>
      <c r="B602" s="27"/>
      <c r="C602" s="26"/>
      <c r="D602" s="196" t="s">
        <v>194</v>
      </c>
      <c r="E602" s="26"/>
      <c r="F602" s="197" t="s">
        <v>2114</v>
      </c>
      <c r="G602" s="26"/>
      <c r="H602" s="26"/>
      <c r="I602" s="163"/>
      <c r="J602" s="26"/>
      <c r="K602" s="26"/>
      <c r="L602" s="27"/>
      <c r="M602" s="198"/>
      <c r="N602" s="199"/>
      <c r="O602" s="68"/>
      <c r="P602" s="68"/>
      <c r="Q602" s="68"/>
      <c r="R602" s="68"/>
      <c r="S602" s="68"/>
      <c r="T602" s="69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7" t="s">
        <v>194</v>
      </c>
      <c r="AU602" s="7" t="s">
        <v>92</v>
      </c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</row>
    <row r="603" s="32" customFormat="true" ht="12.8" hidden="false" customHeight="false" outlineLevel="0" collapsed="false">
      <c r="A603" s="26"/>
      <c r="B603" s="27"/>
      <c r="C603" s="183" t="s">
        <v>867</v>
      </c>
      <c r="D603" s="183" t="s">
        <v>0</v>
      </c>
      <c r="E603" s="184" t="s">
        <v>2116</v>
      </c>
      <c r="F603" s="185" t="s">
        <v>2117</v>
      </c>
      <c r="G603" s="186" t="s">
        <v>260</v>
      </c>
      <c r="H603" s="187" t="n">
        <v>1</v>
      </c>
      <c r="I603" s="188"/>
      <c r="J603" s="189" t="n">
        <f aca="false">ROUND(I603*H603,2)</f>
        <v>0</v>
      </c>
      <c r="K603" s="185" t="s">
        <v>261</v>
      </c>
      <c r="L603" s="27"/>
      <c r="M603" s="190"/>
      <c r="N603" s="191" t="s">
        <v>47</v>
      </c>
      <c r="O603" s="68"/>
      <c r="P603" s="192" t="n">
        <f aca="false">O603*H603</f>
        <v>0</v>
      </c>
      <c r="Q603" s="192" t="n">
        <v>0</v>
      </c>
      <c r="R603" s="192" t="n">
        <f aca="false">Q603*H603</f>
        <v>0</v>
      </c>
      <c r="S603" s="192" t="n">
        <v>0</v>
      </c>
      <c r="T603" s="193" t="n">
        <f aca="false">S603*H603</f>
        <v>0</v>
      </c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194" t="s">
        <v>1324</v>
      </c>
      <c r="AS603" s="31"/>
      <c r="AT603" s="194" t="s">
        <v>0</v>
      </c>
      <c r="AU603" s="194" t="s">
        <v>92</v>
      </c>
      <c r="AV603" s="31"/>
      <c r="AW603" s="31"/>
      <c r="AX603" s="31"/>
      <c r="AY603" s="7" t="s">
        <v>186</v>
      </c>
      <c r="AZ603" s="31"/>
      <c r="BA603" s="31"/>
      <c r="BB603" s="31"/>
      <c r="BC603" s="31"/>
      <c r="BD603" s="31"/>
      <c r="BE603" s="195" t="n">
        <f aca="false">IF(N603="základní",J603,0)</f>
        <v>0</v>
      </c>
      <c r="BF603" s="195" t="n">
        <f aca="false">IF(N603="snížená",J603,0)</f>
        <v>0</v>
      </c>
      <c r="BG603" s="195" t="n">
        <f aca="false">IF(N603="zákl. přenesená",J603,0)</f>
        <v>0</v>
      </c>
      <c r="BH603" s="195" t="n">
        <f aca="false">IF(N603="sníž. přenesená",J603,0)</f>
        <v>0</v>
      </c>
      <c r="BI603" s="195" t="n">
        <f aca="false">IF(N603="nulová",J603,0)</f>
        <v>0</v>
      </c>
      <c r="BJ603" s="7" t="s">
        <v>90</v>
      </c>
      <c r="BK603" s="195" t="n">
        <f aca="false">ROUND(I603*H603,2)</f>
        <v>0</v>
      </c>
      <c r="BL603" s="7" t="s">
        <v>1324</v>
      </c>
      <c r="BM603" s="194" t="s">
        <v>2118</v>
      </c>
      <c r="BN603" s="31"/>
    </row>
    <row r="604" s="32" customFormat="true" ht="12.8" hidden="false" customHeight="false" outlineLevel="0" collapsed="false">
      <c r="A604" s="26"/>
      <c r="B604" s="27"/>
      <c r="C604" s="26"/>
      <c r="D604" s="196" t="s">
        <v>194</v>
      </c>
      <c r="E604" s="26"/>
      <c r="F604" s="197" t="s">
        <v>2117</v>
      </c>
      <c r="G604" s="26"/>
      <c r="H604" s="26"/>
      <c r="I604" s="163"/>
      <c r="J604" s="26"/>
      <c r="K604" s="26"/>
      <c r="L604" s="27"/>
      <c r="M604" s="198"/>
      <c r="N604" s="199"/>
      <c r="O604" s="68"/>
      <c r="P604" s="68"/>
      <c r="Q604" s="68"/>
      <c r="R604" s="68"/>
      <c r="S604" s="68"/>
      <c r="T604" s="69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7" t="s">
        <v>194</v>
      </c>
      <c r="AU604" s="7" t="s">
        <v>92</v>
      </c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</row>
    <row r="605" s="32" customFormat="true" ht="12.8" hidden="false" customHeight="false" outlineLevel="0" collapsed="false">
      <c r="A605" s="26"/>
      <c r="B605" s="27"/>
      <c r="C605" s="183" t="s">
        <v>2119</v>
      </c>
      <c r="D605" s="183" t="s">
        <v>0</v>
      </c>
      <c r="E605" s="184" t="s">
        <v>2120</v>
      </c>
      <c r="F605" s="185" t="s">
        <v>2121</v>
      </c>
      <c r="G605" s="186" t="s">
        <v>260</v>
      </c>
      <c r="H605" s="187" t="n">
        <v>1</v>
      </c>
      <c r="I605" s="188"/>
      <c r="J605" s="189" t="n">
        <f aca="false">ROUND(I605*H605,2)</f>
        <v>0</v>
      </c>
      <c r="K605" s="185" t="s">
        <v>261</v>
      </c>
      <c r="L605" s="27"/>
      <c r="M605" s="190"/>
      <c r="N605" s="191" t="s">
        <v>47</v>
      </c>
      <c r="O605" s="68"/>
      <c r="P605" s="192" t="n">
        <f aca="false">O605*H605</f>
        <v>0</v>
      </c>
      <c r="Q605" s="192" t="n">
        <v>0</v>
      </c>
      <c r="R605" s="192" t="n">
        <f aca="false">Q605*H605</f>
        <v>0</v>
      </c>
      <c r="S605" s="192" t="n">
        <v>0</v>
      </c>
      <c r="T605" s="193" t="n">
        <f aca="false">S605*H605</f>
        <v>0</v>
      </c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194" t="s">
        <v>1324</v>
      </c>
      <c r="AS605" s="31"/>
      <c r="AT605" s="194" t="s">
        <v>0</v>
      </c>
      <c r="AU605" s="194" t="s">
        <v>92</v>
      </c>
      <c r="AV605" s="31"/>
      <c r="AW605" s="31"/>
      <c r="AX605" s="31"/>
      <c r="AY605" s="7" t="s">
        <v>186</v>
      </c>
      <c r="AZ605" s="31"/>
      <c r="BA605" s="31"/>
      <c r="BB605" s="31"/>
      <c r="BC605" s="31"/>
      <c r="BD605" s="31"/>
      <c r="BE605" s="195" t="n">
        <f aca="false">IF(N605="základní",J605,0)</f>
        <v>0</v>
      </c>
      <c r="BF605" s="195" t="n">
        <f aca="false">IF(N605="snížená",J605,0)</f>
        <v>0</v>
      </c>
      <c r="BG605" s="195" t="n">
        <f aca="false">IF(N605="zákl. přenesená",J605,0)</f>
        <v>0</v>
      </c>
      <c r="BH605" s="195" t="n">
        <f aca="false">IF(N605="sníž. přenesená",J605,0)</f>
        <v>0</v>
      </c>
      <c r="BI605" s="195" t="n">
        <f aca="false">IF(N605="nulová",J605,0)</f>
        <v>0</v>
      </c>
      <c r="BJ605" s="7" t="s">
        <v>90</v>
      </c>
      <c r="BK605" s="195" t="n">
        <f aca="false">ROUND(I605*H605,2)</f>
        <v>0</v>
      </c>
      <c r="BL605" s="7" t="s">
        <v>1324</v>
      </c>
      <c r="BM605" s="194" t="s">
        <v>2122</v>
      </c>
      <c r="BN605" s="31"/>
    </row>
    <row r="606" s="32" customFormat="true" ht="12.8" hidden="false" customHeight="false" outlineLevel="0" collapsed="false">
      <c r="A606" s="26"/>
      <c r="B606" s="27"/>
      <c r="C606" s="26"/>
      <c r="D606" s="196" t="s">
        <v>194</v>
      </c>
      <c r="E606" s="26"/>
      <c r="F606" s="197" t="s">
        <v>2121</v>
      </c>
      <c r="G606" s="26"/>
      <c r="H606" s="26"/>
      <c r="I606" s="163"/>
      <c r="J606" s="26"/>
      <c r="K606" s="26"/>
      <c r="L606" s="27"/>
      <c r="M606" s="198"/>
      <c r="N606" s="199"/>
      <c r="O606" s="68"/>
      <c r="P606" s="68"/>
      <c r="Q606" s="68"/>
      <c r="R606" s="68"/>
      <c r="S606" s="68"/>
      <c r="T606" s="69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7" t="s">
        <v>194</v>
      </c>
      <c r="AU606" s="7" t="s">
        <v>92</v>
      </c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</row>
    <row r="607" s="32" customFormat="true" ht="12.8" hidden="false" customHeight="false" outlineLevel="0" collapsed="false">
      <c r="A607" s="26"/>
      <c r="B607" s="27"/>
      <c r="C607" s="183" t="s">
        <v>870</v>
      </c>
      <c r="D607" s="183" t="s">
        <v>0</v>
      </c>
      <c r="E607" s="184" t="s">
        <v>2123</v>
      </c>
      <c r="F607" s="185" t="s">
        <v>2124</v>
      </c>
      <c r="G607" s="186" t="s">
        <v>260</v>
      </c>
      <c r="H607" s="187" t="n">
        <v>1</v>
      </c>
      <c r="I607" s="188"/>
      <c r="J607" s="189" t="n">
        <f aca="false">ROUND(I607*H607,2)</f>
        <v>0</v>
      </c>
      <c r="K607" s="185" t="s">
        <v>261</v>
      </c>
      <c r="L607" s="27"/>
      <c r="M607" s="190"/>
      <c r="N607" s="191" t="s">
        <v>47</v>
      </c>
      <c r="O607" s="68"/>
      <c r="P607" s="192" t="n">
        <f aca="false">O607*H607</f>
        <v>0</v>
      </c>
      <c r="Q607" s="192" t="n">
        <v>0</v>
      </c>
      <c r="R607" s="192" t="n">
        <f aca="false">Q607*H607</f>
        <v>0</v>
      </c>
      <c r="S607" s="192" t="n">
        <v>0</v>
      </c>
      <c r="T607" s="193" t="n">
        <f aca="false">S607*H607</f>
        <v>0</v>
      </c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194" t="s">
        <v>1324</v>
      </c>
      <c r="AS607" s="31"/>
      <c r="AT607" s="194" t="s">
        <v>0</v>
      </c>
      <c r="AU607" s="194" t="s">
        <v>92</v>
      </c>
      <c r="AV607" s="31"/>
      <c r="AW607" s="31"/>
      <c r="AX607" s="31"/>
      <c r="AY607" s="7" t="s">
        <v>186</v>
      </c>
      <c r="AZ607" s="31"/>
      <c r="BA607" s="31"/>
      <c r="BB607" s="31"/>
      <c r="BC607" s="31"/>
      <c r="BD607" s="31"/>
      <c r="BE607" s="195" t="n">
        <f aca="false">IF(N607="základní",J607,0)</f>
        <v>0</v>
      </c>
      <c r="BF607" s="195" t="n">
        <f aca="false">IF(N607="snížená",J607,0)</f>
        <v>0</v>
      </c>
      <c r="BG607" s="195" t="n">
        <f aca="false">IF(N607="zákl. přenesená",J607,0)</f>
        <v>0</v>
      </c>
      <c r="BH607" s="195" t="n">
        <f aca="false">IF(N607="sníž. přenesená",J607,0)</f>
        <v>0</v>
      </c>
      <c r="BI607" s="195" t="n">
        <f aca="false">IF(N607="nulová",J607,0)</f>
        <v>0</v>
      </c>
      <c r="BJ607" s="7" t="s">
        <v>90</v>
      </c>
      <c r="BK607" s="195" t="n">
        <f aca="false">ROUND(I607*H607,2)</f>
        <v>0</v>
      </c>
      <c r="BL607" s="7" t="s">
        <v>1324</v>
      </c>
      <c r="BM607" s="194" t="s">
        <v>2125</v>
      </c>
      <c r="BN607" s="31"/>
    </row>
    <row r="608" s="32" customFormat="true" ht="12.8" hidden="false" customHeight="false" outlineLevel="0" collapsed="false">
      <c r="A608" s="26"/>
      <c r="B608" s="27"/>
      <c r="C608" s="26"/>
      <c r="D608" s="196" t="s">
        <v>194</v>
      </c>
      <c r="E608" s="26"/>
      <c r="F608" s="197" t="s">
        <v>2124</v>
      </c>
      <c r="G608" s="26"/>
      <c r="H608" s="26"/>
      <c r="I608" s="163"/>
      <c r="J608" s="26"/>
      <c r="K608" s="26"/>
      <c r="L608" s="27"/>
      <c r="M608" s="198"/>
      <c r="N608" s="199"/>
      <c r="O608" s="68"/>
      <c r="P608" s="68"/>
      <c r="Q608" s="68"/>
      <c r="R608" s="68"/>
      <c r="S608" s="68"/>
      <c r="T608" s="69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7" t="s">
        <v>194</v>
      </c>
      <c r="AU608" s="7" t="s">
        <v>92</v>
      </c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</row>
    <row r="609" s="32" customFormat="true" ht="12.8" hidden="false" customHeight="false" outlineLevel="0" collapsed="false">
      <c r="A609" s="26"/>
      <c r="B609" s="27"/>
      <c r="C609" s="183" t="s">
        <v>2126</v>
      </c>
      <c r="D609" s="183" t="s">
        <v>0</v>
      </c>
      <c r="E609" s="184" t="s">
        <v>2127</v>
      </c>
      <c r="F609" s="185" t="s">
        <v>2128</v>
      </c>
      <c r="G609" s="186" t="s">
        <v>260</v>
      </c>
      <c r="H609" s="187" t="n">
        <v>1</v>
      </c>
      <c r="I609" s="188"/>
      <c r="J609" s="189" t="n">
        <f aca="false">ROUND(I609*H609,2)</f>
        <v>0</v>
      </c>
      <c r="K609" s="185" t="s">
        <v>261</v>
      </c>
      <c r="L609" s="27"/>
      <c r="M609" s="190"/>
      <c r="N609" s="191" t="s">
        <v>47</v>
      </c>
      <c r="O609" s="68"/>
      <c r="P609" s="192" t="n">
        <f aca="false">O609*H609</f>
        <v>0</v>
      </c>
      <c r="Q609" s="192" t="n">
        <v>0</v>
      </c>
      <c r="R609" s="192" t="n">
        <f aca="false">Q609*H609</f>
        <v>0</v>
      </c>
      <c r="S609" s="192" t="n">
        <v>0</v>
      </c>
      <c r="T609" s="193" t="n">
        <f aca="false">S609*H609</f>
        <v>0</v>
      </c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194" t="s">
        <v>1324</v>
      </c>
      <c r="AS609" s="31"/>
      <c r="AT609" s="194" t="s">
        <v>0</v>
      </c>
      <c r="AU609" s="194" t="s">
        <v>92</v>
      </c>
      <c r="AV609" s="31"/>
      <c r="AW609" s="31"/>
      <c r="AX609" s="31"/>
      <c r="AY609" s="7" t="s">
        <v>186</v>
      </c>
      <c r="AZ609" s="31"/>
      <c r="BA609" s="31"/>
      <c r="BB609" s="31"/>
      <c r="BC609" s="31"/>
      <c r="BD609" s="31"/>
      <c r="BE609" s="195" t="n">
        <f aca="false">IF(N609="základní",J609,0)</f>
        <v>0</v>
      </c>
      <c r="BF609" s="195" t="n">
        <f aca="false">IF(N609="snížená",J609,0)</f>
        <v>0</v>
      </c>
      <c r="BG609" s="195" t="n">
        <f aca="false">IF(N609="zákl. přenesená",J609,0)</f>
        <v>0</v>
      </c>
      <c r="BH609" s="195" t="n">
        <f aca="false">IF(N609="sníž. přenesená",J609,0)</f>
        <v>0</v>
      </c>
      <c r="BI609" s="195" t="n">
        <f aca="false">IF(N609="nulová",J609,0)</f>
        <v>0</v>
      </c>
      <c r="BJ609" s="7" t="s">
        <v>90</v>
      </c>
      <c r="BK609" s="195" t="n">
        <f aca="false">ROUND(I609*H609,2)</f>
        <v>0</v>
      </c>
      <c r="BL609" s="7" t="s">
        <v>1324</v>
      </c>
      <c r="BM609" s="194" t="s">
        <v>2129</v>
      </c>
      <c r="BN609" s="31"/>
    </row>
    <row r="610" s="32" customFormat="true" ht="12.8" hidden="false" customHeight="false" outlineLevel="0" collapsed="false">
      <c r="A610" s="26"/>
      <c r="B610" s="27"/>
      <c r="C610" s="26"/>
      <c r="D610" s="196" t="s">
        <v>194</v>
      </c>
      <c r="E610" s="26"/>
      <c r="F610" s="197" t="s">
        <v>2128</v>
      </c>
      <c r="G610" s="26"/>
      <c r="H610" s="26"/>
      <c r="I610" s="163"/>
      <c r="J610" s="26"/>
      <c r="K610" s="26"/>
      <c r="L610" s="27"/>
      <c r="M610" s="198"/>
      <c r="N610" s="199"/>
      <c r="O610" s="68"/>
      <c r="P610" s="68"/>
      <c r="Q610" s="68"/>
      <c r="R610" s="68"/>
      <c r="S610" s="68"/>
      <c r="T610" s="69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7" t="s">
        <v>194</v>
      </c>
      <c r="AU610" s="7" t="s">
        <v>92</v>
      </c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</row>
    <row r="611" s="32" customFormat="true" ht="12.8" hidden="false" customHeight="false" outlineLevel="0" collapsed="false">
      <c r="A611" s="26"/>
      <c r="B611" s="27"/>
      <c r="C611" s="183" t="s">
        <v>2130</v>
      </c>
      <c r="D611" s="183" t="s">
        <v>0</v>
      </c>
      <c r="E611" s="184" t="s">
        <v>2131</v>
      </c>
      <c r="F611" s="185" t="s">
        <v>2132</v>
      </c>
      <c r="G611" s="186" t="s">
        <v>260</v>
      </c>
      <c r="H611" s="187" t="n">
        <v>1</v>
      </c>
      <c r="I611" s="188"/>
      <c r="J611" s="189" t="n">
        <f aca="false">ROUND(I611*H611,2)</f>
        <v>0</v>
      </c>
      <c r="K611" s="185" t="s">
        <v>261</v>
      </c>
      <c r="L611" s="27"/>
      <c r="M611" s="190"/>
      <c r="N611" s="191" t="s">
        <v>47</v>
      </c>
      <c r="O611" s="68"/>
      <c r="P611" s="192" t="n">
        <f aca="false">O611*H611</f>
        <v>0</v>
      </c>
      <c r="Q611" s="192" t="n">
        <v>0</v>
      </c>
      <c r="R611" s="192" t="n">
        <f aca="false">Q611*H611</f>
        <v>0</v>
      </c>
      <c r="S611" s="192" t="n">
        <v>0</v>
      </c>
      <c r="T611" s="193" t="n">
        <f aca="false">S611*H611</f>
        <v>0</v>
      </c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194" t="s">
        <v>1324</v>
      </c>
      <c r="AS611" s="31"/>
      <c r="AT611" s="194" t="s">
        <v>0</v>
      </c>
      <c r="AU611" s="194" t="s">
        <v>92</v>
      </c>
      <c r="AV611" s="31"/>
      <c r="AW611" s="31"/>
      <c r="AX611" s="31"/>
      <c r="AY611" s="7" t="s">
        <v>186</v>
      </c>
      <c r="AZ611" s="31"/>
      <c r="BA611" s="31"/>
      <c r="BB611" s="31"/>
      <c r="BC611" s="31"/>
      <c r="BD611" s="31"/>
      <c r="BE611" s="195" t="n">
        <f aca="false">IF(N611="základní",J611,0)</f>
        <v>0</v>
      </c>
      <c r="BF611" s="195" t="n">
        <f aca="false">IF(N611="snížená",J611,0)</f>
        <v>0</v>
      </c>
      <c r="BG611" s="195" t="n">
        <f aca="false">IF(N611="zákl. přenesená",J611,0)</f>
        <v>0</v>
      </c>
      <c r="BH611" s="195" t="n">
        <f aca="false">IF(N611="sníž. přenesená",J611,0)</f>
        <v>0</v>
      </c>
      <c r="BI611" s="195" t="n">
        <f aca="false">IF(N611="nulová",J611,0)</f>
        <v>0</v>
      </c>
      <c r="BJ611" s="7" t="s">
        <v>90</v>
      </c>
      <c r="BK611" s="195" t="n">
        <f aca="false">ROUND(I611*H611,2)</f>
        <v>0</v>
      </c>
      <c r="BL611" s="7" t="s">
        <v>1324</v>
      </c>
      <c r="BM611" s="194" t="s">
        <v>2133</v>
      </c>
      <c r="BN611" s="31"/>
    </row>
    <row r="612" s="32" customFormat="true" ht="12.8" hidden="false" customHeight="false" outlineLevel="0" collapsed="false">
      <c r="A612" s="26"/>
      <c r="B612" s="27"/>
      <c r="C612" s="26"/>
      <c r="D612" s="196" t="s">
        <v>194</v>
      </c>
      <c r="E612" s="26"/>
      <c r="F612" s="197" t="s">
        <v>2132</v>
      </c>
      <c r="G612" s="26"/>
      <c r="H612" s="26"/>
      <c r="I612" s="163"/>
      <c r="J612" s="26"/>
      <c r="K612" s="26"/>
      <c r="L612" s="27"/>
      <c r="M612" s="198"/>
      <c r="N612" s="199"/>
      <c r="O612" s="68"/>
      <c r="P612" s="68"/>
      <c r="Q612" s="68"/>
      <c r="R612" s="68"/>
      <c r="S612" s="68"/>
      <c r="T612" s="69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7" t="s">
        <v>194</v>
      </c>
      <c r="AU612" s="7" t="s">
        <v>92</v>
      </c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</row>
    <row r="613" s="32" customFormat="true" ht="12.8" hidden="false" customHeight="false" outlineLevel="0" collapsed="false">
      <c r="A613" s="26"/>
      <c r="B613" s="27"/>
      <c r="C613" s="183" t="s">
        <v>2134</v>
      </c>
      <c r="D613" s="183" t="s">
        <v>0</v>
      </c>
      <c r="E613" s="184" t="s">
        <v>2135</v>
      </c>
      <c r="F613" s="185" t="s">
        <v>2136</v>
      </c>
      <c r="G613" s="186" t="s">
        <v>260</v>
      </c>
      <c r="H613" s="187" t="n">
        <v>1</v>
      </c>
      <c r="I613" s="188"/>
      <c r="J613" s="189" t="n">
        <f aca="false">ROUND(I613*H613,2)</f>
        <v>0</v>
      </c>
      <c r="K613" s="185" t="s">
        <v>261</v>
      </c>
      <c r="L613" s="27"/>
      <c r="M613" s="190"/>
      <c r="N613" s="191" t="s">
        <v>47</v>
      </c>
      <c r="O613" s="68"/>
      <c r="P613" s="192" t="n">
        <f aca="false">O613*H613</f>
        <v>0</v>
      </c>
      <c r="Q613" s="192" t="n">
        <v>0</v>
      </c>
      <c r="R613" s="192" t="n">
        <f aca="false">Q613*H613</f>
        <v>0</v>
      </c>
      <c r="S613" s="192" t="n">
        <v>0</v>
      </c>
      <c r="T613" s="193" t="n">
        <f aca="false">S613*H613</f>
        <v>0</v>
      </c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194" t="s">
        <v>1324</v>
      </c>
      <c r="AS613" s="31"/>
      <c r="AT613" s="194" t="s">
        <v>0</v>
      </c>
      <c r="AU613" s="194" t="s">
        <v>92</v>
      </c>
      <c r="AV613" s="31"/>
      <c r="AW613" s="31"/>
      <c r="AX613" s="31"/>
      <c r="AY613" s="7" t="s">
        <v>186</v>
      </c>
      <c r="AZ613" s="31"/>
      <c r="BA613" s="31"/>
      <c r="BB613" s="31"/>
      <c r="BC613" s="31"/>
      <c r="BD613" s="31"/>
      <c r="BE613" s="195" t="n">
        <f aca="false">IF(N613="základní",J613,0)</f>
        <v>0</v>
      </c>
      <c r="BF613" s="195" t="n">
        <f aca="false">IF(N613="snížená",J613,0)</f>
        <v>0</v>
      </c>
      <c r="BG613" s="195" t="n">
        <f aca="false">IF(N613="zákl. přenesená",J613,0)</f>
        <v>0</v>
      </c>
      <c r="BH613" s="195" t="n">
        <f aca="false">IF(N613="sníž. přenesená",J613,0)</f>
        <v>0</v>
      </c>
      <c r="BI613" s="195" t="n">
        <f aca="false">IF(N613="nulová",J613,0)</f>
        <v>0</v>
      </c>
      <c r="BJ613" s="7" t="s">
        <v>90</v>
      </c>
      <c r="BK613" s="195" t="n">
        <f aca="false">ROUND(I613*H613,2)</f>
        <v>0</v>
      </c>
      <c r="BL613" s="7" t="s">
        <v>1324</v>
      </c>
      <c r="BM613" s="194" t="s">
        <v>2137</v>
      </c>
      <c r="BN613" s="31"/>
    </row>
    <row r="614" s="32" customFormat="true" ht="12.8" hidden="false" customHeight="false" outlineLevel="0" collapsed="false">
      <c r="A614" s="26"/>
      <c r="B614" s="27"/>
      <c r="C614" s="26"/>
      <c r="D614" s="196" t="s">
        <v>194</v>
      </c>
      <c r="E614" s="26"/>
      <c r="F614" s="197" t="s">
        <v>2136</v>
      </c>
      <c r="G614" s="26"/>
      <c r="H614" s="26"/>
      <c r="I614" s="163"/>
      <c r="J614" s="26"/>
      <c r="K614" s="26"/>
      <c r="L614" s="27"/>
      <c r="M614" s="198"/>
      <c r="N614" s="199"/>
      <c r="O614" s="68"/>
      <c r="P614" s="68"/>
      <c r="Q614" s="68"/>
      <c r="R614" s="68"/>
      <c r="S614" s="68"/>
      <c r="T614" s="69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7" t="s">
        <v>194</v>
      </c>
      <c r="AU614" s="7" t="s">
        <v>92</v>
      </c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</row>
    <row r="615" s="32" customFormat="true" ht="12.8" hidden="false" customHeight="false" outlineLevel="0" collapsed="false">
      <c r="A615" s="26"/>
      <c r="B615" s="27"/>
      <c r="C615" s="183" t="s">
        <v>2138</v>
      </c>
      <c r="D615" s="183" t="s">
        <v>0</v>
      </c>
      <c r="E615" s="184" t="s">
        <v>2139</v>
      </c>
      <c r="F615" s="185" t="s">
        <v>2140</v>
      </c>
      <c r="G615" s="186" t="s">
        <v>260</v>
      </c>
      <c r="H615" s="187" t="n">
        <v>1</v>
      </c>
      <c r="I615" s="188"/>
      <c r="J615" s="189" t="n">
        <f aca="false">ROUND(I615*H615,2)</f>
        <v>0</v>
      </c>
      <c r="K615" s="185" t="s">
        <v>261</v>
      </c>
      <c r="L615" s="27"/>
      <c r="M615" s="190"/>
      <c r="N615" s="191" t="s">
        <v>47</v>
      </c>
      <c r="O615" s="68"/>
      <c r="P615" s="192" t="n">
        <f aca="false">O615*H615</f>
        <v>0</v>
      </c>
      <c r="Q615" s="192" t="n">
        <v>0</v>
      </c>
      <c r="R615" s="192" t="n">
        <f aca="false">Q615*H615</f>
        <v>0</v>
      </c>
      <c r="S615" s="192" t="n">
        <v>0</v>
      </c>
      <c r="T615" s="193" t="n">
        <f aca="false">S615*H615</f>
        <v>0</v>
      </c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194" t="s">
        <v>1324</v>
      </c>
      <c r="AS615" s="31"/>
      <c r="AT615" s="194" t="s">
        <v>0</v>
      </c>
      <c r="AU615" s="194" t="s">
        <v>92</v>
      </c>
      <c r="AV615" s="31"/>
      <c r="AW615" s="31"/>
      <c r="AX615" s="31"/>
      <c r="AY615" s="7" t="s">
        <v>186</v>
      </c>
      <c r="AZ615" s="31"/>
      <c r="BA615" s="31"/>
      <c r="BB615" s="31"/>
      <c r="BC615" s="31"/>
      <c r="BD615" s="31"/>
      <c r="BE615" s="195" t="n">
        <f aca="false">IF(N615="základní",J615,0)</f>
        <v>0</v>
      </c>
      <c r="BF615" s="195" t="n">
        <f aca="false">IF(N615="snížená",J615,0)</f>
        <v>0</v>
      </c>
      <c r="BG615" s="195" t="n">
        <f aca="false">IF(N615="zákl. přenesená",J615,0)</f>
        <v>0</v>
      </c>
      <c r="BH615" s="195" t="n">
        <f aca="false">IF(N615="sníž. přenesená",J615,0)</f>
        <v>0</v>
      </c>
      <c r="BI615" s="195" t="n">
        <f aca="false">IF(N615="nulová",J615,0)</f>
        <v>0</v>
      </c>
      <c r="BJ615" s="7" t="s">
        <v>90</v>
      </c>
      <c r="BK615" s="195" t="n">
        <f aca="false">ROUND(I615*H615,2)</f>
        <v>0</v>
      </c>
      <c r="BL615" s="7" t="s">
        <v>1324</v>
      </c>
      <c r="BM615" s="194" t="s">
        <v>2141</v>
      </c>
      <c r="BN615" s="31"/>
    </row>
    <row r="616" s="32" customFormat="true" ht="12.8" hidden="false" customHeight="false" outlineLevel="0" collapsed="false">
      <c r="A616" s="26"/>
      <c r="B616" s="27"/>
      <c r="C616" s="26"/>
      <c r="D616" s="196" t="s">
        <v>194</v>
      </c>
      <c r="E616" s="26"/>
      <c r="F616" s="197" t="s">
        <v>2140</v>
      </c>
      <c r="G616" s="26"/>
      <c r="H616" s="26"/>
      <c r="I616" s="163"/>
      <c r="J616" s="26"/>
      <c r="K616" s="26"/>
      <c r="L616" s="27"/>
      <c r="M616" s="198"/>
      <c r="N616" s="199"/>
      <c r="O616" s="68"/>
      <c r="P616" s="68"/>
      <c r="Q616" s="68"/>
      <c r="R616" s="68"/>
      <c r="S616" s="68"/>
      <c r="T616" s="69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7" t="s">
        <v>194</v>
      </c>
      <c r="AU616" s="7" t="s">
        <v>92</v>
      </c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</row>
    <row r="617" s="32" customFormat="true" ht="12.8" hidden="false" customHeight="false" outlineLevel="0" collapsed="false">
      <c r="A617" s="26"/>
      <c r="B617" s="27"/>
      <c r="C617" s="183" t="s">
        <v>2142</v>
      </c>
      <c r="D617" s="183" t="s">
        <v>0</v>
      </c>
      <c r="E617" s="184" t="s">
        <v>2143</v>
      </c>
      <c r="F617" s="185" t="s">
        <v>2144</v>
      </c>
      <c r="G617" s="186" t="s">
        <v>260</v>
      </c>
      <c r="H617" s="187" t="n">
        <v>1</v>
      </c>
      <c r="I617" s="188"/>
      <c r="J617" s="189" t="n">
        <f aca="false">ROUND(I617*H617,2)</f>
        <v>0</v>
      </c>
      <c r="K617" s="185" t="s">
        <v>261</v>
      </c>
      <c r="L617" s="27"/>
      <c r="M617" s="190"/>
      <c r="N617" s="191" t="s">
        <v>47</v>
      </c>
      <c r="O617" s="68"/>
      <c r="P617" s="192" t="n">
        <f aca="false">O617*H617</f>
        <v>0</v>
      </c>
      <c r="Q617" s="192" t="n">
        <v>0</v>
      </c>
      <c r="R617" s="192" t="n">
        <f aca="false">Q617*H617</f>
        <v>0</v>
      </c>
      <c r="S617" s="192" t="n">
        <v>0</v>
      </c>
      <c r="T617" s="193" t="n">
        <f aca="false">S617*H617</f>
        <v>0</v>
      </c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194" t="s">
        <v>1324</v>
      </c>
      <c r="AS617" s="31"/>
      <c r="AT617" s="194" t="s">
        <v>0</v>
      </c>
      <c r="AU617" s="194" t="s">
        <v>92</v>
      </c>
      <c r="AV617" s="31"/>
      <c r="AW617" s="31"/>
      <c r="AX617" s="31"/>
      <c r="AY617" s="7" t="s">
        <v>186</v>
      </c>
      <c r="AZ617" s="31"/>
      <c r="BA617" s="31"/>
      <c r="BB617" s="31"/>
      <c r="BC617" s="31"/>
      <c r="BD617" s="31"/>
      <c r="BE617" s="195" t="n">
        <f aca="false">IF(N617="základní",J617,0)</f>
        <v>0</v>
      </c>
      <c r="BF617" s="195" t="n">
        <f aca="false">IF(N617="snížená",J617,0)</f>
        <v>0</v>
      </c>
      <c r="BG617" s="195" t="n">
        <f aca="false">IF(N617="zákl. přenesená",J617,0)</f>
        <v>0</v>
      </c>
      <c r="BH617" s="195" t="n">
        <f aca="false">IF(N617="sníž. přenesená",J617,0)</f>
        <v>0</v>
      </c>
      <c r="BI617" s="195" t="n">
        <f aca="false">IF(N617="nulová",J617,0)</f>
        <v>0</v>
      </c>
      <c r="BJ617" s="7" t="s">
        <v>90</v>
      </c>
      <c r="BK617" s="195" t="n">
        <f aca="false">ROUND(I617*H617,2)</f>
        <v>0</v>
      </c>
      <c r="BL617" s="7" t="s">
        <v>1324</v>
      </c>
      <c r="BM617" s="194" t="s">
        <v>2145</v>
      </c>
      <c r="BN617" s="31"/>
    </row>
    <row r="618" s="32" customFormat="true" ht="12.8" hidden="false" customHeight="false" outlineLevel="0" collapsed="false">
      <c r="A618" s="26"/>
      <c r="B618" s="27"/>
      <c r="C618" s="26"/>
      <c r="D618" s="196" t="s">
        <v>194</v>
      </c>
      <c r="E618" s="26"/>
      <c r="F618" s="197" t="s">
        <v>2144</v>
      </c>
      <c r="G618" s="26"/>
      <c r="H618" s="26"/>
      <c r="I618" s="163"/>
      <c r="J618" s="26"/>
      <c r="K618" s="26"/>
      <c r="L618" s="27"/>
      <c r="M618" s="198"/>
      <c r="N618" s="199"/>
      <c r="O618" s="68"/>
      <c r="P618" s="68"/>
      <c r="Q618" s="68"/>
      <c r="R618" s="68"/>
      <c r="S618" s="68"/>
      <c r="T618" s="69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7" t="s">
        <v>194</v>
      </c>
      <c r="AU618" s="7" t="s">
        <v>92</v>
      </c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</row>
    <row r="619" s="32" customFormat="true" ht="12.8" hidden="false" customHeight="false" outlineLevel="0" collapsed="false">
      <c r="A619" s="26"/>
      <c r="B619" s="27"/>
      <c r="C619" s="183" t="s">
        <v>2146</v>
      </c>
      <c r="D619" s="183" t="s">
        <v>0</v>
      </c>
      <c r="E619" s="184" t="s">
        <v>2147</v>
      </c>
      <c r="F619" s="185" t="s">
        <v>2148</v>
      </c>
      <c r="G619" s="186" t="s">
        <v>260</v>
      </c>
      <c r="H619" s="187" t="n">
        <v>1</v>
      </c>
      <c r="I619" s="188"/>
      <c r="J619" s="189" t="n">
        <f aca="false">ROUND(I619*H619,2)</f>
        <v>0</v>
      </c>
      <c r="K619" s="185" t="s">
        <v>261</v>
      </c>
      <c r="L619" s="27"/>
      <c r="M619" s="190"/>
      <c r="N619" s="191" t="s">
        <v>47</v>
      </c>
      <c r="O619" s="68"/>
      <c r="P619" s="192" t="n">
        <f aca="false">O619*H619</f>
        <v>0</v>
      </c>
      <c r="Q619" s="192" t="n">
        <v>0</v>
      </c>
      <c r="R619" s="192" t="n">
        <f aca="false">Q619*H619</f>
        <v>0</v>
      </c>
      <c r="S619" s="192" t="n">
        <v>0</v>
      </c>
      <c r="T619" s="193" t="n">
        <f aca="false">S619*H619</f>
        <v>0</v>
      </c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194" t="s">
        <v>1324</v>
      </c>
      <c r="AS619" s="31"/>
      <c r="AT619" s="194" t="s">
        <v>0</v>
      </c>
      <c r="AU619" s="194" t="s">
        <v>92</v>
      </c>
      <c r="AV619" s="31"/>
      <c r="AW619" s="31"/>
      <c r="AX619" s="31"/>
      <c r="AY619" s="7" t="s">
        <v>186</v>
      </c>
      <c r="AZ619" s="31"/>
      <c r="BA619" s="31"/>
      <c r="BB619" s="31"/>
      <c r="BC619" s="31"/>
      <c r="BD619" s="31"/>
      <c r="BE619" s="195" t="n">
        <f aca="false">IF(N619="základní",J619,0)</f>
        <v>0</v>
      </c>
      <c r="BF619" s="195" t="n">
        <f aca="false">IF(N619="snížená",J619,0)</f>
        <v>0</v>
      </c>
      <c r="BG619" s="195" t="n">
        <f aca="false">IF(N619="zákl. přenesená",J619,0)</f>
        <v>0</v>
      </c>
      <c r="BH619" s="195" t="n">
        <f aca="false">IF(N619="sníž. přenesená",J619,0)</f>
        <v>0</v>
      </c>
      <c r="BI619" s="195" t="n">
        <f aca="false">IF(N619="nulová",J619,0)</f>
        <v>0</v>
      </c>
      <c r="BJ619" s="7" t="s">
        <v>90</v>
      </c>
      <c r="BK619" s="195" t="n">
        <f aca="false">ROUND(I619*H619,2)</f>
        <v>0</v>
      </c>
      <c r="BL619" s="7" t="s">
        <v>1324</v>
      </c>
      <c r="BM619" s="194" t="s">
        <v>2149</v>
      </c>
      <c r="BN619" s="31"/>
    </row>
    <row r="620" s="32" customFormat="true" ht="12.8" hidden="false" customHeight="false" outlineLevel="0" collapsed="false">
      <c r="A620" s="26"/>
      <c r="B620" s="27"/>
      <c r="C620" s="26"/>
      <c r="D620" s="196" t="s">
        <v>194</v>
      </c>
      <c r="E620" s="26"/>
      <c r="F620" s="197" t="s">
        <v>2148</v>
      </c>
      <c r="G620" s="26"/>
      <c r="H620" s="26"/>
      <c r="I620" s="163"/>
      <c r="J620" s="26"/>
      <c r="K620" s="26"/>
      <c r="L620" s="27"/>
      <c r="M620" s="198"/>
      <c r="N620" s="199"/>
      <c r="O620" s="68"/>
      <c r="P620" s="68"/>
      <c r="Q620" s="68"/>
      <c r="R620" s="68"/>
      <c r="S620" s="68"/>
      <c r="T620" s="69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7" t="s">
        <v>194</v>
      </c>
      <c r="AU620" s="7" t="s">
        <v>92</v>
      </c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</row>
    <row r="621" s="32" customFormat="true" ht="12.8" hidden="false" customHeight="false" outlineLevel="0" collapsed="false">
      <c r="A621" s="26"/>
      <c r="B621" s="27"/>
      <c r="C621" s="183" t="s">
        <v>2150</v>
      </c>
      <c r="D621" s="183" t="s">
        <v>0</v>
      </c>
      <c r="E621" s="184" t="s">
        <v>2151</v>
      </c>
      <c r="F621" s="185" t="s">
        <v>2152</v>
      </c>
      <c r="G621" s="186" t="s">
        <v>260</v>
      </c>
      <c r="H621" s="187" t="n">
        <v>1</v>
      </c>
      <c r="I621" s="188"/>
      <c r="J621" s="189" t="n">
        <f aca="false">ROUND(I621*H621,2)</f>
        <v>0</v>
      </c>
      <c r="K621" s="185" t="s">
        <v>261</v>
      </c>
      <c r="L621" s="27"/>
      <c r="M621" s="190"/>
      <c r="N621" s="191" t="s">
        <v>47</v>
      </c>
      <c r="O621" s="68"/>
      <c r="P621" s="192" t="n">
        <f aca="false">O621*H621</f>
        <v>0</v>
      </c>
      <c r="Q621" s="192" t="n">
        <v>0</v>
      </c>
      <c r="R621" s="192" t="n">
        <f aca="false">Q621*H621</f>
        <v>0</v>
      </c>
      <c r="S621" s="192" t="n">
        <v>0</v>
      </c>
      <c r="T621" s="193" t="n">
        <f aca="false">S621*H621</f>
        <v>0</v>
      </c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194" t="s">
        <v>1324</v>
      </c>
      <c r="AS621" s="31"/>
      <c r="AT621" s="194" t="s">
        <v>0</v>
      </c>
      <c r="AU621" s="194" t="s">
        <v>92</v>
      </c>
      <c r="AV621" s="31"/>
      <c r="AW621" s="31"/>
      <c r="AX621" s="31"/>
      <c r="AY621" s="7" t="s">
        <v>186</v>
      </c>
      <c r="AZ621" s="31"/>
      <c r="BA621" s="31"/>
      <c r="BB621" s="31"/>
      <c r="BC621" s="31"/>
      <c r="BD621" s="31"/>
      <c r="BE621" s="195" t="n">
        <f aca="false">IF(N621="základní",J621,0)</f>
        <v>0</v>
      </c>
      <c r="BF621" s="195" t="n">
        <f aca="false">IF(N621="snížená",J621,0)</f>
        <v>0</v>
      </c>
      <c r="BG621" s="195" t="n">
        <f aca="false">IF(N621="zákl. přenesená",J621,0)</f>
        <v>0</v>
      </c>
      <c r="BH621" s="195" t="n">
        <f aca="false">IF(N621="sníž. přenesená",J621,0)</f>
        <v>0</v>
      </c>
      <c r="BI621" s="195" t="n">
        <f aca="false">IF(N621="nulová",J621,0)</f>
        <v>0</v>
      </c>
      <c r="BJ621" s="7" t="s">
        <v>90</v>
      </c>
      <c r="BK621" s="195" t="n">
        <f aca="false">ROUND(I621*H621,2)</f>
        <v>0</v>
      </c>
      <c r="BL621" s="7" t="s">
        <v>1324</v>
      </c>
      <c r="BM621" s="194" t="s">
        <v>2153</v>
      </c>
      <c r="BN621" s="31"/>
    </row>
    <row r="622" s="32" customFormat="true" ht="12.8" hidden="false" customHeight="false" outlineLevel="0" collapsed="false">
      <c r="A622" s="26"/>
      <c r="B622" s="27"/>
      <c r="C622" s="26"/>
      <c r="D622" s="196" t="s">
        <v>194</v>
      </c>
      <c r="E622" s="26"/>
      <c r="F622" s="197" t="s">
        <v>2152</v>
      </c>
      <c r="G622" s="26"/>
      <c r="H622" s="26"/>
      <c r="I622" s="163"/>
      <c r="J622" s="26"/>
      <c r="K622" s="26"/>
      <c r="L622" s="27"/>
      <c r="M622" s="198"/>
      <c r="N622" s="199"/>
      <c r="O622" s="68"/>
      <c r="P622" s="68"/>
      <c r="Q622" s="68"/>
      <c r="R622" s="68"/>
      <c r="S622" s="68"/>
      <c r="T622" s="69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7" t="s">
        <v>194</v>
      </c>
      <c r="AU622" s="7" t="s">
        <v>92</v>
      </c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</row>
    <row r="623" s="32" customFormat="true" ht="12.8" hidden="false" customHeight="false" outlineLevel="0" collapsed="false">
      <c r="A623" s="26"/>
      <c r="B623" s="27"/>
      <c r="C623" s="183" t="s">
        <v>2154</v>
      </c>
      <c r="D623" s="183" t="s">
        <v>0</v>
      </c>
      <c r="E623" s="184" t="s">
        <v>2155</v>
      </c>
      <c r="F623" s="185" t="s">
        <v>2156</v>
      </c>
      <c r="G623" s="186" t="s">
        <v>260</v>
      </c>
      <c r="H623" s="187" t="n">
        <v>1</v>
      </c>
      <c r="I623" s="188"/>
      <c r="J623" s="189" t="n">
        <f aca="false">ROUND(I623*H623,2)</f>
        <v>0</v>
      </c>
      <c r="K623" s="185" t="s">
        <v>261</v>
      </c>
      <c r="L623" s="27"/>
      <c r="M623" s="190"/>
      <c r="N623" s="191" t="s">
        <v>47</v>
      </c>
      <c r="O623" s="68"/>
      <c r="P623" s="192" t="n">
        <f aca="false">O623*H623</f>
        <v>0</v>
      </c>
      <c r="Q623" s="192" t="n">
        <v>0</v>
      </c>
      <c r="R623" s="192" t="n">
        <f aca="false">Q623*H623</f>
        <v>0</v>
      </c>
      <c r="S623" s="192" t="n">
        <v>0</v>
      </c>
      <c r="T623" s="193" t="n">
        <f aca="false">S623*H623</f>
        <v>0</v>
      </c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194" t="s">
        <v>1324</v>
      </c>
      <c r="AS623" s="31"/>
      <c r="AT623" s="194" t="s">
        <v>0</v>
      </c>
      <c r="AU623" s="194" t="s">
        <v>92</v>
      </c>
      <c r="AV623" s="31"/>
      <c r="AW623" s="31"/>
      <c r="AX623" s="31"/>
      <c r="AY623" s="7" t="s">
        <v>186</v>
      </c>
      <c r="AZ623" s="31"/>
      <c r="BA623" s="31"/>
      <c r="BB623" s="31"/>
      <c r="BC623" s="31"/>
      <c r="BD623" s="31"/>
      <c r="BE623" s="195" t="n">
        <f aca="false">IF(N623="základní",J623,0)</f>
        <v>0</v>
      </c>
      <c r="BF623" s="195" t="n">
        <f aca="false">IF(N623="snížená",J623,0)</f>
        <v>0</v>
      </c>
      <c r="BG623" s="195" t="n">
        <f aca="false">IF(N623="zákl. přenesená",J623,0)</f>
        <v>0</v>
      </c>
      <c r="BH623" s="195" t="n">
        <f aca="false">IF(N623="sníž. přenesená",J623,0)</f>
        <v>0</v>
      </c>
      <c r="BI623" s="195" t="n">
        <f aca="false">IF(N623="nulová",J623,0)</f>
        <v>0</v>
      </c>
      <c r="BJ623" s="7" t="s">
        <v>90</v>
      </c>
      <c r="BK623" s="195" t="n">
        <f aca="false">ROUND(I623*H623,2)</f>
        <v>0</v>
      </c>
      <c r="BL623" s="7" t="s">
        <v>1324</v>
      </c>
      <c r="BM623" s="194" t="s">
        <v>2157</v>
      </c>
      <c r="BN623" s="31"/>
    </row>
    <row r="624" s="32" customFormat="true" ht="12.8" hidden="false" customHeight="false" outlineLevel="0" collapsed="false">
      <c r="A624" s="26"/>
      <c r="B624" s="27"/>
      <c r="C624" s="26"/>
      <c r="D624" s="196" t="s">
        <v>194</v>
      </c>
      <c r="E624" s="26"/>
      <c r="F624" s="197" t="s">
        <v>2156</v>
      </c>
      <c r="G624" s="26"/>
      <c r="H624" s="26"/>
      <c r="I624" s="163"/>
      <c r="J624" s="26"/>
      <c r="K624" s="26"/>
      <c r="L624" s="27"/>
      <c r="M624" s="198"/>
      <c r="N624" s="199"/>
      <c r="O624" s="68"/>
      <c r="P624" s="68"/>
      <c r="Q624" s="68"/>
      <c r="R624" s="68"/>
      <c r="S624" s="68"/>
      <c r="T624" s="69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7" t="s">
        <v>194</v>
      </c>
      <c r="AU624" s="7" t="s">
        <v>92</v>
      </c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</row>
    <row r="625" s="32" customFormat="true" ht="12.8" hidden="false" customHeight="false" outlineLevel="0" collapsed="false">
      <c r="A625" s="26"/>
      <c r="B625" s="27"/>
      <c r="C625" s="183" t="s">
        <v>2158</v>
      </c>
      <c r="D625" s="183" t="s">
        <v>0</v>
      </c>
      <c r="E625" s="184" t="s">
        <v>2159</v>
      </c>
      <c r="F625" s="185" t="s">
        <v>2160</v>
      </c>
      <c r="G625" s="186" t="s">
        <v>260</v>
      </c>
      <c r="H625" s="187" t="n">
        <v>1</v>
      </c>
      <c r="I625" s="188"/>
      <c r="J625" s="189" t="n">
        <f aca="false">ROUND(I625*H625,2)</f>
        <v>0</v>
      </c>
      <c r="K625" s="185" t="s">
        <v>261</v>
      </c>
      <c r="L625" s="27"/>
      <c r="M625" s="190"/>
      <c r="N625" s="191" t="s">
        <v>47</v>
      </c>
      <c r="O625" s="68"/>
      <c r="P625" s="192" t="n">
        <f aca="false">O625*H625</f>
        <v>0</v>
      </c>
      <c r="Q625" s="192" t="n">
        <v>0</v>
      </c>
      <c r="R625" s="192" t="n">
        <f aca="false">Q625*H625</f>
        <v>0</v>
      </c>
      <c r="S625" s="192" t="n">
        <v>0</v>
      </c>
      <c r="T625" s="193" t="n">
        <f aca="false">S625*H625</f>
        <v>0</v>
      </c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194" t="s">
        <v>1324</v>
      </c>
      <c r="AS625" s="31"/>
      <c r="AT625" s="194" t="s">
        <v>0</v>
      </c>
      <c r="AU625" s="194" t="s">
        <v>92</v>
      </c>
      <c r="AV625" s="31"/>
      <c r="AW625" s="31"/>
      <c r="AX625" s="31"/>
      <c r="AY625" s="7" t="s">
        <v>186</v>
      </c>
      <c r="AZ625" s="31"/>
      <c r="BA625" s="31"/>
      <c r="BB625" s="31"/>
      <c r="BC625" s="31"/>
      <c r="BD625" s="31"/>
      <c r="BE625" s="195" t="n">
        <f aca="false">IF(N625="základní",J625,0)</f>
        <v>0</v>
      </c>
      <c r="BF625" s="195" t="n">
        <f aca="false">IF(N625="snížená",J625,0)</f>
        <v>0</v>
      </c>
      <c r="BG625" s="195" t="n">
        <f aca="false">IF(N625="zákl. přenesená",J625,0)</f>
        <v>0</v>
      </c>
      <c r="BH625" s="195" t="n">
        <f aca="false">IF(N625="sníž. přenesená",J625,0)</f>
        <v>0</v>
      </c>
      <c r="BI625" s="195" t="n">
        <f aca="false">IF(N625="nulová",J625,0)</f>
        <v>0</v>
      </c>
      <c r="BJ625" s="7" t="s">
        <v>90</v>
      </c>
      <c r="BK625" s="195" t="n">
        <f aca="false">ROUND(I625*H625,2)</f>
        <v>0</v>
      </c>
      <c r="BL625" s="7" t="s">
        <v>1324</v>
      </c>
      <c r="BM625" s="194" t="s">
        <v>2161</v>
      </c>
      <c r="BN625" s="31"/>
    </row>
    <row r="626" s="32" customFormat="true" ht="12.8" hidden="false" customHeight="false" outlineLevel="0" collapsed="false">
      <c r="A626" s="26"/>
      <c r="B626" s="27"/>
      <c r="C626" s="26"/>
      <c r="D626" s="196" t="s">
        <v>194</v>
      </c>
      <c r="E626" s="26"/>
      <c r="F626" s="197" t="s">
        <v>2160</v>
      </c>
      <c r="G626" s="26"/>
      <c r="H626" s="26"/>
      <c r="I626" s="163"/>
      <c r="J626" s="26"/>
      <c r="K626" s="26"/>
      <c r="L626" s="27"/>
      <c r="M626" s="198"/>
      <c r="N626" s="199"/>
      <c r="O626" s="68"/>
      <c r="P626" s="68"/>
      <c r="Q626" s="68"/>
      <c r="R626" s="68"/>
      <c r="S626" s="68"/>
      <c r="T626" s="69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7" t="s">
        <v>194</v>
      </c>
      <c r="AU626" s="7" t="s">
        <v>92</v>
      </c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</row>
    <row r="627" s="32" customFormat="true" ht="12.8" hidden="false" customHeight="false" outlineLevel="0" collapsed="false">
      <c r="A627" s="26"/>
      <c r="B627" s="27"/>
      <c r="C627" s="183" t="s">
        <v>2162</v>
      </c>
      <c r="D627" s="183" t="s">
        <v>0</v>
      </c>
      <c r="E627" s="184" t="s">
        <v>2163</v>
      </c>
      <c r="F627" s="185" t="s">
        <v>2164</v>
      </c>
      <c r="G627" s="186" t="s">
        <v>260</v>
      </c>
      <c r="H627" s="187" t="n">
        <v>1</v>
      </c>
      <c r="I627" s="188"/>
      <c r="J627" s="189" t="n">
        <f aca="false">ROUND(I627*H627,2)</f>
        <v>0</v>
      </c>
      <c r="K627" s="185" t="s">
        <v>261</v>
      </c>
      <c r="L627" s="27"/>
      <c r="M627" s="190"/>
      <c r="N627" s="191" t="s">
        <v>47</v>
      </c>
      <c r="O627" s="68"/>
      <c r="P627" s="192" t="n">
        <f aca="false">O627*H627</f>
        <v>0</v>
      </c>
      <c r="Q627" s="192" t="n">
        <v>0</v>
      </c>
      <c r="R627" s="192" t="n">
        <f aca="false">Q627*H627</f>
        <v>0</v>
      </c>
      <c r="S627" s="192" t="n">
        <v>0</v>
      </c>
      <c r="T627" s="193" t="n">
        <f aca="false">S627*H627</f>
        <v>0</v>
      </c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194" t="s">
        <v>1324</v>
      </c>
      <c r="AS627" s="31"/>
      <c r="AT627" s="194" t="s">
        <v>0</v>
      </c>
      <c r="AU627" s="194" t="s">
        <v>92</v>
      </c>
      <c r="AV627" s="31"/>
      <c r="AW627" s="31"/>
      <c r="AX627" s="31"/>
      <c r="AY627" s="7" t="s">
        <v>186</v>
      </c>
      <c r="AZ627" s="31"/>
      <c r="BA627" s="31"/>
      <c r="BB627" s="31"/>
      <c r="BC627" s="31"/>
      <c r="BD627" s="31"/>
      <c r="BE627" s="195" t="n">
        <f aca="false">IF(N627="základní",J627,0)</f>
        <v>0</v>
      </c>
      <c r="BF627" s="195" t="n">
        <f aca="false">IF(N627="snížená",J627,0)</f>
        <v>0</v>
      </c>
      <c r="BG627" s="195" t="n">
        <f aca="false">IF(N627="zákl. přenesená",J627,0)</f>
        <v>0</v>
      </c>
      <c r="BH627" s="195" t="n">
        <f aca="false">IF(N627="sníž. přenesená",J627,0)</f>
        <v>0</v>
      </c>
      <c r="BI627" s="195" t="n">
        <f aca="false">IF(N627="nulová",J627,0)</f>
        <v>0</v>
      </c>
      <c r="BJ627" s="7" t="s">
        <v>90</v>
      </c>
      <c r="BK627" s="195" t="n">
        <f aca="false">ROUND(I627*H627,2)</f>
        <v>0</v>
      </c>
      <c r="BL627" s="7" t="s">
        <v>1324</v>
      </c>
      <c r="BM627" s="194" t="s">
        <v>2165</v>
      </c>
      <c r="BN627" s="31"/>
    </row>
    <row r="628" s="32" customFormat="true" ht="12.8" hidden="false" customHeight="false" outlineLevel="0" collapsed="false">
      <c r="A628" s="26"/>
      <c r="B628" s="27"/>
      <c r="C628" s="26"/>
      <c r="D628" s="196" t="s">
        <v>194</v>
      </c>
      <c r="E628" s="26"/>
      <c r="F628" s="197" t="s">
        <v>2164</v>
      </c>
      <c r="G628" s="26"/>
      <c r="H628" s="26"/>
      <c r="I628" s="163"/>
      <c r="J628" s="26"/>
      <c r="K628" s="26"/>
      <c r="L628" s="27"/>
      <c r="M628" s="198"/>
      <c r="N628" s="199"/>
      <c r="O628" s="68"/>
      <c r="P628" s="68"/>
      <c r="Q628" s="68"/>
      <c r="R628" s="68"/>
      <c r="S628" s="68"/>
      <c r="T628" s="69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7" t="s">
        <v>194</v>
      </c>
      <c r="AU628" s="7" t="s">
        <v>92</v>
      </c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</row>
    <row r="629" s="32" customFormat="true" ht="12.8" hidden="false" customHeight="false" outlineLevel="0" collapsed="false">
      <c r="A629" s="26"/>
      <c r="B629" s="27"/>
      <c r="C629" s="183" t="s">
        <v>2166</v>
      </c>
      <c r="D629" s="183" t="s">
        <v>0</v>
      </c>
      <c r="E629" s="184" t="s">
        <v>2167</v>
      </c>
      <c r="F629" s="185" t="s">
        <v>2168</v>
      </c>
      <c r="G629" s="186" t="s">
        <v>260</v>
      </c>
      <c r="H629" s="187" t="n">
        <v>1</v>
      </c>
      <c r="I629" s="188"/>
      <c r="J629" s="189" t="n">
        <f aca="false">ROUND(I629*H629,2)</f>
        <v>0</v>
      </c>
      <c r="K629" s="185" t="s">
        <v>261</v>
      </c>
      <c r="L629" s="27"/>
      <c r="M629" s="190"/>
      <c r="N629" s="191" t="s">
        <v>47</v>
      </c>
      <c r="O629" s="68"/>
      <c r="P629" s="192" t="n">
        <f aca="false">O629*H629</f>
        <v>0</v>
      </c>
      <c r="Q629" s="192" t="n">
        <v>0</v>
      </c>
      <c r="R629" s="192" t="n">
        <f aca="false">Q629*H629</f>
        <v>0</v>
      </c>
      <c r="S629" s="192" t="n">
        <v>0</v>
      </c>
      <c r="T629" s="193" t="n">
        <f aca="false">S629*H629</f>
        <v>0</v>
      </c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194" t="s">
        <v>1324</v>
      </c>
      <c r="AS629" s="31"/>
      <c r="AT629" s="194" t="s">
        <v>0</v>
      </c>
      <c r="AU629" s="194" t="s">
        <v>92</v>
      </c>
      <c r="AV629" s="31"/>
      <c r="AW629" s="31"/>
      <c r="AX629" s="31"/>
      <c r="AY629" s="7" t="s">
        <v>186</v>
      </c>
      <c r="AZ629" s="31"/>
      <c r="BA629" s="31"/>
      <c r="BB629" s="31"/>
      <c r="BC629" s="31"/>
      <c r="BD629" s="31"/>
      <c r="BE629" s="195" t="n">
        <f aca="false">IF(N629="základní",J629,0)</f>
        <v>0</v>
      </c>
      <c r="BF629" s="195" t="n">
        <f aca="false">IF(N629="snížená",J629,0)</f>
        <v>0</v>
      </c>
      <c r="BG629" s="195" t="n">
        <f aca="false">IF(N629="zákl. přenesená",J629,0)</f>
        <v>0</v>
      </c>
      <c r="BH629" s="195" t="n">
        <f aca="false">IF(N629="sníž. přenesená",J629,0)</f>
        <v>0</v>
      </c>
      <c r="BI629" s="195" t="n">
        <f aca="false">IF(N629="nulová",J629,0)</f>
        <v>0</v>
      </c>
      <c r="BJ629" s="7" t="s">
        <v>90</v>
      </c>
      <c r="BK629" s="195" t="n">
        <f aca="false">ROUND(I629*H629,2)</f>
        <v>0</v>
      </c>
      <c r="BL629" s="7" t="s">
        <v>1324</v>
      </c>
      <c r="BM629" s="194" t="s">
        <v>2169</v>
      </c>
      <c r="BN629" s="31"/>
    </row>
    <row r="630" s="32" customFormat="true" ht="12.8" hidden="false" customHeight="false" outlineLevel="0" collapsed="false">
      <c r="A630" s="26"/>
      <c r="B630" s="27"/>
      <c r="C630" s="26"/>
      <c r="D630" s="196" t="s">
        <v>194</v>
      </c>
      <c r="E630" s="26"/>
      <c r="F630" s="197" t="s">
        <v>2168</v>
      </c>
      <c r="G630" s="26"/>
      <c r="H630" s="26"/>
      <c r="I630" s="163"/>
      <c r="J630" s="26"/>
      <c r="K630" s="26"/>
      <c r="L630" s="27"/>
      <c r="M630" s="198"/>
      <c r="N630" s="199"/>
      <c r="O630" s="68"/>
      <c r="P630" s="68"/>
      <c r="Q630" s="68"/>
      <c r="R630" s="68"/>
      <c r="S630" s="68"/>
      <c r="T630" s="69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7" t="s">
        <v>194</v>
      </c>
      <c r="AU630" s="7" t="s">
        <v>92</v>
      </c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</row>
    <row r="631" s="32" customFormat="true" ht="12.8" hidden="false" customHeight="false" outlineLevel="0" collapsed="false">
      <c r="A631" s="26"/>
      <c r="B631" s="27"/>
      <c r="C631" s="183" t="s">
        <v>2170</v>
      </c>
      <c r="D631" s="183" t="s">
        <v>0</v>
      </c>
      <c r="E631" s="184" t="s">
        <v>2171</v>
      </c>
      <c r="F631" s="185" t="s">
        <v>2172</v>
      </c>
      <c r="G631" s="186" t="s">
        <v>260</v>
      </c>
      <c r="H631" s="187" t="n">
        <v>1</v>
      </c>
      <c r="I631" s="188"/>
      <c r="J631" s="189" t="n">
        <f aca="false">ROUND(I631*H631,2)</f>
        <v>0</v>
      </c>
      <c r="K631" s="185" t="s">
        <v>261</v>
      </c>
      <c r="L631" s="27"/>
      <c r="M631" s="190"/>
      <c r="N631" s="191" t="s">
        <v>47</v>
      </c>
      <c r="O631" s="68"/>
      <c r="P631" s="192" t="n">
        <f aca="false">O631*H631</f>
        <v>0</v>
      </c>
      <c r="Q631" s="192" t="n">
        <v>0</v>
      </c>
      <c r="R631" s="192" t="n">
        <f aca="false">Q631*H631</f>
        <v>0</v>
      </c>
      <c r="S631" s="192" t="n">
        <v>0</v>
      </c>
      <c r="T631" s="193" t="n">
        <f aca="false">S631*H631</f>
        <v>0</v>
      </c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194" t="s">
        <v>1324</v>
      </c>
      <c r="AS631" s="31"/>
      <c r="AT631" s="194" t="s">
        <v>0</v>
      </c>
      <c r="AU631" s="194" t="s">
        <v>92</v>
      </c>
      <c r="AV631" s="31"/>
      <c r="AW631" s="31"/>
      <c r="AX631" s="31"/>
      <c r="AY631" s="7" t="s">
        <v>186</v>
      </c>
      <c r="AZ631" s="31"/>
      <c r="BA631" s="31"/>
      <c r="BB631" s="31"/>
      <c r="BC631" s="31"/>
      <c r="BD631" s="31"/>
      <c r="BE631" s="195" t="n">
        <f aca="false">IF(N631="základní",J631,0)</f>
        <v>0</v>
      </c>
      <c r="BF631" s="195" t="n">
        <f aca="false">IF(N631="snížená",J631,0)</f>
        <v>0</v>
      </c>
      <c r="BG631" s="195" t="n">
        <f aca="false">IF(N631="zákl. přenesená",J631,0)</f>
        <v>0</v>
      </c>
      <c r="BH631" s="195" t="n">
        <f aca="false">IF(N631="sníž. přenesená",J631,0)</f>
        <v>0</v>
      </c>
      <c r="BI631" s="195" t="n">
        <f aca="false">IF(N631="nulová",J631,0)</f>
        <v>0</v>
      </c>
      <c r="BJ631" s="7" t="s">
        <v>90</v>
      </c>
      <c r="BK631" s="195" t="n">
        <f aca="false">ROUND(I631*H631,2)</f>
        <v>0</v>
      </c>
      <c r="BL631" s="7" t="s">
        <v>1324</v>
      </c>
      <c r="BM631" s="194" t="s">
        <v>2173</v>
      </c>
      <c r="BN631" s="31"/>
    </row>
    <row r="632" s="32" customFormat="true" ht="12.8" hidden="false" customHeight="false" outlineLevel="0" collapsed="false">
      <c r="A632" s="26"/>
      <c r="B632" s="27"/>
      <c r="C632" s="26"/>
      <c r="D632" s="196" t="s">
        <v>194</v>
      </c>
      <c r="E632" s="26"/>
      <c r="F632" s="197" t="s">
        <v>2172</v>
      </c>
      <c r="G632" s="26"/>
      <c r="H632" s="26"/>
      <c r="I632" s="163"/>
      <c r="J632" s="26"/>
      <c r="K632" s="26"/>
      <c r="L632" s="27"/>
      <c r="M632" s="198"/>
      <c r="N632" s="199"/>
      <c r="O632" s="68"/>
      <c r="P632" s="68"/>
      <c r="Q632" s="68"/>
      <c r="R632" s="68"/>
      <c r="S632" s="68"/>
      <c r="T632" s="69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7" t="s">
        <v>194</v>
      </c>
      <c r="AU632" s="7" t="s">
        <v>92</v>
      </c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</row>
    <row r="633" s="32" customFormat="true" ht="12.8" hidden="false" customHeight="false" outlineLevel="0" collapsed="false">
      <c r="A633" s="26"/>
      <c r="B633" s="27"/>
      <c r="C633" s="183" t="s">
        <v>2174</v>
      </c>
      <c r="D633" s="183" t="s">
        <v>0</v>
      </c>
      <c r="E633" s="184" t="s">
        <v>2175</v>
      </c>
      <c r="F633" s="185" t="s">
        <v>2176</v>
      </c>
      <c r="G633" s="186" t="s">
        <v>260</v>
      </c>
      <c r="H633" s="187" t="n">
        <v>1</v>
      </c>
      <c r="I633" s="188"/>
      <c r="J633" s="189" t="n">
        <f aca="false">ROUND(I633*H633,2)</f>
        <v>0</v>
      </c>
      <c r="K633" s="185" t="s">
        <v>261</v>
      </c>
      <c r="L633" s="27"/>
      <c r="M633" s="190"/>
      <c r="N633" s="191" t="s">
        <v>47</v>
      </c>
      <c r="O633" s="68"/>
      <c r="P633" s="192" t="n">
        <f aca="false">O633*H633</f>
        <v>0</v>
      </c>
      <c r="Q633" s="192" t="n">
        <v>0</v>
      </c>
      <c r="R633" s="192" t="n">
        <f aca="false">Q633*H633</f>
        <v>0</v>
      </c>
      <c r="S633" s="192" t="n">
        <v>0</v>
      </c>
      <c r="T633" s="193" t="n">
        <f aca="false">S633*H633</f>
        <v>0</v>
      </c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194" t="s">
        <v>1324</v>
      </c>
      <c r="AS633" s="31"/>
      <c r="AT633" s="194" t="s">
        <v>0</v>
      </c>
      <c r="AU633" s="194" t="s">
        <v>92</v>
      </c>
      <c r="AV633" s="31"/>
      <c r="AW633" s="31"/>
      <c r="AX633" s="31"/>
      <c r="AY633" s="7" t="s">
        <v>186</v>
      </c>
      <c r="AZ633" s="31"/>
      <c r="BA633" s="31"/>
      <c r="BB633" s="31"/>
      <c r="BC633" s="31"/>
      <c r="BD633" s="31"/>
      <c r="BE633" s="195" t="n">
        <f aca="false">IF(N633="základní",J633,0)</f>
        <v>0</v>
      </c>
      <c r="BF633" s="195" t="n">
        <f aca="false">IF(N633="snížená",J633,0)</f>
        <v>0</v>
      </c>
      <c r="BG633" s="195" t="n">
        <f aca="false">IF(N633="zákl. přenesená",J633,0)</f>
        <v>0</v>
      </c>
      <c r="BH633" s="195" t="n">
        <f aca="false">IF(N633="sníž. přenesená",J633,0)</f>
        <v>0</v>
      </c>
      <c r="BI633" s="195" t="n">
        <f aca="false">IF(N633="nulová",J633,0)</f>
        <v>0</v>
      </c>
      <c r="BJ633" s="7" t="s">
        <v>90</v>
      </c>
      <c r="BK633" s="195" t="n">
        <f aca="false">ROUND(I633*H633,2)</f>
        <v>0</v>
      </c>
      <c r="BL633" s="7" t="s">
        <v>1324</v>
      </c>
      <c r="BM633" s="194" t="s">
        <v>2177</v>
      </c>
      <c r="BN633" s="31"/>
    </row>
    <row r="634" s="32" customFormat="true" ht="12.8" hidden="false" customHeight="false" outlineLevel="0" collapsed="false">
      <c r="A634" s="26"/>
      <c r="B634" s="27"/>
      <c r="C634" s="26"/>
      <c r="D634" s="196" t="s">
        <v>194</v>
      </c>
      <c r="E634" s="26"/>
      <c r="F634" s="197" t="s">
        <v>2176</v>
      </c>
      <c r="G634" s="26"/>
      <c r="H634" s="26"/>
      <c r="I634" s="163"/>
      <c r="J634" s="26"/>
      <c r="K634" s="26"/>
      <c r="L634" s="27"/>
      <c r="M634" s="198"/>
      <c r="N634" s="199"/>
      <c r="O634" s="68"/>
      <c r="P634" s="68"/>
      <c r="Q634" s="68"/>
      <c r="R634" s="68"/>
      <c r="S634" s="68"/>
      <c r="T634" s="69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7" t="s">
        <v>194</v>
      </c>
      <c r="AU634" s="7" t="s">
        <v>92</v>
      </c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</row>
    <row r="635" s="32" customFormat="true" ht="12.8" hidden="false" customHeight="false" outlineLevel="0" collapsed="false">
      <c r="A635" s="26"/>
      <c r="B635" s="27"/>
      <c r="C635" s="183" t="s">
        <v>2178</v>
      </c>
      <c r="D635" s="183" t="s">
        <v>0</v>
      </c>
      <c r="E635" s="184" t="s">
        <v>2179</v>
      </c>
      <c r="F635" s="185" t="s">
        <v>2180</v>
      </c>
      <c r="G635" s="186" t="s">
        <v>260</v>
      </c>
      <c r="H635" s="187" t="n">
        <v>1</v>
      </c>
      <c r="I635" s="188"/>
      <c r="J635" s="189" t="n">
        <f aca="false">ROUND(I635*H635,2)</f>
        <v>0</v>
      </c>
      <c r="K635" s="185" t="s">
        <v>261</v>
      </c>
      <c r="L635" s="27"/>
      <c r="M635" s="190"/>
      <c r="N635" s="191" t="s">
        <v>47</v>
      </c>
      <c r="O635" s="68"/>
      <c r="P635" s="192" t="n">
        <f aca="false">O635*H635</f>
        <v>0</v>
      </c>
      <c r="Q635" s="192" t="n">
        <v>0</v>
      </c>
      <c r="R635" s="192" t="n">
        <f aca="false">Q635*H635</f>
        <v>0</v>
      </c>
      <c r="S635" s="192" t="n">
        <v>0</v>
      </c>
      <c r="T635" s="193" t="n">
        <f aca="false">S635*H635</f>
        <v>0</v>
      </c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194" t="s">
        <v>1324</v>
      </c>
      <c r="AS635" s="31"/>
      <c r="AT635" s="194" t="s">
        <v>0</v>
      </c>
      <c r="AU635" s="194" t="s">
        <v>92</v>
      </c>
      <c r="AV635" s="31"/>
      <c r="AW635" s="31"/>
      <c r="AX635" s="31"/>
      <c r="AY635" s="7" t="s">
        <v>186</v>
      </c>
      <c r="AZ635" s="31"/>
      <c r="BA635" s="31"/>
      <c r="BB635" s="31"/>
      <c r="BC635" s="31"/>
      <c r="BD635" s="31"/>
      <c r="BE635" s="195" t="n">
        <f aca="false">IF(N635="základní",J635,0)</f>
        <v>0</v>
      </c>
      <c r="BF635" s="195" t="n">
        <f aca="false">IF(N635="snížená",J635,0)</f>
        <v>0</v>
      </c>
      <c r="BG635" s="195" t="n">
        <f aca="false">IF(N635="zákl. přenesená",J635,0)</f>
        <v>0</v>
      </c>
      <c r="BH635" s="195" t="n">
        <f aca="false">IF(N635="sníž. přenesená",J635,0)</f>
        <v>0</v>
      </c>
      <c r="BI635" s="195" t="n">
        <f aca="false">IF(N635="nulová",J635,0)</f>
        <v>0</v>
      </c>
      <c r="BJ635" s="7" t="s">
        <v>90</v>
      </c>
      <c r="BK635" s="195" t="n">
        <f aca="false">ROUND(I635*H635,2)</f>
        <v>0</v>
      </c>
      <c r="BL635" s="7" t="s">
        <v>1324</v>
      </c>
      <c r="BM635" s="194" t="s">
        <v>2181</v>
      </c>
      <c r="BN635" s="31"/>
    </row>
    <row r="636" s="32" customFormat="true" ht="12.8" hidden="false" customHeight="false" outlineLevel="0" collapsed="false">
      <c r="A636" s="26"/>
      <c r="B636" s="27"/>
      <c r="C636" s="26"/>
      <c r="D636" s="196" t="s">
        <v>194</v>
      </c>
      <c r="E636" s="26"/>
      <c r="F636" s="197" t="s">
        <v>2180</v>
      </c>
      <c r="G636" s="26"/>
      <c r="H636" s="26"/>
      <c r="I636" s="163"/>
      <c r="J636" s="26"/>
      <c r="K636" s="26"/>
      <c r="L636" s="27"/>
      <c r="M636" s="198"/>
      <c r="N636" s="199"/>
      <c r="O636" s="68"/>
      <c r="P636" s="68"/>
      <c r="Q636" s="68"/>
      <c r="R636" s="68"/>
      <c r="S636" s="68"/>
      <c r="T636" s="69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7" t="s">
        <v>194</v>
      </c>
      <c r="AU636" s="7" t="s">
        <v>92</v>
      </c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</row>
    <row r="637" s="32" customFormat="true" ht="12.8" hidden="false" customHeight="false" outlineLevel="0" collapsed="false">
      <c r="A637" s="26"/>
      <c r="B637" s="27"/>
      <c r="C637" s="183" t="s">
        <v>2182</v>
      </c>
      <c r="D637" s="183" t="s">
        <v>0</v>
      </c>
      <c r="E637" s="184" t="s">
        <v>2183</v>
      </c>
      <c r="F637" s="185" t="s">
        <v>2184</v>
      </c>
      <c r="G637" s="186" t="s">
        <v>260</v>
      </c>
      <c r="H637" s="187" t="n">
        <v>1</v>
      </c>
      <c r="I637" s="188"/>
      <c r="J637" s="189" t="n">
        <f aca="false">ROUND(I637*H637,2)</f>
        <v>0</v>
      </c>
      <c r="K637" s="185" t="s">
        <v>261</v>
      </c>
      <c r="L637" s="27"/>
      <c r="M637" s="190"/>
      <c r="N637" s="191" t="s">
        <v>47</v>
      </c>
      <c r="O637" s="68"/>
      <c r="P637" s="192" t="n">
        <f aca="false">O637*H637</f>
        <v>0</v>
      </c>
      <c r="Q637" s="192" t="n">
        <v>0</v>
      </c>
      <c r="R637" s="192" t="n">
        <f aca="false">Q637*H637</f>
        <v>0</v>
      </c>
      <c r="S637" s="192" t="n">
        <v>0</v>
      </c>
      <c r="T637" s="193" t="n">
        <f aca="false">S637*H637</f>
        <v>0</v>
      </c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194" t="s">
        <v>1324</v>
      </c>
      <c r="AS637" s="31"/>
      <c r="AT637" s="194" t="s">
        <v>0</v>
      </c>
      <c r="AU637" s="194" t="s">
        <v>92</v>
      </c>
      <c r="AV637" s="31"/>
      <c r="AW637" s="31"/>
      <c r="AX637" s="31"/>
      <c r="AY637" s="7" t="s">
        <v>186</v>
      </c>
      <c r="AZ637" s="31"/>
      <c r="BA637" s="31"/>
      <c r="BB637" s="31"/>
      <c r="BC637" s="31"/>
      <c r="BD637" s="31"/>
      <c r="BE637" s="195" t="n">
        <f aca="false">IF(N637="základní",J637,0)</f>
        <v>0</v>
      </c>
      <c r="BF637" s="195" t="n">
        <f aca="false">IF(N637="snížená",J637,0)</f>
        <v>0</v>
      </c>
      <c r="BG637" s="195" t="n">
        <f aca="false">IF(N637="zákl. přenesená",J637,0)</f>
        <v>0</v>
      </c>
      <c r="BH637" s="195" t="n">
        <f aca="false">IF(N637="sníž. přenesená",J637,0)</f>
        <v>0</v>
      </c>
      <c r="BI637" s="195" t="n">
        <f aca="false">IF(N637="nulová",J637,0)</f>
        <v>0</v>
      </c>
      <c r="BJ637" s="7" t="s">
        <v>90</v>
      </c>
      <c r="BK637" s="195" t="n">
        <f aca="false">ROUND(I637*H637,2)</f>
        <v>0</v>
      </c>
      <c r="BL637" s="7" t="s">
        <v>1324</v>
      </c>
      <c r="BM637" s="194" t="s">
        <v>2185</v>
      </c>
      <c r="BN637" s="31"/>
    </row>
    <row r="638" s="32" customFormat="true" ht="12.8" hidden="false" customHeight="false" outlineLevel="0" collapsed="false">
      <c r="A638" s="26"/>
      <c r="B638" s="27"/>
      <c r="C638" s="26"/>
      <c r="D638" s="196" t="s">
        <v>194</v>
      </c>
      <c r="E638" s="26"/>
      <c r="F638" s="197" t="s">
        <v>2184</v>
      </c>
      <c r="G638" s="26"/>
      <c r="H638" s="26"/>
      <c r="I638" s="163"/>
      <c r="J638" s="26"/>
      <c r="K638" s="26"/>
      <c r="L638" s="27"/>
      <c r="M638" s="198"/>
      <c r="N638" s="199"/>
      <c r="O638" s="68"/>
      <c r="P638" s="68"/>
      <c r="Q638" s="68"/>
      <c r="R638" s="68"/>
      <c r="S638" s="68"/>
      <c r="T638" s="69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7" t="s">
        <v>194</v>
      </c>
      <c r="AU638" s="7" t="s">
        <v>92</v>
      </c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</row>
    <row r="639" s="32" customFormat="true" ht="12.8" hidden="false" customHeight="false" outlineLevel="0" collapsed="false">
      <c r="A639" s="26"/>
      <c r="B639" s="27"/>
      <c r="C639" s="183" t="s">
        <v>2186</v>
      </c>
      <c r="D639" s="183" t="s">
        <v>0</v>
      </c>
      <c r="E639" s="184" t="s">
        <v>2187</v>
      </c>
      <c r="F639" s="185" t="s">
        <v>2188</v>
      </c>
      <c r="G639" s="186" t="s">
        <v>260</v>
      </c>
      <c r="H639" s="187" t="n">
        <v>1</v>
      </c>
      <c r="I639" s="188"/>
      <c r="J639" s="189" t="n">
        <f aca="false">ROUND(I639*H639,2)</f>
        <v>0</v>
      </c>
      <c r="K639" s="185" t="s">
        <v>261</v>
      </c>
      <c r="L639" s="27"/>
      <c r="M639" s="190"/>
      <c r="N639" s="191" t="s">
        <v>47</v>
      </c>
      <c r="O639" s="68"/>
      <c r="P639" s="192" t="n">
        <f aca="false">O639*H639</f>
        <v>0</v>
      </c>
      <c r="Q639" s="192" t="n">
        <v>0</v>
      </c>
      <c r="R639" s="192" t="n">
        <f aca="false">Q639*H639</f>
        <v>0</v>
      </c>
      <c r="S639" s="192" t="n">
        <v>0</v>
      </c>
      <c r="T639" s="193" t="n">
        <f aca="false">S639*H639</f>
        <v>0</v>
      </c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194" t="s">
        <v>1324</v>
      </c>
      <c r="AS639" s="31"/>
      <c r="AT639" s="194" t="s">
        <v>0</v>
      </c>
      <c r="AU639" s="194" t="s">
        <v>92</v>
      </c>
      <c r="AV639" s="31"/>
      <c r="AW639" s="31"/>
      <c r="AX639" s="31"/>
      <c r="AY639" s="7" t="s">
        <v>186</v>
      </c>
      <c r="AZ639" s="31"/>
      <c r="BA639" s="31"/>
      <c r="BB639" s="31"/>
      <c r="BC639" s="31"/>
      <c r="BD639" s="31"/>
      <c r="BE639" s="195" t="n">
        <f aca="false">IF(N639="základní",J639,0)</f>
        <v>0</v>
      </c>
      <c r="BF639" s="195" t="n">
        <f aca="false">IF(N639="snížená",J639,0)</f>
        <v>0</v>
      </c>
      <c r="BG639" s="195" t="n">
        <f aca="false">IF(N639="zákl. přenesená",J639,0)</f>
        <v>0</v>
      </c>
      <c r="BH639" s="195" t="n">
        <f aca="false">IF(N639="sníž. přenesená",J639,0)</f>
        <v>0</v>
      </c>
      <c r="BI639" s="195" t="n">
        <f aca="false">IF(N639="nulová",J639,0)</f>
        <v>0</v>
      </c>
      <c r="BJ639" s="7" t="s">
        <v>90</v>
      </c>
      <c r="BK639" s="195" t="n">
        <f aca="false">ROUND(I639*H639,2)</f>
        <v>0</v>
      </c>
      <c r="BL639" s="7" t="s">
        <v>1324</v>
      </c>
      <c r="BM639" s="194" t="s">
        <v>2189</v>
      </c>
      <c r="BN639" s="31"/>
    </row>
    <row r="640" s="32" customFormat="true" ht="12.8" hidden="false" customHeight="false" outlineLevel="0" collapsed="false">
      <c r="A640" s="26"/>
      <c r="B640" s="27"/>
      <c r="C640" s="26"/>
      <c r="D640" s="196" t="s">
        <v>194</v>
      </c>
      <c r="E640" s="26"/>
      <c r="F640" s="197" t="s">
        <v>2188</v>
      </c>
      <c r="G640" s="26"/>
      <c r="H640" s="26"/>
      <c r="I640" s="163"/>
      <c r="J640" s="26"/>
      <c r="K640" s="26"/>
      <c r="L640" s="27"/>
      <c r="M640" s="198"/>
      <c r="N640" s="199"/>
      <c r="O640" s="68"/>
      <c r="P640" s="68"/>
      <c r="Q640" s="68"/>
      <c r="R640" s="68"/>
      <c r="S640" s="68"/>
      <c r="T640" s="69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7" t="s">
        <v>194</v>
      </c>
      <c r="AU640" s="7" t="s">
        <v>92</v>
      </c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</row>
    <row r="641" s="32" customFormat="true" ht="12.8" hidden="false" customHeight="false" outlineLevel="0" collapsed="false">
      <c r="A641" s="26"/>
      <c r="B641" s="27"/>
      <c r="C641" s="183" t="s">
        <v>2190</v>
      </c>
      <c r="D641" s="183" t="s">
        <v>0</v>
      </c>
      <c r="E641" s="184" t="s">
        <v>2191</v>
      </c>
      <c r="F641" s="185" t="s">
        <v>2192</v>
      </c>
      <c r="G641" s="186" t="s">
        <v>260</v>
      </c>
      <c r="H641" s="187" t="n">
        <v>1</v>
      </c>
      <c r="I641" s="188"/>
      <c r="J641" s="189" t="n">
        <f aca="false">ROUND(I641*H641,2)</f>
        <v>0</v>
      </c>
      <c r="K641" s="185" t="s">
        <v>261</v>
      </c>
      <c r="L641" s="27"/>
      <c r="M641" s="190"/>
      <c r="N641" s="191" t="s">
        <v>47</v>
      </c>
      <c r="O641" s="68"/>
      <c r="P641" s="192" t="n">
        <f aca="false">O641*H641</f>
        <v>0</v>
      </c>
      <c r="Q641" s="192" t="n">
        <v>0</v>
      </c>
      <c r="R641" s="192" t="n">
        <f aca="false">Q641*H641</f>
        <v>0</v>
      </c>
      <c r="S641" s="192" t="n">
        <v>0</v>
      </c>
      <c r="T641" s="193" t="n">
        <f aca="false">S641*H641</f>
        <v>0</v>
      </c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194" t="s">
        <v>1324</v>
      </c>
      <c r="AS641" s="31"/>
      <c r="AT641" s="194" t="s">
        <v>0</v>
      </c>
      <c r="AU641" s="194" t="s">
        <v>92</v>
      </c>
      <c r="AV641" s="31"/>
      <c r="AW641" s="31"/>
      <c r="AX641" s="31"/>
      <c r="AY641" s="7" t="s">
        <v>186</v>
      </c>
      <c r="AZ641" s="31"/>
      <c r="BA641" s="31"/>
      <c r="BB641" s="31"/>
      <c r="BC641" s="31"/>
      <c r="BD641" s="31"/>
      <c r="BE641" s="195" t="n">
        <f aca="false">IF(N641="základní",J641,0)</f>
        <v>0</v>
      </c>
      <c r="BF641" s="195" t="n">
        <f aca="false">IF(N641="snížená",J641,0)</f>
        <v>0</v>
      </c>
      <c r="BG641" s="195" t="n">
        <f aca="false">IF(N641="zákl. přenesená",J641,0)</f>
        <v>0</v>
      </c>
      <c r="BH641" s="195" t="n">
        <f aca="false">IF(N641="sníž. přenesená",J641,0)</f>
        <v>0</v>
      </c>
      <c r="BI641" s="195" t="n">
        <f aca="false">IF(N641="nulová",J641,0)</f>
        <v>0</v>
      </c>
      <c r="BJ641" s="7" t="s">
        <v>90</v>
      </c>
      <c r="BK641" s="195" t="n">
        <f aca="false">ROUND(I641*H641,2)</f>
        <v>0</v>
      </c>
      <c r="BL641" s="7" t="s">
        <v>1324</v>
      </c>
      <c r="BM641" s="194" t="s">
        <v>2193</v>
      </c>
      <c r="BN641" s="31"/>
    </row>
    <row r="642" s="32" customFormat="true" ht="12.8" hidden="false" customHeight="false" outlineLevel="0" collapsed="false">
      <c r="A642" s="26"/>
      <c r="B642" s="27"/>
      <c r="C642" s="26"/>
      <c r="D642" s="196" t="s">
        <v>194</v>
      </c>
      <c r="E642" s="26"/>
      <c r="F642" s="197" t="s">
        <v>2192</v>
      </c>
      <c r="G642" s="26"/>
      <c r="H642" s="26"/>
      <c r="I642" s="163"/>
      <c r="J642" s="26"/>
      <c r="K642" s="26"/>
      <c r="L642" s="27"/>
      <c r="M642" s="198"/>
      <c r="N642" s="199"/>
      <c r="O642" s="68"/>
      <c r="P642" s="68"/>
      <c r="Q642" s="68"/>
      <c r="R642" s="68"/>
      <c r="S642" s="68"/>
      <c r="T642" s="69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7" t="s">
        <v>194</v>
      </c>
      <c r="AU642" s="7" t="s">
        <v>92</v>
      </c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</row>
    <row r="643" s="32" customFormat="true" ht="12.8" hidden="false" customHeight="false" outlineLevel="0" collapsed="false">
      <c r="A643" s="26"/>
      <c r="B643" s="27"/>
      <c r="C643" s="183" t="s">
        <v>2194</v>
      </c>
      <c r="D643" s="183" t="s">
        <v>0</v>
      </c>
      <c r="E643" s="184" t="s">
        <v>2195</v>
      </c>
      <c r="F643" s="185" t="s">
        <v>2196</v>
      </c>
      <c r="G643" s="186" t="s">
        <v>260</v>
      </c>
      <c r="H643" s="187" t="n">
        <v>1</v>
      </c>
      <c r="I643" s="188"/>
      <c r="J643" s="189" t="n">
        <f aca="false">ROUND(I643*H643,2)</f>
        <v>0</v>
      </c>
      <c r="K643" s="185" t="s">
        <v>261</v>
      </c>
      <c r="L643" s="27"/>
      <c r="M643" s="190"/>
      <c r="N643" s="191" t="s">
        <v>47</v>
      </c>
      <c r="O643" s="68"/>
      <c r="P643" s="192" t="n">
        <f aca="false">O643*H643</f>
        <v>0</v>
      </c>
      <c r="Q643" s="192" t="n">
        <v>0</v>
      </c>
      <c r="R643" s="192" t="n">
        <f aca="false">Q643*H643</f>
        <v>0</v>
      </c>
      <c r="S643" s="192" t="n">
        <v>0</v>
      </c>
      <c r="T643" s="193" t="n">
        <f aca="false">S643*H643</f>
        <v>0</v>
      </c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194" t="s">
        <v>1324</v>
      </c>
      <c r="AS643" s="31"/>
      <c r="AT643" s="194" t="s">
        <v>0</v>
      </c>
      <c r="AU643" s="194" t="s">
        <v>92</v>
      </c>
      <c r="AV643" s="31"/>
      <c r="AW643" s="31"/>
      <c r="AX643" s="31"/>
      <c r="AY643" s="7" t="s">
        <v>186</v>
      </c>
      <c r="AZ643" s="31"/>
      <c r="BA643" s="31"/>
      <c r="BB643" s="31"/>
      <c r="BC643" s="31"/>
      <c r="BD643" s="31"/>
      <c r="BE643" s="195" t="n">
        <f aca="false">IF(N643="základní",J643,0)</f>
        <v>0</v>
      </c>
      <c r="BF643" s="195" t="n">
        <f aca="false">IF(N643="snížená",J643,0)</f>
        <v>0</v>
      </c>
      <c r="BG643" s="195" t="n">
        <f aca="false">IF(N643="zákl. přenesená",J643,0)</f>
        <v>0</v>
      </c>
      <c r="BH643" s="195" t="n">
        <f aca="false">IF(N643="sníž. přenesená",J643,0)</f>
        <v>0</v>
      </c>
      <c r="BI643" s="195" t="n">
        <f aca="false">IF(N643="nulová",J643,0)</f>
        <v>0</v>
      </c>
      <c r="BJ643" s="7" t="s">
        <v>90</v>
      </c>
      <c r="BK643" s="195" t="n">
        <f aca="false">ROUND(I643*H643,2)</f>
        <v>0</v>
      </c>
      <c r="BL643" s="7" t="s">
        <v>1324</v>
      </c>
      <c r="BM643" s="194" t="s">
        <v>2197</v>
      </c>
      <c r="BN643" s="31"/>
    </row>
    <row r="644" s="32" customFormat="true" ht="12.8" hidden="false" customHeight="false" outlineLevel="0" collapsed="false">
      <c r="A644" s="26"/>
      <c r="B644" s="27"/>
      <c r="C644" s="26"/>
      <c r="D644" s="196" t="s">
        <v>194</v>
      </c>
      <c r="E644" s="26"/>
      <c r="F644" s="197" t="s">
        <v>2196</v>
      </c>
      <c r="G644" s="26"/>
      <c r="H644" s="26"/>
      <c r="I644" s="163"/>
      <c r="J644" s="26"/>
      <c r="K644" s="26"/>
      <c r="L644" s="27"/>
      <c r="M644" s="198"/>
      <c r="N644" s="199"/>
      <c r="O644" s="68"/>
      <c r="P644" s="68"/>
      <c r="Q644" s="68"/>
      <c r="R644" s="68"/>
      <c r="S644" s="68"/>
      <c r="T644" s="69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7" t="s">
        <v>194</v>
      </c>
      <c r="AU644" s="7" t="s">
        <v>92</v>
      </c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</row>
    <row r="645" s="32" customFormat="true" ht="12.8" hidden="false" customHeight="false" outlineLevel="0" collapsed="false">
      <c r="A645" s="26"/>
      <c r="B645" s="27"/>
      <c r="C645" s="183" t="s">
        <v>2198</v>
      </c>
      <c r="D645" s="183" t="s">
        <v>0</v>
      </c>
      <c r="E645" s="184" t="s">
        <v>2199</v>
      </c>
      <c r="F645" s="185" t="s">
        <v>2200</v>
      </c>
      <c r="G645" s="186" t="s">
        <v>260</v>
      </c>
      <c r="H645" s="187" t="n">
        <v>1</v>
      </c>
      <c r="I645" s="188"/>
      <c r="J645" s="189" t="n">
        <f aca="false">ROUND(I645*H645,2)</f>
        <v>0</v>
      </c>
      <c r="K645" s="185" t="s">
        <v>261</v>
      </c>
      <c r="L645" s="27"/>
      <c r="M645" s="190"/>
      <c r="N645" s="191" t="s">
        <v>47</v>
      </c>
      <c r="O645" s="68"/>
      <c r="P645" s="192" t="n">
        <f aca="false">O645*H645</f>
        <v>0</v>
      </c>
      <c r="Q645" s="192" t="n">
        <v>0</v>
      </c>
      <c r="R645" s="192" t="n">
        <f aca="false">Q645*H645</f>
        <v>0</v>
      </c>
      <c r="S645" s="192" t="n">
        <v>0</v>
      </c>
      <c r="T645" s="193" t="n">
        <f aca="false">S645*H645</f>
        <v>0</v>
      </c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194" t="s">
        <v>1324</v>
      </c>
      <c r="AS645" s="31"/>
      <c r="AT645" s="194" t="s">
        <v>0</v>
      </c>
      <c r="AU645" s="194" t="s">
        <v>92</v>
      </c>
      <c r="AV645" s="31"/>
      <c r="AW645" s="31"/>
      <c r="AX645" s="31"/>
      <c r="AY645" s="7" t="s">
        <v>186</v>
      </c>
      <c r="AZ645" s="31"/>
      <c r="BA645" s="31"/>
      <c r="BB645" s="31"/>
      <c r="BC645" s="31"/>
      <c r="BD645" s="31"/>
      <c r="BE645" s="195" t="n">
        <f aca="false">IF(N645="základní",J645,0)</f>
        <v>0</v>
      </c>
      <c r="BF645" s="195" t="n">
        <f aca="false">IF(N645="snížená",J645,0)</f>
        <v>0</v>
      </c>
      <c r="BG645" s="195" t="n">
        <f aca="false">IF(N645="zákl. přenesená",J645,0)</f>
        <v>0</v>
      </c>
      <c r="BH645" s="195" t="n">
        <f aca="false">IF(N645="sníž. přenesená",J645,0)</f>
        <v>0</v>
      </c>
      <c r="BI645" s="195" t="n">
        <f aca="false">IF(N645="nulová",J645,0)</f>
        <v>0</v>
      </c>
      <c r="BJ645" s="7" t="s">
        <v>90</v>
      </c>
      <c r="BK645" s="195" t="n">
        <f aca="false">ROUND(I645*H645,2)</f>
        <v>0</v>
      </c>
      <c r="BL645" s="7" t="s">
        <v>1324</v>
      </c>
      <c r="BM645" s="194" t="s">
        <v>2201</v>
      </c>
      <c r="BN645" s="31"/>
    </row>
    <row r="646" s="32" customFormat="true" ht="12.8" hidden="false" customHeight="false" outlineLevel="0" collapsed="false">
      <c r="A646" s="26"/>
      <c r="B646" s="27"/>
      <c r="C646" s="26"/>
      <c r="D646" s="196" t="s">
        <v>194</v>
      </c>
      <c r="E646" s="26"/>
      <c r="F646" s="197" t="s">
        <v>2200</v>
      </c>
      <c r="G646" s="26"/>
      <c r="H646" s="26"/>
      <c r="I646" s="163"/>
      <c r="J646" s="26"/>
      <c r="K646" s="26"/>
      <c r="L646" s="27"/>
      <c r="M646" s="198"/>
      <c r="N646" s="199"/>
      <c r="O646" s="68"/>
      <c r="P646" s="68"/>
      <c r="Q646" s="68"/>
      <c r="R646" s="68"/>
      <c r="S646" s="68"/>
      <c r="T646" s="69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7" t="s">
        <v>194</v>
      </c>
      <c r="AU646" s="7" t="s">
        <v>92</v>
      </c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</row>
    <row r="647" s="32" customFormat="true" ht="12.8" hidden="false" customHeight="false" outlineLevel="0" collapsed="false">
      <c r="A647" s="26"/>
      <c r="B647" s="27"/>
      <c r="C647" s="183" t="s">
        <v>2202</v>
      </c>
      <c r="D647" s="183" t="s">
        <v>0</v>
      </c>
      <c r="E647" s="184" t="s">
        <v>2203</v>
      </c>
      <c r="F647" s="185" t="s">
        <v>2204</v>
      </c>
      <c r="G647" s="186" t="s">
        <v>260</v>
      </c>
      <c r="H647" s="187" t="n">
        <v>1</v>
      </c>
      <c r="I647" s="188"/>
      <c r="J647" s="189" t="n">
        <f aca="false">ROUND(I647*H647,2)</f>
        <v>0</v>
      </c>
      <c r="K647" s="185" t="s">
        <v>261</v>
      </c>
      <c r="L647" s="27"/>
      <c r="M647" s="190"/>
      <c r="N647" s="191" t="s">
        <v>47</v>
      </c>
      <c r="O647" s="68"/>
      <c r="P647" s="192" t="n">
        <f aca="false">O647*H647</f>
        <v>0</v>
      </c>
      <c r="Q647" s="192" t="n">
        <v>0</v>
      </c>
      <c r="R647" s="192" t="n">
        <f aca="false">Q647*H647</f>
        <v>0</v>
      </c>
      <c r="S647" s="192" t="n">
        <v>0</v>
      </c>
      <c r="T647" s="193" t="n">
        <f aca="false">S647*H647</f>
        <v>0</v>
      </c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194" t="s">
        <v>1324</v>
      </c>
      <c r="AS647" s="31"/>
      <c r="AT647" s="194" t="s">
        <v>0</v>
      </c>
      <c r="AU647" s="194" t="s">
        <v>92</v>
      </c>
      <c r="AV647" s="31"/>
      <c r="AW647" s="31"/>
      <c r="AX647" s="31"/>
      <c r="AY647" s="7" t="s">
        <v>186</v>
      </c>
      <c r="AZ647" s="31"/>
      <c r="BA647" s="31"/>
      <c r="BB647" s="31"/>
      <c r="BC647" s="31"/>
      <c r="BD647" s="31"/>
      <c r="BE647" s="195" t="n">
        <f aca="false">IF(N647="základní",J647,0)</f>
        <v>0</v>
      </c>
      <c r="BF647" s="195" t="n">
        <f aca="false">IF(N647="snížená",J647,0)</f>
        <v>0</v>
      </c>
      <c r="BG647" s="195" t="n">
        <f aca="false">IF(N647="zákl. přenesená",J647,0)</f>
        <v>0</v>
      </c>
      <c r="BH647" s="195" t="n">
        <f aca="false">IF(N647="sníž. přenesená",J647,0)</f>
        <v>0</v>
      </c>
      <c r="BI647" s="195" t="n">
        <f aca="false">IF(N647="nulová",J647,0)</f>
        <v>0</v>
      </c>
      <c r="BJ647" s="7" t="s">
        <v>90</v>
      </c>
      <c r="BK647" s="195" t="n">
        <f aca="false">ROUND(I647*H647,2)</f>
        <v>0</v>
      </c>
      <c r="BL647" s="7" t="s">
        <v>1324</v>
      </c>
      <c r="BM647" s="194" t="s">
        <v>2205</v>
      </c>
      <c r="BN647" s="31"/>
    </row>
    <row r="648" s="32" customFormat="true" ht="12.8" hidden="false" customHeight="false" outlineLevel="0" collapsed="false">
      <c r="A648" s="26"/>
      <c r="B648" s="27"/>
      <c r="C648" s="26"/>
      <c r="D648" s="196" t="s">
        <v>194</v>
      </c>
      <c r="E648" s="26"/>
      <c r="F648" s="197" t="s">
        <v>2204</v>
      </c>
      <c r="G648" s="26"/>
      <c r="H648" s="26"/>
      <c r="I648" s="163"/>
      <c r="J648" s="26"/>
      <c r="K648" s="26"/>
      <c r="L648" s="27"/>
      <c r="M648" s="198"/>
      <c r="N648" s="199"/>
      <c r="O648" s="68"/>
      <c r="P648" s="68"/>
      <c r="Q648" s="68"/>
      <c r="R648" s="68"/>
      <c r="S648" s="68"/>
      <c r="T648" s="69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7" t="s">
        <v>194</v>
      </c>
      <c r="AU648" s="7" t="s">
        <v>92</v>
      </c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</row>
    <row r="649" s="32" customFormat="true" ht="12.8" hidden="false" customHeight="false" outlineLevel="0" collapsed="false">
      <c r="A649" s="26"/>
      <c r="B649" s="27"/>
      <c r="C649" s="183" t="s">
        <v>2206</v>
      </c>
      <c r="D649" s="183" t="s">
        <v>0</v>
      </c>
      <c r="E649" s="184" t="s">
        <v>2207</v>
      </c>
      <c r="F649" s="185" t="s">
        <v>2208</v>
      </c>
      <c r="G649" s="186" t="s">
        <v>260</v>
      </c>
      <c r="H649" s="187" t="n">
        <v>1</v>
      </c>
      <c r="I649" s="188"/>
      <c r="J649" s="189" t="n">
        <f aca="false">ROUND(I649*H649,2)</f>
        <v>0</v>
      </c>
      <c r="K649" s="185" t="s">
        <v>261</v>
      </c>
      <c r="L649" s="27"/>
      <c r="M649" s="190"/>
      <c r="N649" s="191" t="s">
        <v>47</v>
      </c>
      <c r="O649" s="68"/>
      <c r="P649" s="192" t="n">
        <f aca="false">O649*H649</f>
        <v>0</v>
      </c>
      <c r="Q649" s="192" t="n">
        <v>0</v>
      </c>
      <c r="R649" s="192" t="n">
        <f aca="false">Q649*H649</f>
        <v>0</v>
      </c>
      <c r="S649" s="192" t="n">
        <v>0</v>
      </c>
      <c r="T649" s="193" t="n">
        <f aca="false">S649*H649</f>
        <v>0</v>
      </c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194" t="s">
        <v>1324</v>
      </c>
      <c r="AS649" s="31"/>
      <c r="AT649" s="194" t="s">
        <v>0</v>
      </c>
      <c r="AU649" s="194" t="s">
        <v>92</v>
      </c>
      <c r="AV649" s="31"/>
      <c r="AW649" s="31"/>
      <c r="AX649" s="31"/>
      <c r="AY649" s="7" t="s">
        <v>186</v>
      </c>
      <c r="AZ649" s="31"/>
      <c r="BA649" s="31"/>
      <c r="BB649" s="31"/>
      <c r="BC649" s="31"/>
      <c r="BD649" s="31"/>
      <c r="BE649" s="195" t="n">
        <f aca="false">IF(N649="základní",J649,0)</f>
        <v>0</v>
      </c>
      <c r="BF649" s="195" t="n">
        <f aca="false">IF(N649="snížená",J649,0)</f>
        <v>0</v>
      </c>
      <c r="BG649" s="195" t="n">
        <f aca="false">IF(N649="zákl. přenesená",J649,0)</f>
        <v>0</v>
      </c>
      <c r="BH649" s="195" t="n">
        <f aca="false">IF(N649="sníž. přenesená",J649,0)</f>
        <v>0</v>
      </c>
      <c r="BI649" s="195" t="n">
        <f aca="false">IF(N649="nulová",J649,0)</f>
        <v>0</v>
      </c>
      <c r="BJ649" s="7" t="s">
        <v>90</v>
      </c>
      <c r="BK649" s="195" t="n">
        <f aca="false">ROUND(I649*H649,2)</f>
        <v>0</v>
      </c>
      <c r="BL649" s="7" t="s">
        <v>1324</v>
      </c>
      <c r="BM649" s="194" t="s">
        <v>2209</v>
      </c>
      <c r="BN649" s="31"/>
    </row>
    <row r="650" s="32" customFormat="true" ht="12.8" hidden="false" customHeight="false" outlineLevel="0" collapsed="false">
      <c r="A650" s="26"/>
      <c r="B650" s="27"/>
      <c r="C650" s="26"/>
      <c r="D650" s="196" t="s">
        <v>194</v>
      </c>
      <c r="E650" s="26"/>
      <c r="F650" s="197" t="s">
        <v>2208</v>
      </c>
      <c r="G650" s="26"/>
      <c r="H650" s="26"/>
      <c r="I650" s="163"/>
      <c r="J650" s="26"/>
      <c r="K650" s="26"/>
      <c r="L650" s="27"/>
      <c r="M650" s="198"/>
      <c r="N650" s="199"/>
      <c r="O650" s="68"/>
      <c r="P650" s="68"/>
      <c r="Q650" s="68"/>
      <c r="R650" s="68"/>
      <c r="S650" s="68"/>
      <c r="T650" s="69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7" t="s">
        <v>194</v>
      </c>
      <c r="AU650" s="7" t="s">
        <v>92</v>
      </c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</row>
    <row r="651" s="32" customFormat="true" ht="12.8" hidden="false" customHeight="false" outlineLevel="0" collapsed="false">
      <c r="A651" s="26"/>
      <c r="B651" s="27"/>
      <c r="C651" s="183" t="s">
        <v>2210</v>
      </c>
      <c r="D651" s="183" t="s">
        <v>0</v>
      </c>
      <c r="E651" s="184" t="s">
        <v>2211</v>
      </c>
      <c r="F651" s="185" t="s">
        <v>2212</v>
      </c>
      <c r="G651" s="186" t="s">
        <v>260</v>
      </c>
      <c r="H651" s="187" t="n">
        <v>1</v>
      </c>
      <c r="I651" s="188"/>
      <c r="J651" s="189" t="n">
        <f aca="false">ROUND(I651*H651,2)</f>
        <v>0</v>
      </c>
      <c r="K651" s="185" t="s">
        <v>261</v>
      </c>
      <c r="L651" s="27"/>
      <c r="M651" s="190"/>
      <c r="N651" s="191" t="s">
        <v>47</v>
      </c>
      <c r="O651" s="68"/>
      <c r="P651" s="192" t="n">
        <f aca="false">O651*H651</f>
        <v>0</v>
      </c>
      <c r="Q651" s="192" t="n">
        <v>0</v>
      </c>
      <c r="R651" s="192" t="n">
        <f aca="false">Q651*H651</f>
        <v>0</v>
      </c>
      <c r="S651" s="192" t="n">
        <v>0</v>
      </c>
      <c r="T651" s="193" t="n">
        <f aca="false">S651*H651</f>
        <v>0</v>
      </c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194" t="s">
        <v>1324</v>
      </c>
      <c r="AS651" s="31"/>
      <c r="AT651" s="194" t="s">
        <v>0</v>
      </c>
      <c r="AU651" s="194" t="s">
        <v>92</v>
      </c>
      <c r="AV651" s="31"/>
      <c r="AW651" s="31"/>
      <c r="AX651" s="31"/>
      <c r="AY651" s="7" t="s">
        <v>186</v>
      </c>
      <c r="AZ651" s="31"/>
      <c r="BA651" s="31"/>
      <c r="BB651" s="31"/>
      <c r="BC651" s="31"/>
      <c r="BD651" s="31"/>
      <c r="BE651" s="195" t="n">
        <f aca="false">IF(N651="základní",J651,0)</f>
        <v>0</v>
      </c>
      <c r="BF651" s="195" t="n">
        <f aca="false">IF(N651="snížená",J651,0)</f>
        <v>0</v>
      </c>
      <c r="BG651" s="195" t="n">
        <f aca="false">IF(N651="zákl. přenesená",J651,0)</f>
        <v>0</v>
      </c>
      <c r="BH651" s="195" t="n">
        <f aca="false">IF(N651="sníž. přenesená",J651,0)</f>
        <v>0</v>
      </c>
      <c r="BI651" s="195" t="n">
        <f aca="false">IF(N651="nulová",J651,0)</f>
        <v>0</v>
      </c>
      <c r="BJ651" s="7" t="s">
        <v>90</v>
      </c>
      <c r="BK651" s="195" t="n">
        <f aca="false">ROUND(I651*H651,2)</f>
        <v>0</v>
      </c>
      <c r="BL651" s="7" t="s">
        <v>1324</v>
      </c>
      <c r="BM651" s="194" t="s">
        <v>2213</v>
      </c>
      <c r="BN651" s="31"/>
    </row>
    <row r="652" s="32" customFormat="true" ht="12.8" hidden="false" customHeight="false" outlineLevel="0" collapsed="false">
      <c r="A652" s="26"/>
      <c r="B652" s="27"/>
      <c r="C652" s="26"/>
      <c r="D652" s="196" t="s">
        <v>194</v>
      </c>
      <c r="E652" s="26"/>
      <c r="F652" s="197" t="s">
        <v>2212</v>
      </c>
      <c r="G652" s="26"/>
      <c r="H652" s="26"/>
      <c r="I652" s="163"/>
      <c r="J652" s="26"/>
      <c r="K652" s="26"/>
      <c r="L652" s="27"/>
      <c r="M652" s="198"/>
      <c r="N652" s="199"/>
      <c r="O652" s="68"/>
      <c r="P652" s="68"/>
      <c r="Q652" s="68"/>
      <c r="R652" s="68"/>
      <c r="S652" s="68"/>
      <c r="T652" s="69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7" t="s">
        <v>194</v>
      </c>
      <c r="AU652" s="7" t="s">
        <v>92</v>
      </c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</row>
    <row r="653" s="32" customFormat="true" ht="12.8" hidden="false" customHeight="false" outlineLevel="0" collapsed="false">
      <c r="A653" s="26"/>
      <c r="B653" s="27"/>
      <c r="C653" s="183" t="s">
        <v>2214</v>
      </c>
      <c r="D653" s="183" t="s">
        <v>0</v>
      </c>
      <c r="E653" s="184" t="s">
        <v>2215</v>
      </c>
      <c r="F653" s="185" t="s">
        <v>2216</v>
      </c>
      <c r="G653" s="186" t="s">
        <v>260</v>
      </c>
      <c r="H653" s="187" t="n">
        <v>1</v>
      </c>
      <c r="I653" s="188"/>
      <c r="J653" s="189" t="n">
        <f aca="false">ROUND(I653*H653,2)</f>
        <v>0</v>
      </c>
      <c r="K653" s="185" t="s">
        <v>261</v>
      </c>
      <c r="L653" s="27"/>
      <c r="M653" s="190"/>
      <c r="N653" s="191" t="s">
        <v>47</v>
      </c>
      <c r="O653" s="68"/>
      <c r="P653" s="192" t="n">
        <f aca="false">O653*H653</f>
        <v>0</v>
      </c>
      <c r="Q653" s="192" t="n">
        <v>0</v>
      </c>
      <c r="R653" s="192" t="n">
        <f aca="false">Q653*H653</f>
        <v>0</v>
      </c>
      <c r="S653" s="192" t="n">
        <v>0</v>
      </c>
      <c r="T653" s="193" t="n">
        <f aca="false">S653*H653</f>
        <v>0</v>
      </c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194" t="s">
        <v>1324</v>
      </c>
      <c r="AS653" s="31"/>
      <c r="AT653" s="194" t="s">
        <v>0</v>
      </c>
      <c r="AU653" s="194" t="s">
        <v>92</v>
      </c>
      <c r="AV653" s="31"/>
      <c r="AW653" s="31"/>
      <c r="AX653" s="31"/>
      <c r="AY653" s="7" t="s">
        <v>186</v>
      </c>
      <c r="AZ653" s="31"/>
      <c r="BA653" s="31"/>
      <c r="BB653" s="31"/>
      <c r="BC653" s="31"/>
      <c r="BD653" s="31"/>
      <c r="BE653" s="195" t="n">
        <f aca="false">IF(N653="základní",J653,0)</f>
        <v>0</v>
      </c>
      <c r="BF653" s="195" t="n">
        <f aca="false">IF(N653="snížená",J653,0)</f>
        <v>0</v>
      </c>
      <c r="BG653" s="195" t="n">
        <f aca="false">IF(N653="zákl. přenesená",J653,0)</f>
        <v>0</v>
      </c>
      <c r="BH653" s="195" t="n">
        <f aca="false">IF(N653="sníž. přenesená",J653,0)</f>
        <v>0</v>
      </c>
      <c r="BI653" s="195" t="n">
        <f aca="false">IF(N653="nulová",J653,0)</f>
        <v>0</v>
      </c>
      <c r="BJ653" s="7" t="s">
        <v>90</v>
      </c>
      <c r="BK653" s="195" t="n">
        <f aca="false">ROUND(I653*H653,2)</f>
        <v>0</v>
      </c>
      <c r="BL653" s="7" t="s">
        <v>1324</v>
      </c>
      <c r="BM653" s="194" t="s">
        <v>2217</v>
      </c>
      <c r="BN653" s="31"/>
    </row>
    <row r="654" s="32" customFormat="true" ht="12.8" hidden="false" customHeight="false" outlineLevel="0" collapsed="false">
      <c r="A654" s="26"/>
      <c r="B654" s="27"/>
      <c r="C654" s="26"/>
      <c r="D654" s="196" t="s">
        <v>194</v>
      </c>
      <c r="E654" s="26"/>
      <c r="F654" s="197" t="s">
        <v>2216</v>
      </c>
      <c r="G654" s="26"/>
      <c r="H654" s="26"/>
      <c r="I654" s="163"/>
      <c r="J654" s="26"/>
      <c r="K654" s="26"/>
      <c r="L654" s="27"/>
      <c r="M654" s="198"/>
      <c r="N654" s="199"/>
      <c r="O654" s="68"/>
      <c r="P654" s="68"/>
      <c r="Q654" s="68"/>
      <c r="R654" s="68"/>
      <c r="S654" s="68"/>
      <c r="T654" s="69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7" t="s">
        <v>194</v>
      </c>
      <c r="AU654" s="7" t="s">
        <v>92</v>
      </c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</row>
    <row r="655" s="32" customFormat="true" ht="12.8" hidden="false" customHeight="false" outlineLevel="0" collapsed="false">
      <c r="A655" s="26"/>
      <c r="B655" s="27"/>
      <c r="C655" s="183" t="s">
        <v>2218</v>
      </c>
      <c r="D655" s="183" t="s">
        <v>0</v>
      </c>
      <c r="E655" s="184" t="s">
        <v>2219</v>
      </c>
      <c r="F655" s="185" t="s">
        <v>2220</v>
      </c>
      <c r="G655" s="186" t="s">
        <v>260</v>
      </c>
      <c r="H655" s="187" t="n">
        <v>1</v>
      </c>
      <c r="I655" s="188"/>
      <c r="J655" s="189" t="n">
        <f aca="false">ROUND(I655*H655,2)</f>
        <v>0</v>
      </c>
      <c r="K655" s="185" t="s">
        <v>261</v>
      </c>
      <c r="L655" s="27"/>
      <c r="M655" s="190"/>
      <c r="N655" s="191" t="s">
        <v>47</v>
      </c>
      <c r="O655" s="68"/>
      <c r="P655" s="192" t="n">
        <f aca="false">O655*H655</f>
        <v>0</v>
      </c>
      <c r="Q655" s="192" t="n">
        <v>0</v>
      </c>
      <c r="R655" s="192" t="n">
        <f aca="false">Q655*H655</f>
        <v>0</v>
      </c>
      <c r="S655" s="192" t="n">
        <v>0</v>
      </c>
      <c r="T655" s="193" t="n">
        <f aca="false">S655*H655</f>
        <v>0</v>
      </c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194" t="s">
        <v>1324</v>
      </c>
      <c r="AS655" s="31"/>
      <c r="AT655" s="194" t="s">
        <v>0</v>
      </c>
      <c r="AU655" s="194" t="s">
        <v>92</v>
      </c>
      <c r="AV655" s="31"/>
      <c r="AW655" s="31"/>
      <c r="AX655" s="31"/>
      <c r="AY655" s="7" t="s">
        <v>186</v>
      </c>
      <c r="AZ655" s="31"/>
      <c r="BA655" s="31"/>
      <c r="BB655" s="31"/>
      <c r="BC655" s="31"/>
      <c r="BD655" s="31"/>
      <c r="BE655" s="195" t="n">
        <f aca="false">IF(N655="základní",J655,0)</f>
        <v>0</v>
      </c>
      <c r="BF655" s="195" t="n">
        <f aca="false">IF(N655="snížená",J655,0)</f>
        <v>0</v>
      </c>
      <c r="BG655" s="195" t="n">
        <f aca="false">IF(N655="zákl. přenesená",J655,0)</f>
        <v>0</v>
      </c>
      <c r="BH655" s="195" t="n">
        <f aca="false">IF(N655="sníž. přenesená",J655,0)</f>
        <v>0</v>
      </c>
      <c r="BI655" s="195" t="n">
        <f aca="false">IF(N655="nulová",J655,0)</f>
        <v>0</v>
      </c>
      <c r="BJ655" s="7" t="s">
        <v>90</v>
      </c>
      <c r="BK655" s="195" t="n">
        <f aca="false">ROUND(I655*H655,2)</f>
        <v>0</v>
      </c>
      <c r="BL655" s="7" t="s">
        <v>1324</v>
      </c>
      <c r="BM655" s="194" t="s">
        <v>2221</v>
      </c>
      <c r="BN655" s="31"/>
    </row>
    <row r="656" s="32" customFormat="true" ht="12.8" hidden="false" customHeight="false" outlineLevel="0" collapsed="false">
      <c r="A656" s="26"/>
      <c r="B656" s="27"/>
      <c r="C656" s="26"/>
      <c r="D656" s="196" t="s">
        <v>194</v>
      </c>
      <c r="E656" s="26"/>
      <c r="F656" s="197" t="s">
        <v>2220</v>
      </c>
      <c r="G656" s="26"/>
      <c r="H656" s="26"/>
      <c r="I656" s="163"/>
      <c r="J656" s="26"/>
      <c r="K656" s="26"/>
      <c r="L656" s="27"/>
      <c r="M656" s="198"/>
      <c r="N656" s="199"/>
      <c r="O656" s="68"/>
      <c r="P656" s="68"/>
      <c r="Q656" s="68"/>
      <c r="R656" s="68"/>
      <c r="S656" s="68"/>
      <c r="T656" s="69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7" t="s">
        <v>194</v>
      </c>
      <c r="AU656" s="7" t="s">
        <v>92</v>
      </c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</row>
    <row r="657" s="32" customFormat="true" ht="12.8" hidden="false" customHeight="false" outlineLevel="0" collapsed="false">
      <c r="A657" s="26"/>
      <c r="B657" s="27"/>
      <c r="C657" s="183" t="s">
        <v>2222</v>
      </c>
      <c r="D657" s="183" t="s">
        <v>0</v>
      </c>
      <c r="E657" s="184" t="s">
        <v>2223</v>
      </c>
      <c r="F657" s="185" t="s">
        <v>2224</v>
      </c>
      <c r="G657" s="186" t="s">
        <v>260</v>
      </c>
      <c r="H657" s="187" t="n">
        <v>1</v>
      </c>
      <c r="I657" s="188"/>
      <c r="J657" s="189" t="n">
        <f aca="false">ROUND(I657*H657,2)</f>
        <v>0</v>
      </c>
      <c r="K657" s="185" t="s">
        <v>261</v>
      </c>
      <c r="L657" s="27"/>
      <c r="M657" s="190"/>
      <c r="N657" s="191" t="s">
        <v>47</v>
      </c>
      <c r="O657" s="68"/>
      <c r="P657" s="192" t="n">
        <f aca="false">O657*H657</f>
        <v>0</v>
      </c>
      <c r="Q657" s="192" t="n">
        <v>0</v>
      </c>
      <c r="R657" s="192" t="n">
        <f aca="false">Q657*H657</f>
        <v>0</v>
      </c>
      <c r="S657" s="192" t="n">
        <v>0</v>
      </c>
      <c r="T657" s="193" t="n">
        <f aca="false">S657*H657</f>
        <v>0</v>
      </c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194" t="s">
        <v>1324</v>
      </c>
      <c r="AS657" s="31"/>
      <c r="AT657" s="194" t="s">
        <v>0</v>
      </c>
      <c r="AU657" s="194" t="s">
        <v>92</v>
      </c>
      <c r="AV657" s="31"/>
      <c r="AW657" s="31"/>
      <c r="AX657" s="31"/>
      <c r="AY657" s="7" t="s">
        <v>186</v>
      </c>
      <c r="AZ657" s="31"/>
      <c r="BA657" s="31"/>
      <c r="BB657" s="31"/>
      <c r="BC657" s="31"/>
      <c r="BD657" s="31"/>
      <c r="BE657" s="195" t="n">
        <f aca="false">IF(N657="základní",J657,0)</f>
        <v>0</v>
      </c>
      <c r="BF657" s="195" t="n">
        <f aca="false">IF(N657="snížená",J657,0)</f>
        <v>0</v>
      </c>
      <c r="BG657" s="195" t="n">
        <f aca="false">IF(N657="zákl. přenesená",J657,0)</f>
        <v>0</v>
      </c>
      <c r="BH657" s="195" t="n">
        <f aca="false">IF(N657="sníž. přenesená",J657,0)</f>
        <v>0</v>
      </c>
      <c r="BI657" s="195" t="n">
        <f aca="false">IF(N657="nulová",J657,0)</f>
        <v>0</v>
      </c>
      <c r="BJ657" s="7" t="s">
        <v>90</v>
      </c>
      <c r="BK657" s="195" t="n">
        <f aca="false">ROUND(I657*H657,2)</f>
        <v>0</v>
      </c>
      <c r="BL657" s="7" t="s">
        <v>1324</v>
      </c>
      <c r="BM657" s="194" t="s">
        <v>2225</v>
      </c>
      <c r="BN657" s="31"/>
    </row>
    <row r="658" s="32" customFormat="true" ht="12.8" hidden="false" customHeight="false" outlineLevel="0" collapsed="false">
      <c r="A658" s="26"/>
      <c r="B658" s="27"/>
      <c r="C658" s="26"/>
      <c r="D658" s="196" t="s">
        <v>194</v>
      </c>
      <c r="E658" s="26"/>
      <c r="F658" s="197" t="s">
        <v>2224</v>
      </c>
      <c r="G658" s="26"/>
      <c r="H658" s="26"/>
      <c r="I658" s="163"/>
      <c r="J658" s="26"/>
      <c r="K658" s="26"/>
      <c r="L658" s="27"/>
      <c r="M658" s="198"/>
      <c r="N658" s="199"/>
      <c r="O658" s="68"/>
      <c r="P658" s="68"/>
      <c r="Q658" s="68"/>
      <c r="R658" s="68"/>
      <c r="S658" s="68"/>
      <c r="T658" s="69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7" t="s">
        <v>194</v>
      </c>
      <c r="AU658" s="7" t="s">
        <v>92</v>
      </c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</row>
    <row r="659" s="32" customFormat="true" ht="12.8" hidden="false" customHeight="false" outlineLevel="0" collapsed="false">
      <c r="A659" s="26"/>
      <c r="B659" s="27"/>
      <c r="C659" s="183" t="s">
        <v>2226</v>
      </c>
      <c r="D659" s="183" t="s">
        <v>0</v>
      </c>
      <c r="E659" s="184" t="s">
        <v>2227</v>
      </c>
      <c r="F659" s="185" t="s">
        <v>2228</v>
      </c>
      <c r="G659" s="186" t="s">
        <v>260</v>
      </c>
      <c r="H659" s="187" t="n">
        <v>1</v>
      </c>
      <c r="I659" s="188"/>
      <c r="J659" s="189" t="n">
        <f aca="false">ROUND(I659*H659,2)</f>
        <v>0</v>
      </c>
      <c r="K659" s="185" t="s">
        <v>261</v>
      </c>
      <c r="L659" s="27"/>
      <c r="M659" s="190"/>
      <c r="N659" s="191" t="s">
        <v>47</v>
      </c>
      <c r="O659" s="68"/>
      <c r="P659" s="192" t="n">
        <f aca="false">O659*H659</f>
        <v>0</v>
      </c>
      <c r="Q659" s="192" t="n">
        <v>0</v>
      </c>
      <c r="R659" s="192" t="n">
        <f aca="false">Q659*H659</f>
        <v>0</v>
      </c>
      <c r="S659" s="192" t="n">
        <v>0</v>
      </c>
      <c r="T659" s="193" t="n">
        <f aca="false">S659*H659</f>
        <v>0</v>
      </c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194" t="s">
        <v>1324</v>
      </c>
      <c r="AS659" s="31"/>
      <c r="AT659" s="194" t="s">
        <v>0</v>
      </c>
      <c r="AU659" s="194" t="s">
        <v>92</v>
      </c>
      <c r="AV659" s="31"/>
      <c r="AW659" s="31"/>
      <c r="AX659" s="31"/>
      <c r="AY659" s="7" t="s">
        <v>186</v>
      </c>
      <c r="AZ659" s="31"/>
      <c r="BA659" s="31"/>
      <c r="BB659" s="31"/>
      <c r="BC659" s="31"/>
      <c r="BD659" s="31"/>
      <c r="BE659" s="195" t="n">
        <f aca="false">IF(N659="základní",J659,0)</f>
        <v>0</v>
      </c>
      <c r="BF659" s="195" t="n">
        <f aca="false">IF(N659="snížená",J659,0)</f>
        <v>0</v>
      </c>
      <c r="BG659" s="195" t="n">
        <f aca="false">IF(N659="zákl. přenesená",J659,0)</f>
        <v>0</v>
      </c>
      <c r="BH659" s="195" t="n">
        <f aca="false">IF(N659="sníž. přenesená",J659,0)</f>
        <v>0</v>
      </c>
      <c r="BI659" s="195" t="n">
        <f aca="false">IF(N659="nulová",J659,0)</f>
        <v>0</v>
      </c>
      <c r="BJ659" s="7" t="s">
        <v>90</v>
      </c>
      <c r="BK659" s="195" t="n">
        <f aca="false">ROUND(I659*H659,2)</f>
        <v>0</v>
      </c>
      <c r="BL659" s="7" t="s">
        <v>1324</v>
      </c>
      <c r="BM659" s="194" t="s">
        <v>2229</v>
      </c>
      <c r="BN659" s="31"/>
    </row>
    <row r="660" s="32" customFormat="true" ht="12.8" hidden="false" customHeight="false" outlineLevel="0" collapsed="false">
      <c r="A660" s="26"/>
      <c r="B660" s="27"/>
      <c r="C660" s="26"/>
      <c r="D660" s="196" t="s">
        <v>194</v>
      </c>
      <c r="E660" s="26"/>
      <c r="F660" s="197" t="s">
        <v>2228</v>
      </c>
      <c r="G660" s="26"/>
      <c r="H660" s="26"/>
      <c r="I660" s="163"/>
      <c r="J660" s="26"/>
      <c r="K660" s="26"/>
      <c r="L660" s="27"/>
      <c r="M660" s="198"/>
      <c r="N660" s="199"/>
      <c r="O660" s="68"/>
      <c r="P660" s="68"/>
      <c r="Q660" s="68"/>
      <c r="R660" s="68"/>
      <c r="S660" s="68"/>
      <c r="T660" s="69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7" t="s">
        <v>194</v>
      </c>
      <c r="AU660" s="7" t="s">
        <v>92</v>
      </c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</row>
    <row r="661" s="32" customFormat="true" ht="12.8" hidden="false" customHeight="false" outlineLevel="0" collapsed="false">
      <c r="A661" s="26"/>
      <c r="B661" s="27"/>
      <c r="C661" s="183" t="s">
        <v>2230</v>
      </c>
      <c r="D661" s="183" t="s">
        <v>0</v>
      </c>
      <c r="E661" s="184" t="s">
        <v>2231</v>
      </c>
      <c r="F661" s="185" t="s">
        <v>2232</v>
      </c>
      <c r="G661" s="186" t="s">
        <v>260</v>
      </c>
      <c r="H661" s="187" t="n">
        <v>1</v>
      </c>
      <c r="I661" s="188"/>
      <c r="J661" s="189" t="n">
        <f aca="false">ROUND(I661*H661,2)</f>
        <v>0</v>
      </c>
      <c r="K661" s="185" t="s">
        <v>261</v>
      </c>
      <c r="L661" s="27"/>
      <c r="M661" s="190"/>
      <c r="N661" s="191" t="s">
        <v>47</v>
      </c>
      <c r="O661" s="68"/>
      <c r="P661" s="192" t="n">
        <f aca="false">O661*H661</f>
        <v>0</v>
      </c>
      <c r="Q661" s="192" t="n">
        <v>0</v>
      </c>
      <c r="R661" s="192" t="n">
        <f aca="false">Q661*H661</f>
        <v>0</v>
      </c>
      <c r="S661" s="192" t="n">
        <v>0</v>
      </c>
      <c r="T661" s="193" t="n">
        <f aca="false">S661*H661</f>
        <v>0</v>
      </c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194" t="s">
        <v>1324</v>
      </c>
      <c r="AS661" s="31"/>
      <c r="AT661" s="194" t="s">
        <v>0</v>
      </c>
      <c r="AU661" s="194" t="s">
        <v>92</v>
      </c>
      <c r="AV661" s="31"/>
      <c r="AW661" s="31"/>
      <c r="AX661" s="31"/>
      <c r="AY661" s="7" t="s">
        <v>186</v>
      </c>
      <c r="AZ661" s="31"/>
      <c r="BA661" s="31"/>
      <c r="BB661" s="31"/>
      <c r="BC661" s="31"/>
      <c r="BD661" s="31"/>
      <c r="BE661" s="195" t="n">
        <f aca="false">IF(N661="základní",J661,0)</f>
        <v>0</v>
      </c>
      <c r="BF661" s="195" t="n">
        <f aca="false">IF(N661="snížená",J661,0)</f>
        <v>0</v>
      </c>
      <c r="BG661" s="195" t="n">
        <f aca="false">IF(N661="zákl. přenesená",J661,0)</f>
        <v>0</v>
      </c>
      <c r="BH661" s="195" t="n">
        <f aca="false">IF(N661="sníž. přenesená",J661,0)</f>
        <v>0</v>
      </c>
      <c r="BI661" s="195" t="n">
        <f aca="false">IF(N661="nulová",J661,0)</f>
        <v>0</v>
      </c>
      <c r="BJ661" s="7" t="s">
        <v>90</v>
      </c>
      <c r="BK661" s="195" t="n">
        <f aca="false">ROUND(I661*H661,2)</f>
        <v>0</v>
      </c>
      <c r="BL661" s="7" t="s">
        <v>1324</v>
      </c>
      <c r="BM661" s="194" t="s">
        <v>2233</v>
      </c>
      <c r="BN661" s="31"/>
    </row>
    <row r="662" s="32" customFormat="true" ht="12.8" hidden="false" customHeight="false" outlineLevel="0" collapsed="false">
      <c r="A662" s="26"/>
      <c r="B662" s="27"/>
      <c r="C662" s="26"/>
      <c r="D662" s="196" t="s">
        <v>194</v>
      </c>
      <c r="E662" s="26"/>
      <c r="F662" s="197" t="s">
        <v>2232</v>
      </c>
      <c r="G662" s="26"/>
      <c r="H662" s="26"/>
      <c r="I662" s="163"/>
      <c r="J662" s="26"/>
      <c r="K662" s="26"/>
      <c r="L662" s="27"/>
      <c r="M662" s="198"/>
      <c r="N662" s="199"/>
      <c r="O662" s="68"/>
      <c r="P662" s="68"/>
      <c r="Q662" s="68"/>
      <c r="R662" s="68"/>
      <c r="S662" s="68"/>
      <c r="T662" s="69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7" t="s">
        <v>194</v>
      </c>
      <c r="AU662" s="7" t="s">
        <v>92</v>
      </c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</row>
    <row r="663" s="32" customFormat="true" ht="12.8" hidden="false" customHeight="false" outlineLevel="0" collapsed="false">
      <c r="A663" s="26"/>
      <c r="B663" s="27"/>
      <c r="C663" s="183" t="s">
        <v>2234</v>
      </c>
      <c r="D663" s="183" t="s">
        <v>0</v>
      </c>
      <c r="E663" s="184" t="s">
        <v>2235</v>
      </c>
      <c r="F663" s="185" t="s">
        <v>2236</v>
      </c>
      <c r="G663" s="186" t="s">
        <v>260</v>
      </c>
      <c r="H663" s="187" t="n">
        <v>1</v>
      </c>
      <c r="I663" s="188"/>
      <c r="J663" s="189" t="n">
        <f aca="false">ROUND(I663*H663,2)</f>
        <v>0</v>
      </c>
      <c r="K663" s="185" t="s">
        <v>261</v>
      </c>
      <c r="L663" s="27"/>
      <c r="M663" s="190"/>
      <c r="N663" s="191" t="s">
        <v>47</v>
      </c>
      <c r="O663" s="68"/>
      <c r="P663" s="192" t="n">
        <f aca="false">O663*H663</f>
        <v>0</v>
      </c>
      <c r="Q663" s="192" t="n">
        <v>0</v>
      </c>
      <c r="R663" s="192" t="n">
        <f aca="false">Q663*H663</f>
        <v>0</v>
      </c>
      <c r="S663" s="192" t="n">
        <v>0</v>
      </c>
      <c r="T663" s="193" t="n">
        <f aca="false">S663*H663</f>
        <v>0</v>
      </c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194" t="s">
        <v>1324</v>
      </c>
      <c r="AS663" s="31"/>
      <c r="AT663" s="194" t="s">
        <v>0</v>
      </c>
      <c r="AU663" s="194" t="s">
        <v>92</v>
      </c>
      <c r="AV663" s="31"/>
      <c r="AW663" s="31"/>
      <c r="AX663" s="31"/>
      <c r="AY663" s="7" t="s">
        <v>186</v>
      </c>
      <c r="AZ663" s="31"/>
      <c r="BA663" s="31"/>
      <c r="BB663" s="31"/>
      <c r="BC663" s="31"/>
      <c r="BD663" s="31"/>
      <c r="BE663" s="195" t="n">
        <f aca="false">IF(N663="základní",J663,0)</f>
        <v>0</v>
      </c>
      <c r="BF663" s="195" t="n">
        <f aca="false">IF(N663="snížená",J663,0)</f>
        <v>0</v>
      </c>
      <c r="BG663" s="195" t="n">
        <f aca="false">IF(N663="zákl. přenesená",J663,0)</f>
        <v>0</v>
      </c>
      <c r="BH663" s="195" t="n">
        <f aca="false">IF(N663="sníž. přenesená",J663,0)</f>
        <v>0</v>
      </c>
      <c r="BI663" s="195" t="n">
        <f aca="false">IF(N663="nulová",J663,0)</f>
        <v>0</v>
      </c>
      <c r="BJ663" s="7" t="s">
        <v>90</v>
      </c>
      <c r="BK663" s="195" t="n">
        <f aca="false">ROUND(I663*H663,2)</f>
        <v>0</v>
      </c>
      <c r="BL663" s="7" t="s">
        <v>1324</v>
      </c>
      <c r="BM663" s="194" t="s">
        <v>2237</v>
      </c>
      <c r="BN663" s="31"/>
    </row>
    <row r="664" s="32" customFormat="true" ht="12.8" hidden="false" customHeight="false" outlineLevel="0" collapsed="false">
      <c r="A664" s="26"/>
      <c r="B664" s="27"/>
      <c r="C664" s="26"/>
      <c r="D664" s="196" t="s">
        <v>194</v>
      </c>
      <c r="E664" s="26"/>
      <c r="F664" s="197" t="s">
        <v>2236</v>
      </c>
      <c r="G664" s="26"/>
      <c r="H664" s="26"/>
      <c r="I664" s="163"/>
      <c r="J664" s="26"/>
      <c r="K664" s="26"/>
      <c r="L664" s="27"/>
      <c r="M664" s="198"/>
      <c r="N664" s="199"/>
      <c r="O664" s="68"/>
      <c r="P664" s="68"/>
      <c r="Q664" s="68"/>
      <c r="R664" s="68"/>
      <c r="S664" s="68"/>
      <c r="T664" s="69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7" t="s">
        <v>194</v>
      </c>
      <c r="AU664" s="7" t="s">
        <v>92</v>
      </c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</row>
    <row r="665" s="32" customFormat="true" ht="12.8" hidden="false" customHeight="false" outlineLevel="0" collapsed="false">
      <c r="A665" s="26"/>
      <c r="B665" s="27"/>
      <c r="C665" s="183" t="s">
        <v>2238</v>
      </c>
      <c r="D665" s="183" t="s">
        <v>0</v>
      </c>
      <c r="E665" s="184" t="s">
        <v>2239</v>
      </c>
      <c r="F665" s="185" t="s">
        <v>2240</v>
      </c>
      <c r="G665" s="186" t="s">
        <v>260</v>
      </c>
      <c r="H665" s="187" t="n">
        <v>1</v>
      </c>
      <c r="I665" s="188"/>
      <c r="J665" s="189" t="n">
        <f aca="false">ROUND(I665*H665,2)</f>
        <v>0</v>
      </c>
      <c r="K665" s="185" t="s">
        <v>261</v>
      </c>
      <c r="L665" s="27"/>
      <c r="M665" s="190"/>
      <c r="N665" s="191" t="s">
        <v>47</v>
      </c>
      <c r="O665" s="68"/>
      <c r="P665" s="192" t="n">
        <f aca="false">O665*H665</f>
        <v>0</v>
      </c>
      <c r="Q665" s="192" t="n">
        <v>0</v>
      </c>
      <c r="R665" s="192" t="n">
        <f aca="false">Q665*H665</f>
        <v>0</v>
      </c>
      <c r="S665" s="192" t="n">
        <v>0</v>
      </c>
      <c r="T665" s="193" t="n">
        <f aca="false">S665*H665</f>
        <v>0</v>
      </c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194" t="s">
        <v>1324</v>
      </c>
      <c r="AS665" s="31"/>
      <c r="AT665" s="194" t="s">
        <v>0</v>
      </c>
      <c r="AU665" s="194" t="s">
        <v>92</v>
      </c>
      <c r="AV665" s="31"/>
      <c r="AW665" s="31"/>
      <c r="AX665" s="31"/>
      <c r="AY665" s="7" t="s">
        <v>186</v>
      </c>
      <c r="AZ665" s="31"/>
      <c r="BA665" s="31"/>
      <c r="BB665" s="31"/>
      <c r="BC665" s="31"/>
      <c r="BD665" s="31"/>
      <c r="BE665" s="195" t="n">
        <f aca="false">IF(N665="základní",J665,0)</f>
        <v>0</v>
      </c>
      <c r="BF665" s="195" t="n">
        <f aca="false">IF(N665="snížená",J665,0)</f>
        <v>0</v>
      </c>
      <c r="BG665" s="195" t="n">
        <f aca="false">IF(N665="zákl. přenesená",J665,0)</f>
        <v>0</v>
      </c>
      <c r="BH665" s="195" t="n">
        <f aca="false">IF(N665="sníž. přenesená",J665,0)</f>
        <v>0</v>
      </c>
      <c r="BI665" s="195" t="n">
        <f aca="false">IF(N665="nulová",J665,0)</f>
        <v>0</v>
      </c>
      <c r="BJ665" s="7" t="s">
        <v>90</v>
      </c>
      <c r="BK665" s="195" t="n">
        <f aca="false">ROUND(I665*H665,2)</f>
        <v>0</v>
      </c>
      <c r="BL665" s="7" t="s">
        <v>1324</v>
      </c>
      <c r="BM665" s="194" t="s">
        <v>2241</v>
      </c>
      <c r="BN665" s="31"/>
    </row>
    <row r="666" s="32" customFormat="true" ht="12.8" hidden="false" customHeight="false" outlineLevel="0" collapsed="false">
      <c r="A666" s="26"/>
      <c r="B666" s="27"/>
      <c r="C666" s="26"/>
      <c r="D666" s="196" t="s">
        <v>194</v>
      </c>
      <c r="E666" s="26"/>
      <c r="F666" s="197" t="s">
        <v>2240</v>
      </c>
      <c r="G666" s="26"/>
      <c r="H666" s="26"/>
      <c r="I666" s="163"/>
      <c r="J666" s="26"/>
      <c r="K666" s="26"/>
      <c r="L666" s="27"/>
      <c r="M666" s="198"/>
      <c r="N666" s="199"/>
      <c r="O666" s="68"/>
      <c r="P666" s="68"/>
      <c r="Q666" s="68"/>
      <c r="R666" s="68"/>
      <c r="S666" s="68"/>
      <c r="T666" s="69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7" t="s">
        <v>194</v>
      </c>
      <c r="AU666" s="7" t="s">
        <v>92</v>
      </c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</row>
    <row r="667" s="32" customFormat="true" ht="12.8" hidden="false" customHeight="false" outlineLevel="0" collapsed="false">
      <c r="A667" s="26"/>
      <c r="B667" s="27"/>
      <c r="C667" s="183" t="s">
        <v>2242</v>
      </c>
      <c r="D667" s="183" t="s">
        <v>0</v>
      </c>
      <c r="E667" s="184" t="s">
        <v>2243</v>
      </c>
      <c r="F667" s="185" t="s">
        <v>2244</v>
      </c>
      <c r="G667" s="186" t="s">
        <v>260</v>
      </c>
      <c r="H667" s="187" t="n">
        <v>1</v>
      </c>
      <c r="I667" s="188"/>
      <c r="J667" s="189" t="n">
        <f aca="false">ROUND(I667*H667,2)</f>
        <v>0</v>
      </c>
      <c r="K667" s="185" t="s">
        <v>261</v>
      </c>
      <c r="L667" s="27"/>
      <c r="M667" s="190"/>
      <c r="N667" s="191" t="s">
        <v>47</v>
      </c>
      <c r="O667" s="68"/>
      <c r="P667" s="192" t="n">
        <f aca="false">O667*H667</f>
        <v>0</v>
      </c>
      <c r="Q667" s="192" t="n">
        <v>0</v>
      </c>
      <c r="R667" s="192" t="n">
        <f aca="false">Q667*H667</f>
        <v>0</v>
      </c>
      <c r="S667" s="192" t="n">
        <v>0</v>
      </c>
      <c r="T667" s="193" t="n">
        <f aca="false">S667*H667</f>
        <v>0</v>
      </c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194" t="s">
        <v>1324</v>
      </c>
      <c r="AS667" s="31"/>
      <c r="AT667" s="194" t="s">
        <v>0</v>
      </c>
      <c r="AU667" s="194" t="s">
        <v>92</v>
      </c>
      <c r="AV667" s="31"/>
      <c r="AW667" s="31"/>
      <c r="AX667" s="31"/>
      <c r="AY667" s="7" t="s">
        <v>186</v>
      </c>
      <c r="AZ667" s="31"/>
      <c r="BA667" s="31"/>
      <c r="BB667" s="31"/>
      <c r="BC667" s="31"/>
      <c r="BD667" s="31"/>
      <c r="BE667" s="195" t="n">
        <f aca="false">IF(N667="základní",J667,0)</f>
        <v>0</v>
      </c>
      <c r="BF667" s="195" t="n">
        <f aca="false">IF(N667="snížená",J667,0)</f>
        <v>0</v>
      </c>
      <c r="BG667" s="195" t="n">
        <f aca="false">IF(N667="zákl. přenesená",J667,0)</f>
        <v>0</v>
      </c>
      <c r="BH667" s="195" t="n">
        <f aca="false">IF(N667="sníž. přenesená",J667,0)</f>
        <v>0</v>
      </c>
      <c r="BI667" s="195" t="n">
        <f aca="false">IF(N667="nulová",J667,0)</f>
        <v>0</v>
      </c>
      <c r="BJ667" s="7" t="s">
        <v>90</v>
      </c>
      <c r="BK667" s="195" t="n">
        <f aca="false">ROUND(I667*H667,2)</f>
        <v>0</v>
      </c>
      <c r="BL667" s="7" t="s">
        <v>1324</v>
      </c>
      <c r="BM667" s="194" t="s">
        <v>2245</v>
      </c>
      <c r="BN667" s="31"/>
    </row>
    <row r="668" s="32" customFormat="true" ht="12.8" hidden="false" customHeight="false" outlineLevel="0" collapsed="false">
      <c r="A668" s="26"/>
      <c r="B668" s="27"/>
      <c r="C668" s="26"/>
      <c r="D668" s="196" t="s">
        <v>194</v>
      </c>
      <c r="E668" s="26"/>
      <c r="F668" s="197" t="s">
        <v>2244</v>
      </c>
      <c r="G668" s="26"/>
      <c r="H668" s="26"/>
      <c r="I668" s="163"/>
      <c r="J668" s="26"/>
      <c r="K668" s="26"/>
      <c r="L668" s="27"/>
      <c r="M668" s="198"/>
      <c r="N668" s="199"/>
      <c r="O668" s="68"/>
      <c r="P668" s="68"/>
      <c r="Q668" s="68"/>
      <c r="R668" s="68"/>
      <c r="S668" s="68"/>
      <c r="T668" s="69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7" t="s">
        <v>194</v>
      </c>
      <c r="AU668" s="7" t="s">
        <v>92</v>
      </c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</row>
    <row r="669" s="32" customFormat="true" ht="12.8" hidden="false" customHeight="false" outlineLevel="0" collapsed="false">
      <c r="A669" s="26"/>
      <c r="B669" s="27"/>
      <c r="C669" s="183" t="s">
        <v>2246</v>
      </c>
      <c r="D669" s="183" t="s">
        <v>0</v>
      </c>
      <c r="E669" s="184" t="s">
        <v>2247</v>
      </c>
      <c r="F669" s="185" t="s">
        <v>2248</v>
      </c>
      <c r="G669" s="186" t="s">
        <v>260</v>
      </c>
      <c r="H669" s="187" t="n">
        <v>1</v>
      </c>
      <c r="I669" s="188"/>
      <c r="J669" s="189" t="n">
        <f aca="false">ROUND(I669*H669,2)</f>
        <v>0</v>
      </c>
      <c r="K669" s="185" t="s">
        <v>261</v>
      </c>
      <c r="L669" s="27"/>
      <c r="M669" s="190"/>
      <c r="N669" s="191" t="s">
        <v>47</v>
      </c>
      <c r="O669" s="68"/>
      <c r="P669" s="192" t="n">
        <f aca="false">O669*H669</f>
        <v>0</v>
      </c>
      <c r="Q669" s="192" t="n">
        <v>0</v>
      </c>
      <c r="R669" s="192" t="n">
        <f aca="false">Q669*H669</f>
        <v>0</v>
      </c>
      <c r="S669" s="192" t="n">
        <v>0</v>
      </c>
      <c r="T669" s="193" t="n">
        <f aca="false">S669*H669</f>
        <v>0</v>
      </c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194" t="s">
        <v>1324</v>
      </c>
      <c r="AS669" s="31"/>
      <c r="AT669" s="194" t="s">
        <v>0</v>
      </c>
      <c r="AU669" s="194" t="s">
        <v>92</v>
      </c>
      <c r="AV669" s="31"/>
      <c r="AW669" s="31"/>
      <c r="AX669" s="31"/>
      <c r="AY669" s="7" t="s">
        <v>186</v>
      </c>
      <c r="AZ669" s="31"/>
      <c r="BA669" s="31"/>
      <c r="BB669" s="31"/>
      <c r="BC669" s="31"/>
      <c r="BD669" s="31"/>
      <c r="BE669" s="195" t="n">
        <f aca="false">IF(N669="základní",J669,0)</f>
        <v>0</v>
      </c>
      <c r="BF669" s="195" t="n">
        <f aca="false">IF(N669="snížená",J669,0)</f>
        <v>0</v>
      </c>
      <c r="BG669" s="195" t="n">
        <f aca="false">IF(N669="zákl. přenesená",J669,0)</f>
        <v>0</v>
      </c>
      <c r="BH669" s="195" t="n">
        <f aca="false">IF(N669="sníž. přenesená",J669,0)</f>
        <v>0</v>
      </c>
      <c r="BI669" s="195" t="n">
        <f aca="false">IF(N669="nulová",J669,0)</f>
        <v>0</v>
      </c>
      <c r="BJ669" s="7" t="s">
        <v>90</v>
      </c>
      <c r="BK669" s="195" t="n">
        <f aca="false">ROUND(I669*H669,2)</f>
        <v>0</v>
      </c>
      <c r="BL669" s="7" t="s">
        <v>1324</v>
      </c>
      <c r="BM669" s="194" t="s">
        <v>2249</v>
      </c>
      <c r="BN669" s="31"/>
    </row>
    <row r="670" s="32" customFormat="true" ht="12.8" hidden="false" customHeight="false" outlineLevel="0" collapsed="false">
      <c r="A670" s="26"/>
      <c r="B670" s="27"/>
      <c r="C670" s="26"/>
      <c r="D670" s="196" t="s">
        <v>194</v>
      </c>
      <c r="E670" s="26"/>
      <c r="F670" s="197" t="s">
        <v>2248</v>
      </c>
      <c r="G670" s="26"/>
      <c r="H670" s="26"/>
      <c r="I670" s="163"/>
      <c r="J670" s="26"/>
      <c r="K670" s="26"/>
      <c r="L670" s="27"/>
      <c r="M670" s="198"/>
      <c r="N670" s="199"/>
      <c r="O670" s="68"/>
      <c r="P670" s="68"/>
      <c r="Q670" s="68"/>
      <c r="R670" s="68"/>
      <c r="S670" s="68"/>
      <c r="T670" s="69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7" t="s">
        <v>194</v>
      </c>
      <c r="AU670" s="7" t="s">
        <v>92</v>
      </c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</row>
    <row r="671" s="32" customFormat="true" ht="12.8" hidden="false" customHeight="false" outlineLevel="0" collapsed="false">
      <c r="A671" s="26"/>
      <c r="B671" s="27"/>
      <c r="C671" s="183" t="s">
        <v>2250</v>
      </c>
      <c r="D671" s="183" t="s">
        <v>0</v>
      </c>
      <c r="E671" s="184" t="s">
        <v>2251</v>
      </c>
      <c r="F671" s="185" t="s">
        <v>2252</v>
      </c>
      <c r="G671" s="186" t="s">
        <v>260</v>
      </c>
      <c r="H671" s="187" t="n">
        <v>1</v>
      </c>
      <c r="I671" s="188"/>
      <c r="J671" s="189" t="n">
        <f aca="false">ROUND(I671*H671,2)</f>
        <v>0</v>
      </c>
      <c r="K671" s="185" t="s">
        <v>261</v>
      </c>
      <c r="L671" s="27"/>
      <c r="M671" s="190"/>
      <c r="N671" s="191" t="s">
        <v>47</v>
      </c>
      <c r="O671" s="68"/>
      <c r="P671" s="192" t="n">
        <f aca="false">O671*H671</f>
        <v>0</v>
      </c>
      <c r="Q671" s="192" t="n">
        <v>0</v>
      </c>
      <c r="R671" s="192" t="n">
        <f aca="false">Q671*H671</f>
        <v>0</v>
      </c>
      <c r="S671" s="192" t="n">
        <v>0</v>
      </c>
      <c r="T671" s="193" t="n">
        <f aca="false">S671*H671</f>
        <v>0</v>
      </c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194" t="s">
        <v>1324</v>
      </c>
      <c r="AS671" s="31"/>
      <c r="AT671" s="194" t="s">
        <v>0</v>
      </c>
      <c r="AU671" s="194" t="s">
        <v>92</v>
      </c>
      <c r="AV671" s="31"/>
      <c r="AW671" s="31"/>
      <c r="AX671" s="31"/>
      <c r="AY671" s="7" t="s">
        <v>186</v>
      </c>
      <c r="AZ671" s="31"/>
      <c r="BA671" s="31"/>
      <c r="BB671" s="31"/>
      <c r="BC671" s="31"/>
      <c r="BD671" s="31"/>
      <c r="BE671" s="195" t="n">
        <f aca="false">IF(N671="základní",J671,0)</f>
        <v>0</v>
      </c>
      <c r="BF671" s="195" t="n">
        <f aca="false">IF(N671="snížená",J671,0)</f>
        <v>0</v>
      </c>
      <c r="BG671" s="195" t="n">
        <f aca="false">IF(N671="zákl. přenesená",J671,0)</f>
        <v>0</v>
      </c>
      <c r="BH671" s="195" t="n">
        <f aca="false">IF(N671="sníž. přenesená",J671,0)</f>
        <v>0</v>
      </c>
      <c r="BI671" s="195" t="n">
        <f aca="false">IF(N671="nulová",J671,0)</f>
        <v>0</v>
      </c>
      <c r="BJ671" s="7" t="s">
        <v>90</v>
      </c>
      <c r="BK671" s="195" t="n">
        <f aca="false">ROUND(I671*H671,2)</f>
        <v>0</v>
      </c>
      <c r="BL671" s="7" t="s">
        <v>1324</v>
      </c>
      <c r="BM671" s="194" t="s">
        <v>2253</v>
      </c>
      <c r="BN671" s="31"/>
    </row>
    <row r="672" s="32" customFormat="true" ht="12.8" hidden="false" customHeight="false" outlineLevel="0" collapsed="false">
      <c r="A672" s="26"/>
      <c r="B672" s="27"/>
      <c r="C672" s="26"/>
      <c r="D672" s="196" t="s">
        <v>194</v>
      </c>
      <c r="E672" s="26"/>
      <c r="F672" s="197" t="s">
        <v>2252</v>
      </c>
      <c r="G672" s="26"/>
      <c r="H672" s="26"/>
      <c r="I672" s="163"/>
      <c r="J672" s="26"/>
      <c r="K672" s="26"/>
      <c r="L672" s="27"/>
      <c r="M672" s="198"/>
      <c r="N672" s="199"/>
      <c r="O672" s="68"/>
      <c r="P672" s="68"/>
      <c r="Q672" s="68"/>
      <c r="R672" s="68"/>
      <c r="S672" s="68"/>
      <c r="T672" s="69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7" t="s">
        <v>194</v>
      </c>
      <c r="AU672" s="7" t="s">
        <v>92</v>
      </c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</row>
    <row r="673" s="32" customFormat="true" ht="12.8" hidden="false" customHeight="false" outlineLevel="0" collapsed="false">
      <c r="A673" s="26"/>
      <c r="B673" s="27"/>
      <c r="C673" s="183" t="s">
        <v>2254</v>
      </c>
      <c r="D673" s="183" t="s">
        <v>0</v>
      </c>
      <c r="E673" s="184" t="s">
        <v>2255</v>
      </c>
      <c r="F673" s="185" t="s">
        <v>2256</v>
      </c>
      <c r="G673" s="186" t="s">
        <v>260</v>
      </c>
      <c r="H673" s="187" t="n">
        <v>1</v>
      </c>
      <c r="I673" s="188"/>
      <c r="J673" s="189" t="n">
        <f aca="false">ROUND(I673*H673,2)</f>
        <v>0</v>
      </c>
      <c r="K673" s="185" t="s">
        <v>261</v>
      </c>
      <c r="L673" s="27"/>
      <c r="M673" s="190"/>
      <c r="N673" s="191" t="s">
        <v>47</v>
      </c>
      <c r="O673" s="68"/>
      <c r="P673" s="192" t="n">
        <f aca="false">O673*H673</f>
        <v>0</v>
      </c>
      <c r="Q673" s="192" t="n">
        <v>0</v>
      </c>
      <c r="R673" s="192" t="n">
        <f aca="false">Q673*H673</f>
        <v>0</v>
      </c>
      <c r="S673" s="192" t="n">
        <v>0</v>
      </c>
      <c r="T673" s="193" t="n">
        <f aca="false">S673*H673</f>
        <v>0</v>
      </c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194" t="s">
        <v>1324</v>
      </c>
      <c r="AS673" s="31"/>
      <c r="AT673" s="194" t="s">
        <v>0</v>
      </c>
      <c r="AU673" s="194" t="s">
        <v>92</v>
      </c>
      <c r="AV673" s="31"/>
      <c r="AW673" s="31"/>
      <c r="AX673" s="31"/>
      <c r="AY673" s="7" t="s">
        <v>186</v>
      </c>
      <c r="AZ673" s="31"/>
      <c r="BA673" s="31"/>
      <c r="BB673" s="31"/>
      <c r="BC673" s="31"/>
      <c r="BD673" s="31"/>
      <c r="BE673" s="195" t="n">
        <f aca="false">IF(N673="základní",J673,0)</f>
        <v>0</v>
      </c>
      <c r="BF673" s="195" t="n">
        <f aca="false">IF(N673="snížená",J673,0)</f>
        <v>0</v>
      </c>
      <c r="BG673" s="195" t="n">
        <f aca="false">IF(N673="zákl. přenesená",J673,0)</f>
        <v>0</v>
      </c>
      <c r="BH673" s="195" t="n">
        <f aca="false">IF(N673="sníž. přenesená",J673,0)</f>
        <v>0</v>
      </c>
      <c r="BI673" s="195" t="n">
        <f aca="false">IF(N673="nulová",J673,0)</f>
        <v>0</v>
      </c>
      <c r="BJ673" s="7" t="s">
        <v>90</v>
      </c>
      <c r="BK673" s="195" t="n">
        <f aca="false">ROUND(I673*H673,2)</f>
        <v>0</v>
      </c>
      <c r="BL673" s="7" t="s">
        <v>1324</v>
      </c>
      <c r="BM673" s="194" t="s">
        <v>2257</v>
      </c>
      <c r="BN673" s="31"/>
    </row>
    <row r="674" s="32" customFormat="true" ht="12.8" hidden="false" customHeight="false" outlineLevel="0" collapsed="false">
      <c r="A674" s="26"/>
      <c r="B674" s="27"/>
      <c r="C674" s="26"/>
      <c r="D674" s="196" t="s">
        <v>194</v>
      </c>
      <c r="E674" s="26"/>
      <c r="F674" s="197" t="s">
        <v>2256</v>
      </c>
      <c r="G674" s="26"/>
      <c r="H674" s="26"/>
      <c r="I674" s="163"/>
      <c r="J674" s="26"/>
      <c r="K674" s="26"/>
      <c r="L674" s="27"/>
      <c r="M674" s="198"/>
      <c r="N674" s="199"/>
      <c r="O674" s="68"/>
      <c r="P674" s="68"/>
      <c r="Q674" s="68"/>
      <c r="R674" s="68"/>
      <c r="S674" s="68"/>
      <c r="T674" s="69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7" t="s">
        <v>194</v>
      </c>
      <c r="AU674" s="7" t="s">
        <v>92</v>
      </c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</row>
    <row r="675" s="32" customFormat="true" ht="12.8" hidden="false" customHeight="false" outlineLevel="0" collapsed="false">
      <c r="A675" s="26"/>
      <c r="B675" s="27"/>
      <c r="C675" s="183" t="s">
        <v>2258</v>
      </c>
      <c r="D675" s="183" t="s">
        <v>0</v>
      </c>
      <c r="E675" s="184" t="s">
        <v>2259</v>
      </c>
      <c r="F675" s="185" t="s">
        <v>2260</v>
      </c>
      <c r="G675" s="186" t="s">
        <v>260</v>
      </c>
      <c r="H675" s="187" t="n">
        <v>1</v>
      </c>
      <c r="I675" s="188"/>
      <c r="J675" s="189" t="n">
        <f aca="false">ROUND(I675*H675,2)</f>
        <v>0</v>
      </c>
      <c r="K675" s="185" t="s">
        <v>261</v>
      </c>
      <c r="L675" s="27"/>
      <c r="M675" s="190"/>
      <c r="N675" s="191" t="s">
        <v>47</v>
      </c>
      <c r="O675" s="68"/>
      <c r="P675" s="192" t="n">
        <f aca="false">O675*H675</f>
        <v>0</v>
      </c>
      <c r="Q675" s="192" t="n">
        <v>0</v>
      </c>
      <c r="R675" s="192" t="n">
        <f aca="false">Q675*H675</f>
        <v>0</v>
      </c>
      <c r="S675" s="192" t="n">
        <v>0</v>
      </c>
      <c r="T675" s="193" t="n">
        <f aca="false">S675*H675</f>
        <v>0</v>
      </c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194" t="s">
        <v>1324</v>
      </c>
      <c r="AS675" s="31"/>
      <c r="AT675" s="194" t="s">
        <v>0</v>
      </c>
      <c r="AU675" s="194" t="s">
        <v>92</v>
      </c>
      <c r="AV675" s="31"/>
      <c r="AW675" s="31"/>
      <c r="AX675" s="31"/>
      <c r="AY675" s="7" t="s">
        <v>186</v>
      </c>
      <c r="AZ675" s="31"/>
      <c r="BA675" s="31"/>
      <c r="BB675" s="31"/>
      <c r="BC675" s="31"/>
      <c r="BD675" s="31"/>
      <c r="BE675" s="195" t="n">
        <f aca="false">IF(N675="základní",J675,0)</f>
        <v>0</v>
      </c>
      <c r="BF675" s="195" t="n">
        <f aca="false">IF(N675="snížená",J675,0)</f>
        <v>0</v>
      </c>
      <c r="BG675" s="195" t="n">
        <f aca="false">IF(N675="zákl. přenesená",J675,0)</f>
        <v>0</v>
      </c>
      <c r="BH675" s="195" t="n">
        <f aca="false">IF(N675="sníž. přenesená",J675,0)</f>
        <v>0</v>
      </c>
      <c r="BI675" s="195" t="n">
        <f aca="false">IF(N675="nulová",J675,0)</f>
        <v>0</v>
      </c>
      <c r="BJ675" s="7" t="s">
        <v>90</v>
      </c>
      <c r="BK675" s="195" t="n">
        <f aca="false">ROUND(I675*H675,2)</f>
        <v>0</v>
      </c>
      <c r="BL675" s="7" t="s">
        <v>1324</v>
      </c>
      <c r="BM675" s="194" t="s">
        <v>2261</v>
      </c>
      <c r="BN675" s="31"/>
    </row>
    <row r="676" s="32" customFormat="true" ht="12.8" hidden="false" customHeight="false" outlineLevel="0" collapsed="false">
      <c r="A676" s="26"/>
      <c r="B676" s="27"/>
      <c r="C676" s="26"/>
      <c r="D676" s="196" t="s">
        <v>194</v>
      </c>
      <c r="E676" s="26"/>
      <c r="F676" s="197" t="s">
        <v>2260</v>
      </c>
      <c r="G676" s="26"/>
      <c r="H676" s="26"/>
      <c r="I676" s="163"/>
      <c r="J676" s="26"/>
      <c r="K676" s="26"/>
      <c r="L676" s="27"/>
      <c r="M676" s="198"/>
      <c r="N676" s="199"/>
      <c r="O676" s="68"/>
      <c r="P676" s="68"/>
      <c r="Q676" s="68"/>
      <c r="R676" s="68"/>
      <c r="S676" s="68"/>
      <c r="T676" s="69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7" t="s">
        <v>194</v>
      </c>
      <c r="AU676" s="7" t="s">
        <v>92</v>
      </c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</row>
    <row r="677" s="32" customFormat="true" ht="12.8" hidden="false" customHeight="false" outlineLevel="0" collapsed="false">
      <c r="A677" s="26"/>
      <c r="B677" s="27"/>
      <c r="C677" s="183" t="s">
        <v>2262</v>
      </c>
      <c r="D677" s="183" t="s">
        <v>0</v>
      </c>
      <c r="E677" s="184" t="s">
        <v>2263</v>
      </c>
      <c r="F677" s="185" t="s">
        <v>2264</v>
      </c>
      <c r="G677" s="186" t="s">
        <v>260</v>
      </c>
      <c r="H677" s="187" t="n">
        <v>1</v>
      </c>
      <c r="I677" s="188"/>
      <c r="J677" s="189" t="n">
        <f aca="false">ROUND(I677*H677,2)</f>
        <v>0</v>
      </c>
      <c r="K677" s="185" t="s">
        <v>261</v>
      </c>
      <c r="L677" s="27"/>
      <c r="M677" s="190"/>
      <c r="N677" s="191" t="s">
        <v>47</v>
      </c>
      <c r="O677" s="68"/>
      <c r="P677" s="192" t="n">
        <f aca="false">O677*H677</f>
        <v>0</v>
      </c>
      <c r="Q677" s="192" t="n">
        <v>0</v>
      </c>
      <c r="R677" s="192" t="n">
        <f aca="false">Q677*H677</f>
        <v>0</v>
      </c>
      <c r="S677" s="192" t="n">
        <v>0</v>
      </c>
      <c r="T677" s="193" t="n">
        <f aca="false">S677*H677</f>
        <v>0</v>
      </c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194" t="s">
        <v>1324</v>
      </c>
      <c r="AS677" s="31"/>
      <c r="AT677" s="194" t="s">
        <v>0</v>
      </c>
      <c r="AU677" s="194" t="s">
        <v>92</v>
      </c>
      <c r="AV677" s="31"/>
      <c r="AW677" s="31"/>
      <c r="AX677" s="31"/>
      <c r="AY677" s="7" t="s">
        <v>186</v>
      </c>
      <c r="AZ677" s="31"/>
      <c r="BA677" s="31"/>
      <c r="BB677" s="31"/>
      <c r="BC677" s="31"/>
      <c r="BD677" s="31"/>
      <c r="BE677" s="195" t="n">
        <f aca="false">IF(N677="základní",J677,0)</f>
        <v>0</v>
      </c>
      <c r="BF677" s="195" t="n">
        <f aca="false">IF(N677="snížená",J677,0)</f>
        <v>0</v>
      </c>
      <c r="BG677" s="195" t="n">
        <f aca="false">IF(N677="zákl. přenesená",J677,0)</f>
        <v>0</v>
      </c>
      <c r="BH677" s="195" t="n">
        <f aca="false">IF(N677="sníž. přenesená",J677,0)</f>
        <v>0</v>
      </c>
      <c r="BI677" s="195" t="n">
        <f aca="false">IF(N677="nulová",J677,0)</f>
        <v>0</v>
      </c>
      <c r="BJ677" s="7" t="s">
        <v>90</v>
      </c>
      <c r="BK677" s="195" t="n">
        <f aca="false">ROUND(I677*H677,2)</f>
        <v>0</v>
      </c>
      <c r="BL677" s="7" t="s">
        <v>1324</v>
      </c>
      <c r="BM677" s="194" t="s">
        <v>2265</v>
      </c>
      <c r="BN677" s="31"/>
    </row>
    <row r="678" s="32" customFormat="true" ht="12.8" hidden="false" customHeight="false" outlineLevel="0" collapsed="false">
      <c r="A678" s="26"/>
      <c r="B678" s="27"/>
      <c r="C678" s="26"/>
      <c r="D678" s="196" t="s">
        <v>194</v>
      </c>
      <c r="E678" s="26"/>
      <c r="F678" s="197" t="s">
        <v>2264</v>
      </c>
      <c r="G678" s="26"/>
      <c r="H678" s="26"/>
      <c r="I678" s="163"/>
      <c r="J678" s="26"/>
      <c r="K678" s="26"/>
      <c r="L678" s="27"/>
      <c r="M678" s="198"/>
      <c r="N678" s="199"/>
      <c r="O678" s="68"/>
      <c r="P678" s="68"/>
      <c r="Q678" s="68"/>
      <c r="R678" s="68"/>
      <c r="S678" s="68"/>
      <c r="T678" s="69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7" t="s">
        <v>194</v>
      </c>
      <c r="AU678" s="7" t="s">
        <v>92</v>
      </c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</row>
    <row r="679" s="32" customFormat="true" ht="12.8" hidden="false" customHeight="false" outlineLevel="0" collapsed="false">
      <c r="A679" s="26"/>
      <c r="B679" s="27"/>
      <c r="C679" s="183" t="s">
        <v>2266</v>
      </c>
      <c r="D679" s="183" t="s">
        <v>0</v>
      </c>
      <c r="E679" s="184" t="s">
        <v>2267</v>
      </c>
      <c r="F679" s="185" t="s">
        <v>2268</v>
      </c>
      <c r="G679" s="186" t="s">
        <v>260</v>
      </c>
      <c r="H679" s="187" t="n">
        <v>1</v>
      </c>
      <c r="I679" s="188"/>
      <c r="J679" s="189" t="n">
        <f aca="false">ROUND(I679*H679,2)</f>
        <v>0</v>
      </c>
      <c r="K679" s="185" t="s">
        <v>261</v>
      </c>
      <c r="L679" s="27"/>
      <c r="M679" s="190"/>
      <c r="N679" s="191" t="s">
        <v>47</v>
      </c>
      <c r="O679" s="68"/>
      <c r="P679" s="192" t="n">
        <f aca="false">O679*H679</f>
        <v>0</v>
      </c>
      <c r="Q679" s="192" t="n">
        <v>0</v>
      </c>
      <c r="R679" s="192" t="n">
        <f aca="false">Q679*H679</f>
        <v>0</v>
      </c>
      <c r="S679" s="192" t="n">
        <v>0</v>
      </c>
      <c r="T679" s="193" t="n">
        <f aca="false">S679*H679</f>
        <v>0</v>
      </c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194" t="s">
        <v>1324</v>
      </c>
      <c r="AS679" s="31"/>
      <c r="AT679" s="194" t="s">
        <v>0</v>
      </c>
      <c r="AU679" s="194" t="s">
        <v>92</v>
      </c>
      <c r="AV679" s="31"/>
      <c r="AW679" s="31"/>
      <c r="AX679" s="31"/>
      <c r="AY679" s="7" t="s">
        <v>186</v>
      </c>
      <c r="AZ679" s="31"/>
      <c r="BA679" s="31"/>
      <c r="BB679" s="31"/>
      <c r="BC679" s="31"/>
      <c r="BD679" s="31"/>
      <c r="BE679" s="195" t="n">
        <f aca="false">IF(N679="základní",J679,0)</f>
        <v>0</v>
      </c>
      <c r="BF679" s="195" t="n">
        <f aca="false">IF(N679="snížená",J679,0)</f>
        <v>0</v>
      </c>
      <c r="BG679" s="195" t="n">
        <f aca="false">IF(N679="zákl. přenesená",J679,0)</f>
        <v>0</v>
      </c>
      <c r="BH679" s="195" t="n">
        <f aca="false">IF(N679="sníž. přenesená",J679,0)</f>
        <v>0</v>
      </c>
      <c r="BI679" s="195" t="n">
        <f aca="false">IF(N679="nulová",J679,0)</f>
        <v>0</v>
      </c>
      <c r="BJ679" s="7" t="s">
        <v>90</v>
      </c>
      <c r="BK679" s="195" t="n">
        <f aca="false">ROUND(I679*H679,2)</f>
        <v>0</v>
      </c>
      <c r="BL679" s="7" t="s">
        <v>1324</v>
      </c>
      <c r="BM679" s="194" t="s">
        <v>2269</v>
      </c>
      <c r="BN679" s="31"/>
    </row>
    <row r="680" s="32" customFormat="true" ht="12.8" hidden="false" customHeight="false" outlineLevel="0" collapsed="false">
      <c r="A680" s="26"/>
      <c r="B680" s="27"/>
      <c r="C680" s="26"/>
      <c r="D680" s="196" t="s">
        <v>194</v>
      </c>
      <c r="E680" s="26"/>
      <c r="F680" s="197" t="s">
        <v>2268</v>
      </c>
      <c r="G680" s="26"/>
      <c r="H680" s="26"/>
      <c r="I680" s="163"/>
      <c r="J680" s="26"/>
      <c r="K680" s="26"/>
      <c r="L680" s="27"/>
      <c r="M680" s="198"/>
      <c r="N680" s="199"/>
      <c r="O680" s="68"/>
      <c r="P680" s="68"/>
      <c r="Q680" s="68"/>
      <c r="R680" s="68"/>
      <c r="S680" s="68"/>
      <c r="T680" s="69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7" t="s">
        <v>194</v>
      </c>
      <c r="AU680" s="7" t="s">
        <v>92</v>
      </c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</row>
    <row r="681" s="32" customFormat="true" ht="12.8" hidden="false" customHeight="false" outlineLevel="0" collapsed="false">
      <c r="A681" s="26"/>
      <c r="B681" s="27"/>
      <c r="C681" s="183" t="s">
        <v>2270</v>
      </c>
      <c r="D681" s="183" t="s">
        <v>0</v>
      </c>
      <c r="E681" s="184" t="s">
        <v>2271</v>
      </c>
      <c r="F681" s="185" t="s">
        <v>2272</v>
      </c>
      <c r="G681" s="186" t="s">
        <v>260</v>
      </c>
      <c r="H681" s="187" t="n">
        <v>1</v>
      </c>
      <c r="I681" s="188"/>
      <c r="J681" s="189" t="n">
        <f aca="false">ROUND(I681*H681,2)</f>
        <v>0</v>
      </c>
      <c r="K681" s="185" t="s">
        <v>261</v>
      </c>
      <c r="L681" s="27"/>
      <c r="M681" s="190"/>
      <c r="N681" s="191" t="s">
        <v>47</v>
      </c>
      <c r="O681" s="68"/>
      <c r="P681" s="192" t="n">
        <f aca="false">O681*H681</f>
        <v>0</v>
      </c>
      <c r="Q681" s="192" t="n">
        <v>0</v>
      </c>
      <c r="R681" s="192" t="n">
        <f aca="false">Q681*H681</f>
        <v>0</v>
      </c>
      <c r="S681" s="192" t="n">
        <v>0</v>
      </c>
      <c r="T681" s="193" t="n">
        <f aca="false">S681*H681</f>
        <v>0</v>
      </c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194" t="s">
        <v>1324</v>
      </c>
      <c r="AS681" s="31"/>
      <c r="AT681" s="194" t="s">
        <v>0</v>
      </c>
      <c r="AU681" s="194" t="s">
        <v>92</v>
      </c>
      <c r="AV681" s="31"/>
      <c r="AW681" s="31"/>
      <c r="AX681" s="31"/>
      <c r="AY681" s="7" t="s">
        <v>186</v>
      </c>
      <c r="AZ681" s="31"/>
      <c r="BA681" s="31"/>
      <c r="BB681" s="31"/>
      <c r="BC681" s="31"/>
      <c r="BD681" s="31"/>
      <c r="BE681" s="195" t="n">
        <f aca="false">IF(N681="základní",J681,0)</f>
        <v>0</v>
      </c>
      <c r="BF681" s="195" t="n">
        <f aca="false">IF(N681="snížená",J681,0)</f>
        <v>0</v>
      </c>
      <c r="BG681" s="195" t="n">
        <f aca="false">IF(N681="zákl. přenesená",J681,0)</f>
        <v>0</v>
      </c>
      <c r="BH681" s="195" t="n">
        <f aca="false">IF(N681="sníž. přenesená",J681,0)</f>
        <v>0</v>
      </c>
      <c r="BI681" s="195" t="n">
        <f aca="false">IF(N681="nulová",J681,0)</f>
        <v>0</v>
      </c>
      <c r="BJ681" s="7" t="s">
        <v>90</v>
      </c>
      <c r="BK681" s="195" t="n">
        <f aca="false">ROUND(I681*H681,2)</f>
        <v>0</v>
      </c>
      <c r="BL681" s="7" t="s">
        <v>1324</v>
      </c>
      <c r="BM681" s="194" t="s">
        <v>2273</v>
      </c>
      <c r="BN681" s="31"/>
    </row>
    <row r="682" s="32" customFormat="true" ht="12.8" hidden="false" customHeight="false" outlineLevel="0" collapsed="false">
      <c r="A682" s="26"/>
      <c r="B682" s="27"/>
      <c r="C682" s="26"/>
      <c r="D682" s="196" t="s">
        <v>194</v>
      </c>
      <c r="E682" s="26"/>
      <c r="F682" s="197" t="s">
        <v>2272</v>
      </c>
      <c r="G682" s="26"/>
      <c r="H682" s="26"/>
      <c r="I682" s="163"/>
      <c r="J682" s="26"/>
      <c r="K682" s="26"/>
      <c r="L682" s="27"/>
      <c r="M682" s="198"/>
      <c r="N682" s="199"/>
      <c r="O682" s="68"/>
      <c r="P682" s="68"/>
      <c r="Q682" s="68"/>
      <c r="R682" s="68"/>
      <c r="S682" s="68"/>
      <c r="T682" s="69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7" t="s">
        <v>194</v>
      </c>
      <c r="AU682" s="7" t="s">
        <v>92</v>
      </c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</row>
    <row r="683" s="32" customFormat="true" ht="12.8" hidden="false" customHeight="false" outlineLevel="0" collapsed="false">
      <c r="A683" s="26"/>
      <c r="B683" s="27"/>
      <c r="C683" s="183" t="s">
        <v>2274</v>
      </c>
      <c r="D683" s="183" t="s">
        <v>0</v>
      </c>
      <c r="E683" s="184" t="s">
        <v>2275</v>
      </c>
      <c r="F683" s="185" t="s">
        <v>2276</v>
      </c>
      <c r="G683" s="186" t="s">
        <v>260</v>
      </c>
      <c r="H683" s="187" t="n">
        <v>1</v>
      </c>
      <c r="I683" s="188"/>
      <c r="J683" s="189" t="n">
        <f aca="false">ROUND(I683*H683,2)</f>
        <v>0</v>
      </c>
      <c r="K683" s="185" t="s">
        <v>261</v>
      </c>
      <c r="L683" s="27"/>
      <c r="M683" s="190"/>
      <c r="N683" s="191" t="s">
        <v>47</v>
      </c>
      <c r="O683" s="68"/>
      <c r="P683" s="192" t="n">
        <f aca="false">O683*H683</f>
        <v>0</v>
      </c>
      <c r="Q683" s="192" t="n">
        <v>0</v>
      </c>
      <c r="R683" s="192" t="n">
        <f aca="false">Q683*H683</f>
        <v>0</v>
      </c>
      <c r="S683" s="192" t="n">
        <v>0</v>
      </c>
      <c r="T683" s="193" t="n">
        <f aca="false">S683*H683</f>
        <v>0</v>
      </c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194" t="s">
        <v>1324</v>
      </c>
      <c r="AS683" s="31"/>
      <c r="AT683" s="194" t="s">
        <v>0</v>
      </c>
      <c r="AU683" s="194" t="s">
        <v>92</v>
      </c>
      <c r="AV683" s="31"/>
      <c r="AW683" s="31"/>
      <c r="AX683" s="31"/>
      <c r="AY683" s="7" t="s">
        <v>186</v>
      </c>
      <c r="AZ683" s="31"/>
      <c r="BA683" s="31"/>
      <c r="BB683" s="31"/>
      <c r="BC683" s="31"/>
      <c r="BD683" s="31"/>
      <c r="BE683" s="195" t="n">
        <f aca="false">IF(N683="základní",J683,0)</f>
        <v>0</v>
      </c>
      <c r="BF683" s="195" t="n">
        <f aca="false">IF(N683="snížená",J683,0)</f>
        <v>0</v>
      </c>
      <c r="BG683" s="195" t="n">
        <f aca="false">IF(N683="zákl. přenesená",J683,0)</f>
        <v>0</v>
      </c>
      <c r="BH683" s="195" t="n">
        <f aca="false">IF(N683="sníž. přenesená",J683,0)</f>
        <v>0</v>
      </c>
      <c r="BI683" s="195" t="n">
        <f aca="false">IF(N683="nulová",J683,0)</f>
        <v>0</v>
      </c>
      <c r="BJ683" s="7" t="s">
        <v>90</v>
      </c>
      <c r="BK683" s="195" t="n">
        <f aca="false">ROUND(I683*H683,2)</f>
        <v>0</v>
      </c>
      <c r="BL683" s="7" t="s">
        <v>1324</v>
      </c>
      <c r="BM683" s="194" t="s">
        <v>2277</v>
      </c>
      <c r="BN683" s="31"/>
    </row>
    <row r="684" s="32" customFormat="true" ht="12.8" hidden="false" customHeight="false" outlineLevel="0" collapsed="false">
      <c r="A684" s="26"/>
      <c r="B684" s="27"/>
      <c r="C684" s="26"/>
      <c r="D684" s="196" t="s">
        <v>194</v>
      </c>
      <c r="E684" s="26"/>
      <c r="F684" s="197" t="s">
        <v>2276</v>
      </c>
      <c r="G684" s="26"/>
      <c r="H684" s="26"/>
      <c r="I684" s="163"/>
      <c r="J684" s="26"/>
      <c r="K684" s="26"/>
      <c r="L684" s="27"/>
      <c r="M684" s="198"/>
      <c r="N684" s="199"/>
      <c r="O684" s="68"/>
      <c r="P684" s="68"/>
      <c r="Q684" s="68"/>
      <c r="R684" s="68"/>
      <c r="S684" s="68"/>
      <c r="T684" s="69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7" t="s">
        <v>194</v>
      </c>
      <c r="AU684" s="7" t="s">
        <v>92</v>
      </c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</row>
    <row r="685" s="32" customFormat="true" ht="12.8" hidden="false" customHeight="false" outlineLevel="0" collapsed="false">
      <c r="A685" s="26"/>
      <c r="B685" s="27"/>
      <c r="C685" s="183" t="s">
        <v>2278</v>
      </c>
      <c r="D685" s="183" t="s">
        <v>0</v>
      </c>
      <c r="E685" s="184" t="s">
        <v>2279</v>
      </c>
      <c r="F685" s="185" t="s">
        <v>2280</v>
      </c>
      <c r="G685" s="186" t="s">
        <v>260</v>
      </c>
      <c r="H685" s="187" t="n">
        <v>1</v>
      </c>
      <c r="I685" s="188"/>
      <c r="J685" s="189" t="n">
        <f aca="false">ROUND(I685*H685,2)</f>
        <v>0</v>
      </c>
      <c r="K685" s="185" t="s">
        <v>261</v>
      </c>
      <c r="L685" s="27"/>
      <c r="M685" s="190"/>
      <c r="N685" s="191" t="s">
        <v>47</v>
      </c>
      <c r="O685" s="68"/>
      <c r="P685" s="192" t="n">
        <f aca="false">O685*H685</f>
        <v>0</v>
      </c>
      <c r="Q685" s="192" t="n">
        <v>0</v>
      </c>
      <c r="R685" s="192" t="n">
        <f aca="false">Q685*H685</f>
        <v>0</v>
      </c>
      <c r="S685" s="192" t="n">
        <v>0</v>
      </c>
      <c r="T685" s="193" t="n">
        <f aca="false">S685*H685</f>
        <v>0</v>
      </c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194" t="s">
        <v>1324</v>
      </c>
      <c r="AS685" s="31"/>
      <c r="AT685" s="194" t="s">
        <v>0</v>
      </c>
      <c r="AU685" s="194" t="s">
        <v>92</v>
      </c>
      <c r="AV685" s="31"/>
      <c r="AW685" s="31"/>
      <c r="AX685" s="31"/>
      <c r="AY685" s="7" t="s">
        <v>186</v>
      </c>
      <c r="AZ685" s="31"/>
      <c r="BA685" s="31"/>
      <c r="BB685" s="31"/>
      <c r="BC685" s="31"/>
      <c r="BD685" s="31"/>
      <c r="BE685" s="195" t="n">
        <f aca="false">IF(N685="základní",J685,0)</f>
        <v>0</v>
      </c>
      <c r="BF685" s="195" t="n">
        <f aca="false">IF(N685="snížená",J685,0)</f>
        <v>0</v>
      </c>
      <c r="BG685" s="195" t="n">
        <f aca="false">IF(N685="zákl. přenesená",J685,0)</f>
        <v>0</v>
      </c>
      <c r="BH685" s="195" t="n">
        <f aca="false">IF(N685="sníž. přenesená",J685,0)</f>
        <v>0</v>
      </c>
      <c r="BI685" s="195" t="n">
        <f aca="false">IF(N685="nulová",J685,0)</f>
        <v>0</v>
      </c>
      <c r="BJ685" s="7" t="s">
        <v>90</v>
      </c>
      <c r="BK685" s="195" t="n">
        <f aca="false">ROUND(I685*H685,2)</f>
        <v>0</v>
      </c>
      <c r="BL685" s="7" t="s">
        <v>1324</v>
      </c>
      <c r="BM685" s="194" t="s">
        <v>2281</v>
      </c>
      <c r="BN685" s="31"/>
    </row>
    <row r="686" s="32" customFormat="true" ht="12.8" hidden="false" customHeight="false" outlineLevel="0" collapsed="false">
      <c r="A686" s="26"/>
      <c r="B686" s="27"/>
      <c r="C686" s="26"/>
      <c r="D686" s="196" t="s">
        <v>194</v>
      </c>
      <c r="E686" s="26"/>
      <c r="F686" s="197" t="s">
        <v>2280</v>
      </c>
      <c r="G686" s="26"/>
      <c r="H686" s="26"/>
      <c r="I686" s="163"/>
      <c r="J686" s="26"/>
      <c r="K686" s="26"/>
      <c r="L686" s="27"/>
      <c r="M686" s="198"/>
      <c r="N686" s="199"/>
      <c r="O686" s="68"/>
      <c r="P686" s="68"/>
      <c r="Q686" s="68"/>
      <c r="R686" s="68"/>
      <c r="S686" s="68"/>
      <c r="T686" s="69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7" t="s">
        <v>194</v>
      </c>
      <c r="AU686" s="7" t="s">
        <v>92</v>
      </c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</row>
    <row r="687" s="32" customFormat="true" ht="12.8" hidden="false" customHeight="false" outlineLevel="0" collapsed="false">
      <c r="A687" s="26"/>
      <c r="B687" s="27"/>
      <c r="C687" s="183" t="s">
        <v>2282</v>
      </c>
      <c r="D687" s="183" t="s">
        <v>0</v>
      </c>
      <c r="E687" s="184" t="s">
        <v>2283</v>
      </c>
      <c r="F687" s="185" t="s">
        <v>2284</v>
      </c>
      <c r="G687" s="186" t="s">
        <v>260</v>
      </c>
      <c r="H687" s="187" t="n">
        <v>1</v>
      </c>
      <c r="I687" s="188"/>
      <c r="J687" s="189" t="n">
        <f aca="false">ROUND(I687*H687,2)</f>
        <v>0</v>
      </c>
      <c r="K687" s="185" t="s">
        <v>261</v>
      </c>
      <c r="L687" s="27"/>
      <c r="M687" s="190"/>
      <c r="N687" s="191" t="s">
        <v>47</v>
      </c>
      <c r="O687" s="68"/>
      <c r="P687" s="192" t="n">
        <f aca="false">O687*H687</f>
        <v>0</v>
      </c>
      <c r="Q687" s="192" t="n">
        <v>0</v>
      </c>
      <c r="R687" s="192" t="n">
        <f aca="false">Q687*H687</f>
        <v>0</v>
      </c>
      <c r="S687" s="192" t="n">
        <v>0</v>
      </c>
      <c r="T687" s="193" t="n">
        <f aca="false">S687*H687</f>
        <v>0</v>
      </c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194" t="s">
        <v>1324</v>
      </c>
      <c r="AS687" s="31"/>
      <c r="AT687" s="194" t="s">
        <v>0</v>
      </c>
      <c r="AU687" s="194" t="s">
        <v>92</v>
      </c>
      <c r="AV687" s="31"/>
      <c r="AW687" s="31"/>
      <c r="AX687" s="31"/>
      <c r="AY687" s="7" t="s">
        <v>186</v>
      </c>
      <c r="AZ687" s="31"/>
      <c r="BA687" s="31"/>
      <c r="BB687" s="31"/>
      <c r="BC687" s="31"/>
      <c r="BD687" s="31"/>
      <c r="BE687" s="195" t="n">
        <f aca="false">IF(N687="základní",J687,0)</f>
        <v>0</v>
      </c>
      <c r="BF687" s="195" t="n">
        <f aca="false">IF(N687="snížená",J687,0)</f>
        <v>0</v>
      </c>
      <c r="BG687" s="195" t="n">
        <f aca="false">IF(N687="zákl. přenesená",J687,0)</f>
        <v>0</v>
      </c>
      <c r="BH687" s="195" t="n">
        <f aca="false">IF(N687="sníž. přenesená",J687,0)</f>
        <v>0</v>
      </c>
      <c r="BI687" s="195" t="n">
        <f aca="false">IF(N687="nulová",J687,0)</f>
        <v>0</v>
      </c>
      <c r="BJ687" s="7" t="s">
        <v>90</v>
      </c>
      <c r="BK687" s="195" t="n">
        <f aca="false">ROUND(I687*H687,2)</f>
        <v>0</v>
      </c>
      <c r="BL687" s="7" t="s">
        <v>1324</v>
      </c>
      <c r="BM687" s="194" t="s">
        <v>2285</v>
      </c>
      <c r="BN687" s="31"/>
    </row>
    <row r="688" s="32" customFormat="true" ht="12.8" hidden="false" customHeight="false" outlineLevel="0" collapsed="false">
      <c r="A688" s="26"/>
      <c r="B688" s="27"/>
      <c r="C688" s="26"/>
      <c r="D688" s="196" t="s">
        <v>194</v>
      </c>
      <c r="E688" s="26"/>
      <c r="F688" s="197" t="s">
        <v>2284</v>
      </c>
      <c r="G688" s="26"/>
      <c r="H688" s="26"/>
      <c r="I688" s="163"/>
      <c r="J688" s="26"/>
      <c r="K688" s="26"/>
      <c r="L688" s="27"/>
      <c r="M688" s="198"/>
      <c r="N688" s="199"/>
      <c r="O688" s="68"/>
      <c r="P688" s="68"/>
      <c r="Q688" s="68"/>
      <c r="R688" s="68"/>
      <c r="S688" s="68"/>
      <c r="T688" s="69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7" t="s">
        <v>194</v>
      </c>
      <c r="AU688" s="7" t="s">
        <v>92</v>
      </c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</row>
    <row r="689" s="32" customFormat="true" ht="12.8" hidden="false" customHeight="false" outlineLevel="0" collapsed="false">
      <c r="A689" s="26"/>
      <c r="B689" s="27"/>
      <c r="C689" s="183" t="s">
        <v>2286</v>
      </c>
      <c r="D689" s="183" t="s">
        <v>0</v>
      </c>
      <c r="E689" s="184" t="s">
        <v>2287</v>
      </c>
      <c r="F689" s="185" t="s">
        <v>2288</v>
      </c>
      <c r="G689" s="186" t="s">
        <v>260</v>
      </c>
      <c r="H689" s="187" t="n">
        <v>1</v>
      </c>
      <c r="I689" s="188"/>
      <c r="J689" s="189" t="n">
        <f aca="false">ROUND(I689*H689,2)</f>
        <v>0</v>
      </c>
      <c r="K689" s="185" t="s">
        <v>261</v>
      </c>
      <c r="L689" s="27"/>
      <c r="M689" s="190"/>
      <c r="N689" s="191" t="s">
        <v>47</v>
      </c>
      <c r="O689" s="68"/>
      <c r="P689" s="192" t="n">
        <f aca="false">O689*H689</f>
        <v>0</v>
      </c>
      <c r="Q689" s="192" t="n">
        <v>0</v>
      </c>
      <c r="R689" s="192" t="n">
        <f aca="false">Q689*H689</f>
        <v>0</v>
      </c>
      <c r="S689" s="192" t="n">
        <v>0</v>
      </c>
      <c r="T689" s="193" t="n">
        <f aca="false">S689*H689</f>
        <v>0</v>
      </c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194" t="s">
        <v>1324</v>
      </c>
      <c r="AS689" s="31"/>
      <c r="AT689" s="194" t="s">
        <v>0</v>
      </c>
      <c r="AU689" s="194" t="s">
        <v>92</v>
      </c>
      <c r="AV689" s="31"/>
      <c r="AW689" s="31"/>
      <c r="AX689" s="31"/>
      <c r="AY689" s="7" t="s">
        <v>186</v>
      </c>
      <c r="AZ689" s="31"/>
      <c r="BA689" s="31"/>
      <c r="BB689" s="31"/>
      <c r="BC689" s="31"/>
      <c r="BD689" s="31"/>
      <c r="BE689" s="195" t="n">
        <f aca="false">IF(N689="základní",J689,0)</f>
        <v>0</v>
      </c>
      <c r="BF689" s="195" t="n">
        <f aca="false">IF(N689="snížená",J689,0)</f>
        <v>0</v>
      </c>
      <c r="BG689" s="195" t="n">
        <f aca="false">IF(N689="zákl. přenesená",J689,0)</f>
        <v>0</v>
      </c>
      <c r="BH689" s="195" t="n">
        <f aca="false">IF(N689="sníž. přenesená",J689,0)</f>
        <v>0</v>
      </c>
      <c r="BI689" s="195" t="n">
        <f aca="false">IF(N689="nulová",J689,0)</f>
        <v>0</v>
      </c>
      <c r="BJ689" s="7" t="s">
        <v>90</v>
      </c>
      <c r="BK689" s="195" t="n">
        <f aca="false">ROUND(I689*H689,2)</f>
        <v>0</v>
      </c>
      <c r="BL689" s="7" t="s">
        <v>1324</v>
      </c>
      <c r="BM689" s="194" t="s">
        <v>2289</v>
      </c>
      <c r="BN689" s="31"/>
    </row>
    <row r="690" s="32" customFormat="true" ht="12.8" hidden="false" customHeight="false" outlineLevel="0" collapsed="false">
      <c r="A690" s="26"/>
      <c r="B690" s="27"/>
      <c r="C690" s="26"/>
      <c r="D690" s="196" t="s">
        <v>194</v>
      </c>
      <c r="E690" s="26"/>
      <c r="F690" s="197" t="s">
        <v>2288</v>
      </c>
      <c r="G690" s="26"/>
      <c r="H690" s="26"/>
      <c r="I690" s="163"/>
      <c r="J690" s="26"/>
      <c r="K690" s="26"/>
      <c r="L690" s="27"/>
      <c r="M690" s="198"/>
      <c r="N690" s="199"/>
      <c r="O690" s="68"/>
      <c r="P690" s="68"/>
      <c r="Q690" s="68"/>
      <c r="R690" s="68"/>
      <c r="S690" s="68"/>
      <c r="T690" s="69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7" t="s">
        <v>194</v>
      </c>
      <c r="AU690" s="7" t="s">
        <v>92</v>
      </c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</row>
    <row r="691" s="32" customFormat="true" ht="12.8" hidden="false" customHeight="false" outlineLevel="0" collapsed="false">
      <c r="A691" s="26"/>
      <c r="B691" s="27"/>
      <c r="C691" s="183" t="s">
        <v>2290</v>
      </c>
      <c r="D691" s="183" t="s">
        <v>0</v>
      </c>
      <c r="E691" s="184" t="s">
        <v>2291</v>
      </c>
      <c r="F691" s="185" t="s">
        <v>2292</v>
      </c>
      <c r="G691" s="186" t="s">
        <v>260</v>
      </c>
      <c r="H691" s="187" t="n">
        <v>1</v>
      </c>
      <c r="I691" s="188"/>
      <c r="J691" s="189" t="n">
        <f aca="false">ROUND(I691*H691,2)</f>
        <v>0</v>
      </c>
      <c r="K691" s="185" t="s">
        <v>261</v>
      </c>
      <c r="L691" s="27"/>
      <c r="M691" s="190"/>
      <c r="N691" s="191" t="s">
        <v>47</v>
      </c>
      <c r="O691" s="68"/>
      <c r="P691" s="192" t="n">
        <f aca="false">O691*H691</f>
        <v>0</v>
      </c>
      <c r="Q691" s="192" t="n">
        <v>0</v>
      </c>
      <c r="R691" s="192" t="n">
        <f aca="false">Q691*H691</f>
        <v>0</v>
      </c>
      <c r="S691" s="192" t="n">
        <v>0</v>
      </c>
      <c r="T691" s="193" t="n">
        <f aca="false">S691*H691</f>
        <v>0</v>
      </c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194" t="s">
        <v>1324</v>
      </c>
      <c r="AS691" s="31"/>
      <c r="AT691" s="194" t="s">
        <v>0</v>
      </c>
      <c r="AU691" s="194" t="s">
        <v>92</v>
      </c>
      <c r="AV691" s="31"/>
      <c r="AW691" s="31"/>
      <c r="AX691" s="31"/>
      <c r="AY691" s="7" t="s">
        <v>186</v>
      </c>
      <c r="AZ691" s="31"/>
      <c r="BA691" s="31"/>
      <c r="BB691" s="31"/>
      <c r="BC691" s="31"/>
      <c r="BD691" s="31"/>
      <c r="BE691" s="195" t="n">
        <f aca="false">IF(N691="základní",J691,0)</f>
        <v>0</v>
      </c>
      <c r="BF691" s="195" t="n">
        <f aca="false">IF(N691="snížená",J691,0)</f>
        <v>0</v>
      </c>
      <c r="BG691" s="195" t="n">
        <f aca="false">IF(N691="zákl. přenesená",J691,0)</f>
        <v>0</v>
      </c>
      <c r="BH691" s="195" t="n">
        <f aca="false">IF(N691="sníž. přenesená",J691,0)</f>
        <v>0</v>
      </c>
      <c r="BI691" s="195" t="n">
        <f aca="false">IF(N691="nulová",J691,0)</f>
        <v>0</v>
      </c>
      <c r="BJ691" s="7" t="s">
        <v>90</v>
      </c>
      <c r="BK691" s="195" t="n">
        <f aca="false">ROUND(I691*H691,2)</f>
        <v>0</v>
      </c>
      <c r="BL691" s="7" t="s">
        <v>1324</v>
      </c>
      <c r="BM691" s="194" t="s">
        <v>2293</v>
      </c>
      <c r="BN691" s="31"/>
    </row>
    <row r="692" s="32" customFormat="true" ht="12.8" hidden="false" customHeight="false" outlineLevel="0" collapsed="false">
      <c r="A692" s="26"/>
      <c r="B692" s="27"/>
      <c r="C692" s="26"/>
      <c r="D692" s="196" t="s">
        <v>194</v>
      </c>
      <c r="E692" s="26"/>
      <c r="F692" s="197" t="s">
        <v>2292</v>
      </c>
      <c r="G692" s="26"/>
      <c r="H692" s="26"/>
      <c r="I692" s="163"/>
      <c r="J692" s="26"/>
      <c r="K692" s="26"/>
      <c r="L692" s="27"/>
      <c r="M692" s="198"/>
      <c r="N692" s="199"/>
      <c r="O692" s="68"/>
      <c r="P692" s="68"/>
      <c r="Q692" s="68"/>
      <c r="R692" s="68"/>
      <c r="S692" s="68"/>
      <c r="T692" s="69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7" t="s">
        <v>194</v>
      </c>
      <c r="AU692" s="7" t="s">
        <v>92</v>
      </c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</row>
    <row r="693" s="32" customFormat="true" ht="12.8" hidden="false" customHeight="false" outlineLevel="0" collapsed="false">
      <c r="A693" s="26"/>
      <c r="B693" s="27"/>
      <c r="C693" s="183" t="s">
        <v>2294</v>
      </c>
      <c r="D693" s="183" t="s">
        <v>0</v>
      </c>
      <c r="E693" s="184" t="s">
        <v>2295</v>
      </c>
      <c r="F693" s="185" t="s">
        <v>2296</v>
      </c>
      <c r="G693" s="186" t="s">
        <v>260</v>
      </c>
      <c r="H693" s="187" t="n">
        <v>1</v>
      </c>
      <c r="I693" s="188"/>
      <c r="J693" s="189" t="n">
        <f aca="false">ROUND(I693*H693,2)</f>
        <v>0</v>
      </c>
      <c r="K693" s="185" t="s">
        <v>261</v>
      </c>
      <c r="L693" s="27"/>
      <c r="M693" s="190"/>
      <c r="N693" s="191" t="s">
        <v>47</v>
      </c>
      <c r="O693" s="68"/>
      <c r="P693" s="192" t="n">
        <f aca="false">O693*H693</f>
        <v>0</v>
      </c>
      <c r="Q693" s="192" t="n">
        <v>0</v>
      </c>
      <c r="R693" s="192" t="n">
        <f aca="false">Q693*H693</f>
        <v>0</v>
      </c>
      <c r="S693" s="192" t="n">
        <v>0</v>
      </c>
      <c r="T693" s="193" t="n">
        <f aca="false">S693*H693</f>
        <v>0</v>
      </c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194" t="s">
        <v>1324</v>
      </c>
      <c r="AS693" s="31"/>
      <c r="AT693" s="194" t="s">
        <v>0</v>
      </c>
      <c r="AU693" s="194" t="s">
        <v>92</v>
      </c>
      <c r="AV693" s="31"/>
      <c r="AW693" s="31"/>
      <c r="AX693" s="31"/>
      <c r="AY693" s="7" t="s">
        <v>186</v>
      </c>
      <c r="AZ693" s="31"/>
      <c r="BA693" s="31"/>
      <c r="BB693" s="31"/>
      <c r="BC693" s="31"/>
      <c r="BD693" s="31"/>
      <c r="BE693" s="195" t="n">
        <f aca="false">IF(N693="základní",J693,0)</f>
        <v>0</v>
      </c>
      <c r="BF693" s="195" t="n">
        <f aca="false">IF(N693="snížená",J693,0)</f>
        <v>0</v>
      </c>
      <c r="BG693" s="195" t="n">
        <f aca="false">IF(N693="zákl. přenesená",J693,0)</f>
        <v>0</v>
      </c>
      <c r="BH693" s="195" t="n">
        <f aca="false">IF(N693="sníž. přenesená",J693,0)</f>
        <v>0</v>
      </c>
      <c r="BI693" s="195" t="n">
        <f aca="false">IF(N693="nulová",J693,0)</f>
        <v>0</v>
      </c>
      <c r="BJ693" s="7" t="s">
        <v>90</v>
      </c>
      <c r="BK693" s="195" t="n">
        <f aca="false">ROUND(I693*H693,2)</f>
        <v>0</v>
      </c>
      <c r="BL693" s="7" t="s">
        <v>1324</v>
      </c>
      <c r="BM693" s="194" t="s">
        <v>2297</v>
      </c>
      <c r="BN693" s="31"/>
    </row>
    <row r="694" s="32" customFormat="true" ht="12.8" hidden="false" customHeight="false" outlineLevel="0" collapsed="false">
      <c r="A694" s="26"/>
      <c r="B694" s="27"/>
      <c r="C694" s="26"/>
      <c r="D694" s="196" t="s">
        <v>194</v>
      </c>
      <c r="E694" s="26"/>
      <c r="F694" s="197" t="s">
        <v>2296</v>
      </c>
      <c r="G694" s="26"/>
      <c r="H694" s="26"/>
      <c r="I694" s="163"/>
      <c r="J694" s="26"/>
      <c r="K694" s="26"/>
      <c r="L694" s="27"/>
      <c r="M694" s="198"/>
      <c r="N694" s="199"/>
      <c r="O694" s="68"/>
      <c r="P694" s="68"/>
      <c r="Q694" s="68"/>
      <c r="R694" s="68"/>
      <c r="S694" s="68"/>
      <c r="T694" s="69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7" t="s">
        <v>194</v>
      </c>
      <c r="AU694" s="7" t="s">
        <v>92</v>
      </c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</row>
    <row r="695" s="32" customFormat="true" ht="12.8" hidden="false" customHeight="false" outlineLevel="0" collapsed="false">
      <c r="A695" s="26"/>
      <c r="B695" s="27"/>
      <c r="C695" s="183" t="s">
        <v>2298</v>
      </c>
      <c r="D695" s="183" t="s">
        <v>0</v>
      </c>
      <c r="E695" s="184" t="s">
        <v>2299</v>
      </c>
      <c r="F695" s="185" t="s">
        <v>2300</v>
      </c>
      <c r="G695" s="186" t="s">
        <v>260</v>
      </c>
      <c r="H695" s="187" t="n">
        <v>1</v>
      </c>
      <c r="I695" s="188"/>
      <c r="J695" s="189" t="n">
        <f aca="false">ROUND(I695*H695,2)</f>
        <v>0</v>
      </c>
      <c r="K695" s="185" t="s">
        <v>261</v>
      </c>
      <c r="L695" s="27"/>
      <c r="M695" s="190"/>
      <c r="N695" s="191" t="s">
        <v>47</v>
      </c>
      <c r="O695" s="68"/>
      <c r="P695" s="192" t="n">
        <f aca="false">O695*H695</f>
        <v>0</v>
      </c>
      <c r="Q695" s="192" t="n">
        <v>0</v>
      </c>
      <c r="R695" s="192" t="n">
        <f aca="false">Q695*H695</f>
        <v>0</v>
      </c>
      <c r="S695" s="192" t="n">
        <v>0</v>
      </c>
      <c r="T695" s="193" t="n">
        <f aca="false">S695*H695</f>
        <v>0</v>
      </c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194" t="s">
        <v>1324</v>
      </c>
      <c r="AS695" s="31"/>
      <c r="AT695" s="194" t="s">
        <v>0</v>
      </c>
      <c r="AU695" s="194" t="s">
        <v>92</v>
      </c>
      <c r="AV695" s="31"/>
      <c r="AW695" s="31"/>
      <c r="AX695" s="31"/>
      <c r="AY695" s="7" t="s">
        <v>186</v>
      </c>
      <c r="AZ695" s="31"/>
      <c r="BA695" s="31"/>
      <c r="BB695" s="31"/>
      <c r="BC695" s="31"/>
      <c r="BD695" s="31"/>
      <c r="BE695" s="195" t="n">
        <f aca="false">IF(N695="základní",J695,0)</f>
        <v>0</v>
      </c>
      <c r="BF695" s="195" t="n">
        <f aca="false">IF(N695="snížená",J695,0)</f>
        <v>0</v>
      </c>
      <c r="BG695" s="195" t="n">
        <f aca="false">IF(N695="zákl. přenesená",J695,0)</f>
        <v>0</v>
      </c>
      <c r="BH695" s="195" t="n">
        <f aca="false">IF(N695="sníž. přenesená",J695,0)</f>
        <v>0</v>
      </c>
      <c r="BI695" s="195" t="n">
        <f aca="false">IF(N695="nulová",J695,0)</f>
        <v>0</v>
      </c>
      <c r="BJ695" s="7" t="s">
        <v>90</v>
      </c>
      <c r="BK695" s="195" t="n">
        <f aca="false">ROUND(I695*H695,2)</f>
        <v>0</v>
      </c>
      <c r="BL695" s="7" t="s">
        <v>1324</v>
      </c>
      <c r="BM695" s="194" t="s">
        <v>2301</v>
      </c>
      <c r="BN695" s="31"/>
    </row>
    <row r="696" s="32" customFormat="true" ht="12.8" hidden="false" customHeight="false" outlineLevel="0" collapsed="false">
      <c r="A696" s="26"/>
      <c r="B696" s="27"/>
      <c r="C696" s="26"/>
      <c r="D696" s="196" t="s">
        <v>194</v>
      </c>
      <c r="E696" s="26"/>
      <c r="F696" s="197" t="s">
        <v>2300</v>
      </c>
      <c r="G696" s="26"/>
      <c r="H696" s="26"/>
      <c r="I696" s="163"/>
      <c r="J696" s="26"/>
      <c r="K696" s="26"/>
      <c r="L696" s="27"/>
      <c r="M696" s="198"/>
      <c r="N696" s="199"/>
      <c r="O696" s="68"/>
      <c r="P696" s="68"/>
      <c r="Q696" s="68"/>
      <c r="R696" s="68"/>
      <c r="S696" s="68"/>
      <c r="T696" s="69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7" t="s">
        <v>194</v>
      </c>
      <c r="AU696" s="7" t="s">
        <v>92</v>
      </c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</row>
    <row r="697" s="32" customFormat="true" ht="12.8" hidden="false" customHeight="false" outlineLevel="0" collapsed="false">
      <c r="A697" s="26"/>
      <c r="B697" s="27"/>
      <c r="C697" s="183" t="s">
        <v>2302</v>
      </c>
      <c r="D697" s="183" t="s">
        <v>0</v>
      </c>
      <c r="E697" s="184" t="s">
        <v>2303</v>
      </c>
      <c r="F697" s="185" t="s">
        <v>2304</v>
      </c>
      <c r="G697" s="186" t="s">
        <v>260</v>
      </c>
      <c r="H697" s="187" t="n">
        <v>1</v>
      </c>
      <c r="I697" s="188"/>
      <c r="J697" s="189" t="n">
        <f aca="false">ROUND(I697*H697,2)</f>
        <v>0</v>
      </c>
      <c r="K697" s="185" t="s">
        <v>261</v>
      </c>
      <c r="L697" s="27"/>
      <c r="M697" s="190"/>
      <c r="N697" s="191" t="s">
        <v>47</v>
      </c>
      <c r="O697" s="68"/>
      <c r="P697" s="192" t="n">
        <f aca="false">O697*H697</f>
        <v>0</v>
      </c>
      <c r="Q697" s="192" t="n">
        <v>0</v>
      </c>
      <c r="R697" s="192" t="n">
        <f aca="false">Q697*H697</f>
        <v>0</v>
      </c>
      <c r="S697" s="192" t="n">
        <v>0</v>
      </c>
      <c r="T697" s="193" t="n">
        <f aca="false">S697*H697</f>
        <v>0</v>
      </c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194" t="s">
        <v>1324</v>
      </c>
      <c r="AS697" s="31"/>
      <c r="AT697" s="194" t="s">
        <v>0</v>
      </c>
      <c r="AU697" s="194" t="s">
        <v>92</v>
      </c>
      <c r="AV697" s="31"/>
      <c r="AW697" s="31"/>
      <c r="AX697" s="31"/>
      <c r="AY697" s="7" t="s">
        <v>186</v>
      </c>
      <c r="AZ697" s="31"/>
      <c r="BA697" s="31"/>
      <c r="BB697" s="31"/>
      <c r="BC697" s="31"/>
      <c r="BD697" s="31"/>
      <c r="BE697" s="195" t="n">
        <f aca="false">IF(N697="základní",J697,0)</f>
        <v>0</v>
      </c>
      <c r="BF697" s="195" t="n">
        <f aca="false">IF(N697="snížená",J697,0)</f>
        <v>0</v>
      </c>
      <c r="BG697" s="195" t="n">
        <f aca="false">IF(N697="zákl. přenesená",J697,0)</f>
        <v>0</v>
      </c>
      <c r="BH697" s="195" t="n">
        <f aca="false">IF(N697="sníž. přenesená",J697,0)</f>
        <v>0</v>
      </c>
      <c r="BI697" s="195" t="n">
        <f aca="false">IF(N697="nulová",J697,0)</f>
        <v>0</v>
      </c>
      <c r="BJ697" s="7" t="s">
        <v>90</v>
      </c>
      <c r="BK697" s="195" t="n">
        <f aca="false">ROUND(I697*H697,2)</f>
        <v>0</v>
      </c>
      <c r="BL697" s="7" t="s">
        <v>1324</v>
      </c>
      <c r="BM697" s="194" t="s">
        <v>2305</v>
      </c>
      <c r="BN697" s="31"/>
    </row>
    <row r="698" s="32" customFormat="true" ht="12.8" hidden="false" customHeight="false" outlineLevel="0" collapsed="false">
      <c r="A698" s="26"/>
      <c r="B698" s="27"/>
      <c r="C698" s="26"/>
      <c r="D698" s="196" t="s">
        <v>194</v>
      </c>
      <c r="E698" s="26"/>
      <c r="F698" s="197" t="s">
        <v>2304</v>
      </c>
      <c r="G698" s="26"/>
      <c r="H698" s="26"/>
      <c r="I698" s="163"/>
      <c r="J698" s="26"/>
      <c r="K698" s="26"/>
      <c r="L698" s="27"/>
      <c r="M698" s="198"/>
      <c r="N698" s="199"/>
      <c r="O698" s="68"/>
      <c r="P698" s="68"/>
      <c r="Q698" s="68"/>
      <c r="R698" s="68"/>
      <c r="S698" s="68"/>
      <c r="T698" s="69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7" t="s">
        <v>194</v>
      </c>
      <c r="AU698" s="7" t="s">
        <v>92</v>
      </c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</row>
    <row r="699" s="32" customFormat="true" ht="12.8" hidden="false" customHeight="false" outlineLevel="0" collapsed="false">
      <c r="A699" s="26"/>
      <c r="B699" s="27"/>
      <c r="C699" s="183" t="s">
        <v>2306</v>
      </c>
      <c r="D699" s="183" t="s">
        <v>0</v>
      </c>
      <c r="E699" s="184" t="s">
        <v>2307</v>
      </c>
      <c r="F699" s="185" t="s">
        <v>2308</v>
      </c>
      <c r="G699" s="186" t="s">
        <v>1055</v>
      </c>
      <c r="H699" s="187" t="n">
        <v>1</v>
      </c>
      <c r="I699" s="188"/>
      <c r="J699" s="189" t="n">
        <f aca="false">ROUND(I699*H699,2)</f>
        <v>0</v>
      </c>
      <c r="K699" s="185" t="s">
        <v>261</v>
      </c>
      <c r="L699" s="27"/>
      <c r="M699" s="190"/>
      <c r="N699" s="191" t="s">
        <v>47</v>
      </c>
      <c r="O699" s="68"/>
      <c r="P699" s="192" t="n">
        <f aca="false">O699*H699</f>
        <v>0</v>
      </c>
      <c r="Q699" s="192" t="n">
        <v>0</v>
      </c>
      <c r="R699" s="192" t="n">
        <f aca="false">Q699*H699</f>
        <v>0</v>
      </c>
      <c r="S699" s="192" t="n">
        <v>0</v>
      </c>
      <c r="T699" s="193" t="n">
        <f aca="false">S699*H699</f>
        <v>0</v>
      </c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194" t="s">
        <v>1324</v>
      </c>
      <c r="AS699" s="31"/>
      <c r="AT699" s="194" t="s">
        <v>0</v>
      </c>
      <c r="AU699" s="194" t="s">
        <v>92</v>
      </c>
      <c r="AV699" s="31"/>
      <c r="AW699" s="31"/>
      <c r="AX699" s="31"/>
      <c r="AY699" s="7" t="s">
        <v>186</v>
      </c>
      <c r="AZ699" s="31"/>
      <c r="BA699" s="31"/>
      <c r="BB699" s="31"/>
      <c r="BC699" s="31"/>
      <c r="BD699" s="31"/>
      <c r="BE699" s="195" t="n">
        <f aca="false">IF(N699="základní",J699,0)</f>
        <v>0</v>
      </c>
      <c r="BF699" s="195" t="n">
        <f aca="false">IF(N699="snížená",J699,0)</f>
        <v>0</v>
      </c>
      <c r="BG699" s="195" t="n">
        <f aca="false">IF(N699="zákl. přenesená",J699,0)</f>
        <v>0</v>
      </c>
      <c r="BH699" s="195" t="n">
        <f aca="false">IF(N699="sníž. přenesená",J699,0)</f>
        <v>0</v>
      </c>
      <c r="BI699" s="195" t="n">
        <f aca="false">IF(N699="nulová",J699,0)</f>
        <v>0</v>
      </c>
      <c r="BJ699" s="7" t="s">
        <v>90</v>
      </c>
      <c r="BK699" s="195" t="n">
        <f aca="false">ROUND(I699*H699,2)</f>
        <v>0</v>
      </c>
      <c r="BL699" s="7" t="s">
        <v>1324</v>
      </c>
      <c r="BM699" s="194" t="s">
        <v>2309</v>
      </c>
      <c r="BN699" s="31"/>
    </row>
    <row r="700" s="32" customFormat="true" ht="12.8" hidden="false" customHeight="false" outlineLevel="0" collapsed="false">
      <c r="A700" s="26"/>
      <c r="B700" s="27"/>
      <c r="C700" s="26"/>
      <c r="D700" s="196" t="s">
        <v>194</v>
      </c>
      <c r="E700" s="26"/>
      <c r="F700" s="197" t="s">
        <v>2308</v>
      </c>
      <c r="G700" s="26"/>
      <c r="H700" s="26"/>
      <c r="I700" s="163"/>
      <c r="J700" s="26"/>
      <c r="K700" s="26"/>
      <c r="L700" s="27"/>
      <c r="M700" s="241"/>
      <c r="N700" s="242"/>
      <c r="O700" s="243"/>
      <c r="P700" s="243"/>
      <c r="Q700" s="243"/>
      <c r="R700" s="243"/>
      <c r="S700" s="243"/>
      <c r="T700" s="244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7" t="s">
        <v>194</v>
      </c>
      <c r="AU700" s="7" t="s">
        <v>92</v>
      </c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</row>
    <row r="701" s="32" customFormat="true" ht="12.8" hidden="false" customHeight="false" outlineLevel="0" collapsed="false">
      <c r="A701" s="26"/>
      <c r="B701" s="50"/>
      <c r="C701" s="51"/>
      <c r="D701" s="51"/>
      <c r="E701" s="51"/>
      <c r="F701" s="51"/>
      <c r="G701" s="51"/>
      <c r="H701" s="51"/>
      <c r="I701" s="245"/>
      <c r="J701" s="51"/>
      <c r="K701" s="51"/>
      <c r="L701" s="27"/>
      <c r="M701" s="26"/>
      <c r="N701" s="31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</row>
    <row r="702" customFormat="false" ht="12.8" hidden="false" customHeight="fals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3"/>
    </row>
  </sheetData>
  <sheetProtection sheet="true" password="cc78" objects="true" scenarios="true"/>
  <autoFilter ref="C117:K700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25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152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2310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22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">
        <v>26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">
        <v>27</v>
      </c>
      <c r="F15" s="26"/>
      <c r="G15" s="26"/>
      <c r="H15" s="26"/>
      <c r="I15" s="19" t="s">
        <v>28</v>
      </c>
      <c r="J15" s="20" t="s">
        <v>29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">
        <v>33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">
        <v>34</v>
      </c>
      <c r="F21" s="26"/>
      <c r="G21" s="26"/>
      <c r="H21" s="26"/>
      <c r="I21" s="19" t="s">
        <v>28</v>
      </c>
      <c r="J21" s="20" t="s">
        <v>35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">
        <v>38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">
        <v>39</v>
      </c>
      <c r="F24" s="26"/>
      <c r="G24" s="26"/>
      <c r="H24" s="26"/>
      <c r="I24" s="19" t="s">
        <v>28</v>
      </c>
      <c r="J24" s="20"/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47.25" hidden="false" customHeight="true" outlineLevel="0" collapsed="false">
      <c r="A27" s="120"/>
      <c r="B27" s="121"/>
      <c r="C27" s="120"/>
      <c r="D27" s="120"/>
      <c r="E27" s="24" t="s">
        <v>41</v>
      </c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ROUND(J118,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ROUND((SUM(BE118:BE252)),  2)</f>
        <v>0</v>
      </c>
      <c r="G33" s="26"/>
      <c r="H33" s="26"/>
      <c r="I33" s="130" t="n">
        <v>0.21</v>
      </c>
      <c r="J33" s="129" t="n">
        <f aca="false">ROUND(((SUM(BE118:BE252))*I33),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ROUND((SUM(BF118:BF252)),  2)</f>
        <v>0</v>
      </c>
      <c r="G34" s="26"/>
      <c r="H34" s="26"/>
      <c r="I34" s="130" t="n">
        <v>0.12</v>
      </c>
      <c r="J34" s="129" t="n">
        <f aca="false">ROUND(((SUM(BF118:BF252))*I34),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ROUND((SUM(BG118:BG252)),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ROUND((SUM(BH118:BH252)),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ROUND((SUM(BI118:BI252)),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SPZ21 - 003.02.16 Požární ucpávky SO 102 etapa II. specfikace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Nám. 17. listopadu 710/12, Karlovy Vary – Rybáře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J118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148" customFormat="true" ht="24.95" hidden="false" customHeight="true" outlineLevel="0" collapsed="false">
      <c r="A97" s="143"/>
      <c r="B97" s="144"/>
      <c r="C97" s="143"/>
      <c r="D97" s="145" t="s">
        <v>1319</v>
      </c>
      <c r="E97" s="146"/>
      <c r="F97" s="146"/>
      <c r="G97" s="146"/>
      <c r="H97" s="146"/>
      <c r="I97" s="146"/>
      <c r="J97" s="147" t="n">
        <f aca="false">J119</f>
        <v>0</v>
      </c>
      <c r="K97" s="143"/>
      <c r="L97" s="144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</row>
    <row r="98" s="154" customFormat="true" ht="19.95" hidden="false" customHeight="true" outlineLevel="0" collapsed="false">
      <c r="A98" s="149"/>
      <c r="B98" s="150"/>
      <c r="C98" s="149"/>
      <c r="D98" s="151" t="s">
        <v>1320</v>
      </c>
      <c r="E98" s="152"/>
      <c r="F98" s="152"/>
      <c r="G98" s="152"/>
      <c r="H98" s="152"/>
      <c r="I98" s="152"/>
      <c r="J98" s="153" t="n">
        <f aca="false">J120</f>
        <v>0</v>
      </c>
      <c r="K98" s="149"/>
      <c r="L98" s="150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</row>
    <row r="99" s="32" customFormat="true" ht="21.85" hidden="false" customHeight="true" outlineLevel="0" collapsed="false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45"/>
      <c r="M99" s="31"/>
      <c r="N99" s="31"/>
      <c r="O99" s="31"/>
      <c r="P99" s="31"/>
      <c r="Q99" s="31"/>
      <c r="R99" s="31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</row>
    <row r="100" s="32" customFormat="true" ht="6.95" hidden="false" customHeight="true" outlineLevel="0" collapsed="false">
      <c r="A100" s="26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5"/>
      <c r="M100" s="31"/>
      <c r="N100" s="31"/>
      <c r="O100" s="31"/>
      <c r="P100" s="31"/>
      <c r="Q100" s="31"/>
      <c r="R100" s="31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customFormat="false" ht="12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3"/>
    </row>
    <row r="103" customFormat="false" ht="12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3"/>
    </row>
    <row r="104" s="32" customFormat="true" ht="6.95" hidden="false" customHeight="true" outlineLevel="0" collapsed="false">
      <c r="A104" s="26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24.95" hidden="false" customHeight="true" outlineLevel="0" collapsed="false">
      <c r="A105" s="26"/>
      <c r="B105" s="27"/>
      <c r="C105" s="11" t="s">
        <v>171</v>
      </c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6.95" hidden="false" customHeight="true" outlineLevel="0" collapsed="false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2" hidden="false" customHeight="true" outlineLevel="0" collapsed="false">
      <c r="A107" s="26"/>
      <c r="B107" s="27"/>
      <c r="C107" s="19" t="s">
        <v>17</v>
      </c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6.5" hidden="false" customHeight="true" outlineLevel="0" collapsed="false">
      <c r="A108" s="26"/>
      <c r="B108" s="27"/>
      <c r="C108" s="26"/>
      <c r="D108" s="26"/>
      <c r="E108" s="115" t="str">
        <f aca="false">E7</f>
        <v>SUPŠ Karlovy Vary specifikace změn</v>
      </c>
      <c r="F108" s="115"/>
      <c r="G108" s="115"/>
      <c r="H108" s="115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12" hidden="false" customHeight="true" outlineLevel="0" collapsed="false">
      <c r="A109" s="26"/>
      <c r="B109" s="27"/>
      <c r="C109" s="19" t="s">
        <v>157</v>
      </c>
      <c r="D109" s="26"/>
      <c r="E109" s="26"/>
      <c r="F109" s="26"/>
      <c r="G109" s="26"/>
      <c r="H109" s="2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6.5" hidden="false" customHeight="true" outlineLevel="0" collapsed="false">
      <c r="A110" s="26"/>
      <c r="B110" s="27"/>
      <c r="C110" s="26"/>
      <c r="D110" s="26"/>
      <c r="E110" s="116" t="str">
        <f aca="false">E9</f>
        <v>SPZ21 - 003.02.16 Požární ucpávky SO 102 etapa II. specfikace změn</v>
      </c>
      <c r="F110" s="116"/>
      <c r="G110" s="116"/>
      <c r="H110" s="116"/>
      <c r="I110" s="26"/>
      <c r="J110" s="26"/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6.95" hidden="false" customHeight="true" outlineLevel="0" collapsed="false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12" hidden="false" customHeight="true" outlineLevel="0" collapsed="false">
      <c r="A112" s="26"/>
      <c r="B112" s="27"/>
      <c r="C112" s="19" t="s">
        <v>21</v>
      </c>
      <c r="D112" s="26"/>
      <c r="E112" s="26"/>
      <c r="F112" s="20" t="str">
        <f aca="false">F12</f>
        <v>Nám. 17. listopadu 710/12, Karlovy Vary – Rybáře</v>
      </c>
      <c r="G112" s="26"/>
      <c r="H112" s="26"/>
      <c r="I112" s="19" t="s">
        <v>23</v>
      </c>
      <c r="J112" s="117" t="n">
        <f aca="false">IF(J12="","",J12)</f>
        <v>45742</v>
      </c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6.95" hidden="false" customHeight="true" outlineLevel="0" collapsed="false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25.65" hidden="false" customHeight="true" outlineLevel="0" collapsed="false">
      <c r="A114" s="26"/>
      <c r="B114" s="27"/>
      <c r="C114" s="19" t="s">
        <v>24</v>
      </c>
      <c r="D114" s="26"/>
      <c r="E114" s="26"/>
      <c r="F114" s="20" t="str">
        <f aca="false">E15</f>
        <v>Karlovarský kraj</v>
      </c>
      <c r="G114" s="26"/>
      <c r="H114" s="26"/>
      <c r="I114" s="19" t="s">
        <v>32</v>
      </c>
      <c r="J114" s="139" t="str">
        <f aca="false">E21</f>
        <v>Energy Benefit Centre a.s.</v>
      </c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32" customFormat="true" ht="15.15" hidden="false" customHeight="true" outlineLevel="0" collapsed="false">
      <c r="A115" s="26"/>
      <c r="B115" s="27"/>
      <c r="C115" s="19" t="s">
        <v>30</v>
      </c>
      <c r="D115" s="26"/>
      <c r="E115" s="26"/>
      <c r="F115" s="20" t="str">
        <f aca="false">IF(E18="","",E18)</f>
        <v>Vyplň údaj</v>
      </c>
      <c r="G115" s="26"/>
      <c r="H115" s="26"/>
      <c r="I115" s="19" t="s">
        <v>37</v>
      </c>
      <c r="J115" s="139" t="str">
        <f aca="false">E24</f>
        <v>rubim s.r.o.</v>
      </c>
      <c r="K115" s="26"/>
      <c r="L115" s="45"/>
      <c r="M115" s="31"/>
      <c r="N115" s="31"/>
      <c r="O115" s="31"/>
      <c r="P115" s="31"/>
      <c r="Q115" s="31"/>
      <c r="R115" s="31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</row>
    <row r="116" s="32" customFormat="true" ht="10.3" hidden="false" customHeight="true" outlineLevel="0" collapsed="false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45"/>
      <c r="M116" s="31"/>
      <c r="N116" s="31"/>
      <c r="O116" s="31"/>
      <c r="P116" s="31"/>
      <c r="Q116" s="31"/>
      <c r="R116" s="31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</row>
    <row r="117" s="162" customFormat="true" ht="29.3" hidden="false" customHeight="true" outlineLevel="0" collapsed="false">
      <c r="A117" s="155"/>
      <c r="B117" s="156"/>
      <c r="C117" s="157" t="s">
        <v>172</v>
      </c>
      <c r="D117" s="158" t="s">
        <v>67</v>
      </c>
      <c r="E117" s="158" t="s">
        <v>63</v>
      </c>
      <c r="F117" s="158" t="s">
        <v>64</v>
      </c>
      <c r="G117" s="158" t="s">
        <v>173</v>
      </c>
      <c r="H117" s="158" t="s">
        <v>174</v>
      </c>
      <c r="I117" s="158" t="s">
        <v>175</v>
      </c>
      <c r="J117" s="158" t="s">
        <v>161</v>
      </c>
      <c r="K117" s="159" t="s">
        <v>176</v>
      </c>
      <c r="L117" s="160"/>
      <c r="M117" s="76"/>
      <c r="N117" s="77" t="s">
        <v>46</v>
      </c>
      <c r="O117" s="77" t="s">
        <v>177</v>
      </c>
      <c r="P117" s="77" t="s">
        <v>178</v>
      </c>
      <c r="Q117" s="77" t="s">
        <v>179</v>
      </c>
      <c r="R117" s="77" t="s">
        <v>180</v>
      </c>
      <c r="S117" s="77" t="s">
        <v>181</v>
      </c>
      <c r="T117" s="78" t="s">
        <v>182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</row>
    <row r="118" s="32" customFormat="true" ht="15" hidden="false" customHeight="false" outlineLevel="0" collapsed="false">
      <c r="A118" s="26"/>
      <c r="B118" s="27"/>
      <c r="C118" s="84" t="s">
        <v>183</v>
      </c>
      <c r="D118" s="26"/>
      <c r="E118" s="26"/>
      <c r="F118" s="26"/>
      <c r="G118" s="26"/>
      <c r="H118" s="26"/>
      <c r="I118" s="163"/>
      <c r="J118" s="164" t="n">
        <f aca="false">BK118</f>
        <v>0</v>
      </c>
      <c r="K118" s="26"/>
      <c r="L118" s="27"/>
      <c r="M118" s="79"/>
      <c r="N118" s="66"/>
      <c r="O118" s="80"/>
      <c r="P118" s="165" t="n">
        <f aca="false">P119</f>
        <v>0</v>
      </c>
      <c r="Q118" s="80"/>
      <c r="R118" s="165" t="n">
        <f aca="false">R119</f>
        <v>0</v>
      </c>
      <c r="S118" s="80"/>
      <c r="T118" s="166" t="n">
        <f aca="false"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7" t="s">
        <v>81</v>
      </c>
      <c r="AU118" s="7" t="s">
        <v>163</v>
      </c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167" t="n">
        <f aca="false">BK119</f>
        <v>0</v>
      </c>
      <c r="BL118" s="31"/>
      <c r="BM118" s="31"/>
      <c r="BN118" s="31"/>
    </row>
    <row r="119" s="180" customFormat="true" ht="15" hidden="false" customHeight="false" outlineLevel="0" collapsed="false">
      <c r="A119" s="168"/>
      <c r="B119" s="169"/>
      <c r="C119" s="168"/>
      <c r="D119" s="170" t="s">
        <v>81</v>
      </c>
      <c r="E119" s="171" t="s">
        <v>1142</v>
      </c>
      <c r="F119" s="171" t="s">
        <v>1143</v>
      </c>
      <c r="G119" s="168"/>
      <c r="H119" s="168"/>
      <c r="I119" s="172"/>
      <c r="J119" s="173" t="n">
        <f aca="false">BK119</f>
        <v>0</v>
      </c>
      <c r="K119" s="168"/>
      <c r="L119" s="169"/>
      <c r="M119" s="174"/>
      <c r="N119" s="175"/>
      <c r="O119" s="175"/>
      <c r="P119" s="176" t="n">
        <f aca="false">P120</f>
        <v>0</v>
      </c>
      <c r="Q119" s="175"/>
      <c r="R119" s="176" t="n">
        <f aca="false">R120</f>
        <v>0</v>
      </c>
      <c r="S119" s="175"/>
      <c r="T119" s="177" t="n">
        <f aca="false">T120</f>
        <v>0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70" t="s">
        <v>192</v>
      </c>
      <c r="AS119" s="168"/>
      <c r="AT119" s="178" t="s">
        <v>81</v>
      </c>
      <c r="AU119" s="178" t="s">
        <v>82</v>
      </c>
      <c r="AV119" s="168"/>
      <c r="AW119" s="168"/>
      <c r="AX119" s="168"/>
      <c r="AY119" s="170" t="s">
        <v>186</v>
      </c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79" t="n">
        <f aca="false">BK120</f>
        <v>0</v>
      </c>
      <c r="BL119" s="168"/>
      <c r="BM119" s="168"/>
      <c r="BN119" s="168"/>
    </row>
    <row r="120" s="180" customFormat="true" ht="12.8" hidden="false" customHeight="false" outlineLevel="0" collapsed="false">
      <c r="A120" s="168"/>
      <c r="B120" s="169"/>
      <c r="C120" s="168"/>
      <c r="D120" s="170" t="s">
        <v>81</v>
      </c>
      <c r="E120" s="181" t="s">
        <v>1321</v>
      </c>
      <c r="F120" s="181" t="s">
        <v>1143</v>
      </c>
      <c r="G120" s="168"/>
      <c r="H120" s="168"/>
      <c r="I120" s="172"/>
      <c r="J120" s="182" t="n">
        <f aca="false">BK120</f>
        <v>0</v>
      </c>
      <c r="K120" s="168"/>
      <c r="L120" s="169"/>
      <c r="M120" s="174"/>
      <c r="N120" s="175"/>
      <c r="O120" s="175"/>
      <c r="P120" s="176" t="n">
        <f aca="false">SUM(P121:P252)</f>
        <v>0</v>
      </c>
      <c r="Q120" s="175"/>
      <c r="R120" s="176" t="n">
        <f aca="false">SUM(R121:R252)</f>
        <v>0</v>
      </c>
      <c r="S120" s="175"/>
      <c r="T120" s="177" t="n">
        <f aca="false">SUM(T121:T252)</f>
        <v>0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70" t="s">
        <v>192</v>
      </c>
      <c r="AS120" s="168"/>
      <c r="AT120" s="178" t="s">
        <v>81</v>
      </c>
      <c r="AU120" s="178" t="s">
        <v>90</v>
      </c>
      <c r="AV120" s="168"/>
      <c r="AW120" s="168"/>
      <c r="AX120" s="168"/>
      <c r="AY120" s="170" t="s">
        <v>186</v>
      </c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79" t="n">
        <f aca="false">SUM(BK121:BK252)</f>
        <v>0</v>
      </c>
      <c r="BL120" s="168"/>
      <c r="BM120" s="168"/>
      <c r="BN120" s="168"/>
    </row>
    <row r="121" s="32" customFormat="true" ht="12.8" hidden="false" customHeight="false" outlineLevel="0" collapsed="false">
      <c r="A121" s="26"/>
      <c r="B121" s="27"/>
      <c r="C121" s="183" t="s">
        <v>90</v>
      </c>
      <c r="D121" s="183" t="s">
        <v>0</v>
      </c>
      <c r="E121" s="184" t="s">
        <v>2311</v>
      </c>
      <c r="F121" s="185" t="s">
        <v>2312</v>
      </c>
      <c r="G121" s="186" t="s">
        <v>260</v>
      </c>
      <c r="H121" s="187" t="n">
        <v>1</v>
      </c>
      <c r="I121" s="188"/>
      <c r="J121" s="189" t="n">
        <f aca="false">ROUND(I121*H121,2)</f>
        <v>0</v>
      </c>
      <c r="K121" s="185" t="s">
        <v>261</v>
      </c>
      <c r="L121" s="27"/>
      <c r="M121" s="190"/>
      <c r="N121" s="191" t="s">
        <v>47</v>
      </c>
      <c r="O121" s="68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1324</v>
      </c>
      <c r="AS121" s="31"/>
      <c r="AT121" s="194" t="s">
        <v>0</v>
      </c>
      <c r="AU121" s="194" t="s">
        <v>92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0</v>
      </c>
      <c r="BL121" s="7" t="s">
        <v>1324</v>
      </c>
      <c r="BM121" s="194" t="s">
        <v>2313</v>
      </c>
      <c r="BN121" s="31"/>
    </row>
    <row r="122" s="32" customFormat="true" ht="12.8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2312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92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12.8" hidden="false" customHeight="false" outlineLevel="0" collapsed="false">
      <c r="A123" s="26"/>
      <c r="B123" s="27"/>
      <c r="C123" s="183" t="s">
        <v>92</v>
      </c>
      <c r="D123" s="183" t="s">
        <v>0</v>
      </c>
      <c r="E123" s="184" t="s">
        <v>2314</v>
      </c>
      <c r="F123" s="185" t="s">
        <v>2315</v>
      </c>
      <c r="G123" s="186" t="s">
        <v>260</v>
      </c>
      <c r="H123" s="187" t="n">
        <v>1</v>
      </c>
      <c r="I123" s="188"/>
      <c r="J123" s="189" t="n">
        <f aca="false">ROUND(I123*H123,2)</f>
        <v>0</v>
      </c>
      <c r="K123" s="185" t="s">
        <v>261</v>
      </c>
      <c r="L123" s="27"/>
      <c r="M123" s="190"/>
      <c r="N123" s="191" t="s">
        <v>47</v>
      </c>
      <c r="O123" s="68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1324</v>
      </c>
      <c r="AS123" s="31"/>
      <c r="AT123" s="194" t="s">
        <v>0</v>
      </c>
      <c r="AU123" s="194" t="s">
        <v>92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0</v>
      </c>
      <c r="BL123" s="7" t="s">
        <v>1324</v>
      </c>
      <c r="BM123" s="194" t="s">
        <v>2316</v>
      </c>
      <c r="BN123" s="31"/>
    </row>
    <row r="124" s="32" customFormat="true" ht="12.8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2315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92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12.8" hidden="false" customHeight="false" outlineLevel="0" collapsed="false">
      <c r="A125" s="26"/>
      <c r="B125" s="27"/>
      <c r="C125" s="183" t="s">
        <v>207</v>
      </c>
      <c r="D125" s="183" t="s">
        <v>0</v>
      </c>
      <c r="E125" s="184" t="s">
        <v>2317</v>
      </c>
      <c r="F125" s="185" t="s">
        <v>2318</v>
      </c>
      <c r="G125" s="186" t="s">
        <v>260</v>
      </c>
      <c r="H125" s="187" t="n">
        <v>1</v>
      </c>
      <c r="I125" s="188"/>
      <c r="J125" s="189" t="n">
        <f aca="false">ROUND(I125*H125,2)</f>
        <v>0</v>
      </c>
      <c r="K125" s="185" t="s">
        <v>261</v>
      </c>
      <c r="L125" s="27"/>
      <c r="M125" s="190"/>
      <c r="N125" s="191" t="s">
        <v>47</v>
      </c>
      <c r="O125" s="68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1324</v>
      </c>
      <c r="AS125" s="31"/>
      <c r="AT125" s="194" t="s">
        <v>0</v>
      </c>
      <c r="AU125" s="194" t="s">
        <v>92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0</v>
      </c>
      <c r="BL125" s="7" t="s">
        <v>1324</v>
      </c>
      <c r="BM125" s="194" t="s">
        <v>2319</v>
      </c>
      <c r="BN125" s="31"/>
    </row>
    <row r="126" s="32" customFormat="true" ht="12.8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2318</v>
      </c>
      <c r="G126" s="26"/>
      <c r="H126" s="26"/>
      <c r="I126" s="163"/>
      <c r="J126" s="26"/>
      <c r="K126" s="26"/>
      <c r="L126" s="27"/>
      <c r="M126" s="198"/>
      <c r="N126" s="199"/>
      <c r="O126" s="68"/>
      <c r="P126" s="68"/>
      <c r="Q126" s="68"/>
      <c r="R126" s="68"/>
      <c r="S126" s="68"/>
      <c r="T126" s="69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92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32" customFormat="true" ht="12.8" hidden="false" customHeight="false" outlineLevel="0" collapsed="false">
      <c r="A127" s="26"/>
      <c r="B127" s="27"/>
      <c r="C127" s="183" t="s">
        <v>192</v>
      </c>
      <c r="D127" s="183" t="s">
        <v>0</v>
      </c>
      <c r="E127" s="184" t="s">
        <v>2320</v>
      </c>
      <c r="F127" s="185" t="s">
        <v>2321</v>
      </c>
      <c r="G127" s="186" t="s">
        <v>260</v>
      </c>
      <c r="H127" s="187" t="n">
        <v>1</v>
      </c>
      <c r="I127" s="188"/>
      <c r="J127" s="189" t="n">
        <f aca="false">ROUND(I127*H127,2)</f>
        <v>0</v>
      </c>
      <c r="K127" s="185" t="s">
        <v>261</v>
      </c>
      <c r="L127" s="27"/>
      <c r="M127" s="190"/>
      <c r="N127" s="191" t="s">
        <v>47</v>
      </c>
      <c r="O127" s="68"/>
      <c r="P127" s="192" t="n">
        <f aca="false">O127*H127</f>
        <v>0</v>
      </c>
      <c r="Q127" s="192" t="n">
        <v>0</v>
      </c>
      <c r="R127" s="192" t="n">
        <f aca="false">Q127*H127</f>
        <v>0</v>
      </c>
      <c r="S127" s="192" t="n">
        <v>0</v>
      </c>
      <c r="T127" s="193" t="n">
        <f aca="false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194" t="s">
        <v>1324</v>
      </c>
      <c r="AS127" s="31"/>
      <c r="AT127" s="194" t="s">
        <v>0</v>
      </c>
      <c r="AU127" s="194" t="s">
        <v>92</v>
      </c>
      <c r="AV127" s="31"/>
      <c r="AW127" s="31"/>
      <c r="AX127" s="31"/>
      <c r="AY127" s="7" t="s">
        <v>186</v>
      </c>
      <c r="AZ127" s="31"/>
      <c r="BA127" s="31"/>
      <c r="BB127" s="31"/>
      <c r="BC127" s="31"/>
      <c r="BD127" s="31"/>
      <c r="BE127" s="195" t="n">
        <f aca="false">IF(N127="základní",J127,0)</f>
        <v>0</v>
      </c>
      <c r="BF127" s="195" t="n">
        <f aca="false">IF(N127="snížená",J127,0)</f>
        <v>0</v>
      </c>
      <c r="BG127" s="195" t="n">
        <f aca="false">IF(N127="zákl. přenesená",J127,0)</f>
        <v>0</v>
      </c>
      <c r="BH127" s="195" t="n">
        <f aca="false">IF(N127="sníž. přenesená",J127,0)</f>
        <v>0</v>
      </c>
      <c r="BI127" s="195" t="n">
        <f aca="false">IF(N127="nulová",J127,0)</f>
        <v>0</v>
      </c>
      <c r="BJ127" s="7" t="s">
        <v>90</v>
      </c>
      <c r="BK127" s="195" t="n">
        <f aca="false">ROUND(I127*H127,2)</f>
        <v>0</v>
      </c>
      <c r="BL127" s="7" t="s">
        <v>1324</v>
      </c>
      <c r="BM127" s="194" t="s">
        <v>2322</v>
      </c>
      <c r="BN127" s="31"/>
    </row>
    <row r="128" s="32" customFormat="true" ht="12.8" hidden="false" customHeight="false" outlineLevel="0" collapsed="false">
      <c r="A128" s="26"/>
      <c r="B128" s="27"/>
      <c r="C128" s="26"/>
      <c r="D128" s="196" t="s">
        <v>194</v>
      </c>
      <c r="E128" s="26"/>
      <c r="F128" s="197" t="s">
        <v>2321</v>
      </c>
      <c r="G128" s="26"/>
      <c r="H128" s="26"/>
      <c r="I128" s="163"/>
      <c r="J128" s="26"/>
      <c r="K128" s="26"/>
      <c r="L128" s="27"/>
      <c r="M128" s="198"/>
      <c r="N128" s="199"/>
      <c r="O128" s="68"/>
      <c r="P128" s="68"/>
      <c r="Q128" s="68"/>
      <c r="R128" s="68"/>
      <c r="S128" s="68"/>
      <c r="T128" s="69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7" t="s">
        <v>194</v>
      </c>
      <c r="AU128" s="7" t="s">
        <v>92</v>
      </c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</row>
    <row r="129" s="32" customFormat="true" ht="12.8" hidden="false" customHeight="false" outlineLevel="0" collapsed="false">
      <c r="A129" s="26"/>
      <c r="B129" s="27"/>
      <c r="C129" s="183" t="s">
        <v>220</v>
      </c>
      <c r="D129" s="183" t="s">
        <v>0</v>
      </c>
      <c r="E129" s="184" t="s">
        <v>2323</v>
      </c>
      <c r="F129" s="185" t="s">
        <v>2324</v>
      </c>
      <c r="G129" s="186" t="s">
        <v>260</v>
      </c>
      <c r="H129" s="187" t="n">
        <v>1</v>
      </c>
      <c r="I129" s="188"/>
      <c r="J129" s="189" t="n">
        <f aca="false">ROUND(I129*H129,2)</f>
        <v>0</v>
      </c>
      <c r="K129" s="185" t="s">
        <v>261</v>
      </c>
      <c r="L129" s="27"/>
      <c r="M129" s="190"/>
      <c r="N129" s="191" t="s">
        <v>47</v>
      </c>
      <c r="O129" s="68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194" t="s">
        <v>1324</v>
      </c>
      <c r="AS129" s="31"/>
      <c r="AT129" s="194" t="s">
        <v>0</v>
      </c>
      <c r="AU129" s="194" t="s">
        <v>92</v>
      </c>
      <c r="AV129" s="31"/>
      <c r="AW129" s="31"/>
      <c r="AX129" s="31"/>
      <c r="AY129" s="7" t="s">
        <v>186</v>
      </c>
      <c r="AZ129" s="31"/>
      <c r="BA129" s="31"/>
      <c r="BB129" s="31"/>
      <c r="BC129" s="31"/>
      <c r="BD129" s="31"/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7" t="s">
        <v>90</v>
      </c>
      <c r="BK129" s="195" t="n">
        <f aca="false">ROUND(I129*H129,2)</f>
        <v>0</v>
      </c>
      <c r="BL129" s="7" t="s">
        <v>1324</v>
      </c>
      <c r="BM129" s="194" t="s">
        <v>2325</v>
      </c>
      <c r="BN129" s="31"/>
    </row>
    <row r="130" s="32" customFormat="true" ht="12.8" hidden="false" customHeight="false" outlineLevel="0" collapsed="false">
      <c r="A130" s="26"/>
      <c r="B130" s="27"/>
      <c r="C130" s="26"/>
      <c r="D130" s="196" t="s">
        <v>194</v>
      </c>
      <c r="E130" s="26"/>
      <c r="F130" s="197" t="s">
        <v>2324</v>
      </c>
      <c r="G130" s="26"/>
      <c r="H130" s="26"/>
      <c r="I130" s="163"/>
      <c r="J130" s="26"/>
      <c r="K130" s="26"/>
      <c r="L130" s="27"/>
      <c r="M130" s="198"/>
      <c r="N130" s="199"/>
      <c r="O130" s="68"/>
      <c r="P130" s="68"/>
      <c r="Q130" s="68"/>
      <c r="R130" s="68"/>
      <c r="S130" s="68"/>
      <c r="T130" s="69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7" t="s">
        <v>194</v>
      </c>
      <c r="AU130" s="7" t="s">
        <v>92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</row>
    <row r="131" s="32" customFormat="true" ht="12.8" hidden="false" customHeight="false" outlineLevel="0" collapsed="false">
      <c r="A131" s="26"/>
      <c r="B131" s="27"/>
      <c r="C131" s="183" t="s">
        <v>228</v>
      </c>
      <c r="D131" s="183" t="s">
        <v>0</v>
      </c>
      <c r="E131" s="184" t="s">
        <v>2326</v>
      </c>
      <c r="F131" s="185" t="s">
        <v>2327</v>
      </c>
      <c r="G131" s="186" t="s">
        <v>260</v>
      </c>
      <c r="H131" s="187" t="n">
        <v>1</v>
      </c>
      <c r="I131" s="188"/>
      <c r="J131" s="189" t="n">
        <f aca="false">ROUND(I131*H131,2)</f>
        <v>0</v>
      </c>
      <c r="K131" s="185" t="s">
        <v>261</v>
      </c>
      <c r="L131" s="27"/>
      <c r="M131" s="190"/>
      <c r="N131" s="191" t="s">
        <v>47</v>
      </c>
      <c r="O131" s="68"/>
      <c r="P131" s="192" t="n">
        <f aca="false">O131*H131</f>
        <v>0</v>
      </c>
      <c r="Q131" s="192" t="n">
        <v>0</v>
      </c>
      <c r="R131" s="192" t="n">
        <f aca="false">Q131*H131</f>
        <v>0</v>
      </c>
      <c r="S131" s="192" t="n">
        <v>0</v>
      </c>
      <c r="T131" s="193" t="n">
        <f aca="false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194" t="s">
        <v>1324</v>
      </c>
      <c r="AS131" s="31"/>
      <c r="AT131" s="194" t="s">
        <v>0</v>
      </c>
      <c r="AU131" s="194" t="s">
        <v>92</v>
      </c>
      <c r="AV131" s="31"/>
      <c r="AW131" s="31"/>
      <c r="AX131" s="31"/>
      <c r="AY131" s="7" t="s">
        <v>186</v>
      </c>
      <c r="AZ131" s="31"/>
      <c r="BA131" s="31"/>
      <c r="BB131" s="31"/>
      <c r="BC131" s="31"/>
      <c r="BD131" s="31"/>
      <c r="BE131" s="195" t="n">
        <f aca="false">IF(N131="základní",J131,0)</f>
        <v>0</v>
      </c>
      <c r="BF131" s="195" t="n">
        <f aca="false">IF(N131="snížená",J131,0)</f>
        <v>0</v>
      </c>
      <c r="BG131" s="195" t="n">
        <f aca="false">IF(N131="zákl. přenesená",J131,0)</f>
        <v>0</v>
      </c>
      <c r="BH131" s="195" t="n">
        <f aca="false">IF(N131="sníž. přenesená",J131,0)</f>
        <v>0</v>
      </c>
      <c r="BI131" s="195" t="n">
        <f aca="false">IF(N131="nulová",J131,0)</f>
        <v>0</v>
      </c>
      <c r="BJ131" s="7" t="s">
        <v>90</v>
      </c>
      <c r="BK131" s="195" t="n">
        <f aca="false">ROUND(I131*H131,2)</f>
        <v>0</v>
      </c>
      <c r="BL131" s="7" t="s">
        <v>1324</v>
      </c>
      <c r="BM131" s="194" t="s">
        <v>2328</v>
      </c>
      <c r="BN131" s="31"/>
    </row>
    <row r="132" s="32" customFormat="true" ht="12.8" hidden="false" customHeight="false" outlineLevel="0" collapsed="false">
      <c r="A132" s="26"/>
      <c r="B132" s="27"/>
      <c r="C132" s="26"/>
      <c r="D132" s="196" t="s">
        <v>194</v>
      </c>
      <c r="E132" s="26"/>
      <c r="F132" s="197" t="s">
        <v>2327</v>
      </c>
      <c r="G132" s="26"/>
      <c r="H132" s="26"/>
      <c r="I132" s="163"/>
      <c r="J132" s="26"/>
      <c r="K132" s="26"/>
      <c r="L132" s="27"/>
      <c r="M132" s="198"/>
      <c r="N132" s="199"/>
      <c r="O132" s="68"/>
      <c r="P132" s="68"/>
      <c r="Q132" s="68"/>
      <c r="R132" s="68"/>
      <c r="S132" s="68"/>
      <c r="T132" s="69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7" t="s">
        <v>194</v>
      </c>
      <c r="AU132" s="7" t="s">
        <v>92</v>
      </c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</row>
    <row r="133" s="32" customFormat="true" ht="12.8" hidden="false" customHeight="false" outlineLevel="0" collapsed="false">
      <c r="A133" s="26"/>
      <c r="B133" s="27"/>
      <c r="C133" s="183" t="s">
        <v>234</v>
      </c>
      <c r="D133" s="183" t="s">
        <v>0</v>
      </c>
      <c r="E133" s="184" t="s">
        <v>2329</v>
      </c>
      <c r="F133" s="185" t="s">
        <v>2330</v>
      </c>
      <c r="G133" s="186" t="s">
        <v>260</v>
      </c>
      <c r="H133" s="187" t="n">
        <v>1</v>
      </c>
      <c r="I133" s="188"/>
      <c r="J133" s="189" t="n">
        <f aca="false">ROUND(I133*H133,2)</f>
        <v>0</v>
      </c>
      <c r="K133" s="185" t="s">
        <v>261</v>
      </c>
      <c r="L133" s="27"/>
      <c r="M133" s="190"/>
      <c r="N133" s="191" t="s">
        <v>47</v>
      </c>
      <c r="O133" s="68"/>
      <c r="P133" s="192" t="n">
        <f aca="false">O133*H133</f>
        <v>0</v>
      </c>
      <c r="Q133" s="192" t="n">
        <v>0</v>
      </c>
      <c r="R133" s="192" t="n">
        <f aca="false">Q133*H133</f>
        <v>0</v>
      </c>
      <c r="S133" s="192" t="n">
        <v>0</v>
      </c>
      <c r="T133" s="193" t="n">
        <f aca="false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194" t="s">
        <v>1324</v>
      </c>
      <c r="AS133" s="31"/>
      <c r="AT133" s="194" t="s">
        <v>0</v>
      </c>
      <c r="AU133" s="194" t="s">
        <v>92</v>
      </c>
      <c r="AV133" s="31"/>
      <c r="AW133" s="31"/>
      <c r="AX133" s="31"/>
      <c r="AY133" s="7" t="s">
        <v>186</v>
      </c>
      <c r="AZ133" s="31"/>
      <c r="BA133" s="31"/>
      <c r="BB133" s="31"/>
      <c r="BC133" s="31"/>
      <c r="BD133" s="31"/>
      <c r="BE133" s="195" t="n">
        <f aca="false">IF(N133="základní",J133,0)</f>
        <v>0</v>
      </c>
      <c r="BF133" s="195" t="n">
        <f aca="false">IF(N133="snížená",J133,0)</f>
        <v>0</v>
      </c>
      <c r="BG133" s="195" t="n">
        <f aca="false">IF(N133="zákl. přenesená",J133,0)</f>
        <v>0</v>
      </c>
      <c r="BH133" s="195" t="n">
        <f aca="false">IF(N133="sníž. přenesená",J133,0)</f>
        <v>0</v>
      </c>
      <c r="BI133" s="195" t="n">
        <f aca="false">IF(N133="nulová",J133,0)</f>
        <v>0</v>
      </c>
      <c r="BJ133" s="7" t="s">
        <v>90</v>
      </c>
      <c r="BK133" s="195" t="n">
        <f aca="false">ROUND(I133*H133,2)</f>
        <v>0</v>
      </c>
      <c r="BL133" s="7" t="s">
        <v>1324</v>
      </c>
      <c r="BM133" s="194" t="s">
        <v>2331</v>
      </c>
      <c r="BN133" s="31"/>
    </row>
    <row r="134" s="32" customFormat="true" ht="12.8" hidden="false" customHeight="false" outlineLevel="0" collapsed="false">
      <c r="A134" s="26"/>
      <c r="B134" s="27"/>
      <c r="C134" s="26"/>
      <c r="D134" s="196" t="s">
        <v>194</v>
      </c>
      <c r="E134" s="26"/>
      <c r="F134" s="197" t="s">
        <v>2330</v>
      </c>
      <c r="G134" s="26"/>
      <c r="H134" s="26"/>
      <c r="I134" s="163"/>
      <c r="J134" s="26"/>
      <c r="K134" s="26"/>
      <c r="L134" s="27"/>
      <c r="M134" s="198"/>
      <c r="N134" s="199"/>
      <c r="O134" s="68"/>
      <c r="P134" s="68"/>
      <c r="Q134" s="68"/>
      <c r="R134" s="68"/>
      <c r="S134" s="68"/>
      <c r="T134" s="69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7" t="s">
        <v>194</v>
      </c>
      <c r="AU134" s="7" t="s">
        <v>92</v>
      </c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</row>
    <row r="135" s="32" customFormat="true" ht="12.8" hidden="false" customHeight="false" outlineLevel="0" collapsed="false">
      <c r="A135" s="26"/>
      <c r="B135" s="27"/>
      <c r="C135" s="183" t="s">
        <v>232</v>
      </c>
      <c r="D135" s="183" t="s">
        <v>0</v>
      </c>
      <c r="E135" s="184" t="s">
        <v>2332</v>
      </c>
      <c r="F135" s="185" t="s">
        <v>2333</v>
      </c>
      <c r="G135" s="186" t="s">
        <v>260</v>
      </c>
      <c r="H135" s="187" t="n">
        <v>1</v>
      </c>
      <c r="I135" s="188"/>
      <c r="J135" s="189" t="n">
        <f aca="false">ROUND(I135*H135,2)</f>
        <v>0</v>
      </c>
      <c r="K135" s="185" t="s">
        <v>261</v>
      </c>
      <c r="L135" s="27"/>
      <c r="M135" s="190"/>
      <c r="N135" s="191" t="s">
        <v>47</v>
      </c>
      <c r="O135" s="68"/>
      <c r="P135" s="192" t="n">
        <f aca="false">O135*H135</f>
        <v>0</v>
      </c>
      <c r="Q135" s="192" t="n">
        <v>0</v>
      </c>
      <c r="R135" s="192" t="n">
        <f aca="false">Q135*H135</f>
        <v>0</v>
      </c>
      <c r="S135" s="192" t="n">
        <v>0</v>
      </c>
      <c r="T135" s="193" t="n">
        <f aca="false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194" t="s">
        <v>1324</v>
      </c>
      <c r="AS135" s="31"/>
      <c r="AT135" s="194" t="s">
        <v>0</v>
      </c>
      <c r="AU135" s="194" t="s">
        <v>92</v>
      </c>
      <c r="AV135" s="31"/>
      <c r="AW135" s="31"/>
      <c r="AX135" s="31"/>
      <c r="AY135" s="7" t="s">
        <v>186</v>
      </c>
      <c r="AZ135" s="31"/>
      <c r="BA135" s="31"/>
      <c r="BB135" s="31"/>
      <c r="BC135" s="31"/>
      <c r="BD135" s="31"/>
      <c r="BE135" s="195" t="n">
        <f aca="false">IF(N135="základní",J135,0)</f>
        <v>0</v>
      </c>
      <c r="BF135" s="195" t="n">
        <f aca="false">IF(N135="snížená",J135,0)</f>
        <v>0</v>
      </c>
      <c r="BG135" s="195" t="n">
        <f aca="false">IF(N135="zákl. přenesená",J135,0)</f>
        <v>0</v>
      </c>
      <c r="BH135" s="195" t="n">
        <f aca="false">IF(N135="sníž. přenesená",J135,0)</f>
        <v>0</v>
      </c>
      <c r="BI135" s="195" t="n">
        <f aca="false">IF(N135="nulová",J135,0)</f>
        <v>0</v>
      </c>
      <c r="BJ135" s="7" t="s">
        <v>90</v>
      </c>
      <c r="BK135" s="195" t="n">
        <f aca="false">ROUND(I135*H135,2)</f>
        <v>0</v>
      </c>
      <c r="BL135" s="7" t="s">
        <v>1324</v>
      </c>
      <c r="BM135" s="194" t="s">
        <v>2334</v>
      </c>
      <c r="BN135" s="31"/>
    </row>
    <row r="136" s="32" customFormat="true" ht="12.8" hidden="false" customHeight="false" outlineLevel="0" collapsed="false">
      <c r="A136" s="26"/>
      <c r="B136" s="27"/>
      <c r="C136" s="26"/>
      <c r="D136" s="196" t="s">
        <v>194</v>
      </c>
      <c r="E136" s="26"/>
      <c r="F136" s="197" t="s">
        <v>2333</v>
      </c>
      <c r="G136" s="26"/>
      <c r="H136" s="26"/>
      <c r="I136" s="163"/>
      <c r="J136" s="26"/>
      <c r="K136" s="26"/>
      <c r="L136" s="27"/>
      <c r="M136" s="198"/>
      <c r="N136" s="199"/>
      <c r="O136" s="68"/>
      <c r="P136" s="68"/>
      <c r="Q136" s="68"/>
      <c r="R136" s="68"/>
      <c r="S136" s="68"/>
      <c r="T136" s="69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7" t="s">
        <v>194</v>
      </c>
      <c r="AU136" s="7" t="s">
        <v>92</v>
      </c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</row>
    <row r="137" s="32" customFormat="true" ht="12.8" hidden="false" customHeight="false" outlineLevel="0" collapsed="false">
      <c r="A137" s="26"/>
      <c r="B137" s="27"/>
      <c r="C137" s="183" t="s">
        <v>253</v>
      </c>
      <c r="D137" s="183" t="s">
        <v>0</v>
      </c>
      <c r="E137" s="184" t="s">
        <v>2335</v>
      </c>
      <c r="F137" s="185" t="s">
        <v>2336</v>
      </c>
      <c r="G137" s="186" t="s">
        <v>260</v>
      </c>
      <c r="H137" s="187" t="n">
        <v>1</v>
      </c>
      <c r="I137" s="188"/>
      <c r="J137" s="189" t="n">
        <f aca="false">ROUND(I137*H137,2)</f>
        <v>0</v>
      </c>
      <c r="K137" s="185" t="s">
        <v>261</v>
      </c>
      <c r="L137" s="27"/>
      <c r="M137" s="190"/>
      <c r="N137" s="191" t="s">
        <v>47</v>
      </c>
      <c r="O137" s="68"/>
      <c r="P137" s="192" t="n">
        <f aca="false">O137*H137</f>
        <v>0</v>
      </c>
      <c r="Q137" s="192" t="n">
        <v>0</v>
      </c>
      <c r="R137" s="192" t="n">
        <f aca="false">Q137*H137</f>
        <v>0</v>
      </c>
      <c r="S137" s="192" t="n">
        <v>0</v>
      </c>
      <c r="T137" s="193" t="n">
        <f aca="false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194" t="s">
        <v>1324</v>
      </c>
      <c r="AS137" s="31"/>
      <c r="AT137" s="194" t="s">
        <v>0</v>
      </c>
      <c r="AU137" s="194" t="s">
        <v>92</v>
      </c>
      <c r="AV137" s="31"/>
      <c r="AW137" s="31"/>
      <c r="AX137" s="31"/>
      <c r="AY137" s="7" t="s">
        <v>186</v>
      </c>
      <c r="AZ137" s="31"/>
      <c r="BA137" s="31"/>
      <c r="BB137" s="31"/>
      <c r="BC137" s="31"/>
      <c r="BD137" s="31"/>
      <c r="BE137" s="195" t="n">
        <f aca="false">IF(N137="základní",J137,0)</f>
        <v>0</v>
      </c>
      <c r="BF137" s="195" t="n">
        <f aca="false">IF(N137="snížená",J137,0)</f>
        <v>0</v>
      </c>
      <c r="BG137" s="195" t="n">
        <f aca="false">IF(N137="zákl. přenesená",J137,0)</f>
        <v>0</v>
      </c>
      <c r="BH137" s="195" t="n">
        <f aca="false">IF(N137="sníž. přenesená",J137,0)</f>
        <v>0</v>
      </c>
      <c r="BI137" s="195" t="n">
        <f aca="false">IF(N137="nulová",J137,0)</f>
        <v>0</v>
      </c>
      <c r="BJ137" s="7" t="s">
        <v>90</v>
      </c>
      <c r="BK137" s="195" t="n">
        <f aca="false">ROUND(I137*H137,2)</f>
        <v>0</v>
      </c>
      <c r="BL137" s="7" t="s">
        <v>1324</v>
      </c>
      <c r="BM137" s="194" t="s">
        <v>2337</v>
      </c>
      <c r="BN137" s="31"/>
    </row>
    <row r="138" s="32" customFormat="true" ht="12.8" hidden="false" customHeight="false" outlineLevel="0" collapsed="false">
      <c r="A138" s="26"/>
      <c r="B138" s="27"/>
      <c r="C138" s="26"/>
      <c r="D138" s="196" t="s">
        <v>194</v>
      </c>
      <c r="E138" s="26"/>
      <c r="F138" s="197" t="s">
        <v>2336</v>
      </c>
      <c r="G138" s="26"/>
      <c r="H138" s="26"/>
      <c r="I138" s="163"/>
      <c r="J138" s="26"/>
      <c r="K138" s="26"/>
      <c r="L138" s="27"/>
      <c r="M138" s="198"/>
      <c r="N138" s="199"/>
      <c r="O138" s="68"/>
      <c r="P138" s="68"/>
      <c r="Q138" s="68"/>
      <c r="R138" s="68"/>
      <c r="S138" s="68"/>
      <c r="T138" s="69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7" t="s">
        <v>194</v>
      </c>
      <c r="AU138" s="7" t="s">
        <v>92</v>
      </c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</row>
    <row r="139" s="32" customFormat="true" ht="12.8" hidden="false" customHeight="false" outlineLevel="0" collapsed="false">
      <c r="A139" s="26"/>
      <c r="B139" s="27"/>
      <c r="C139" s="183" t="s">
        <v>257</v>
      </c>
      <c r="D139" s="183" t="s">
        <v>0</v>
      </c>
      <c r="E139" s="184" t="s">
        <v>2338</v>
      </c>
      <c r="F139" s="185" t="s">
        <v>2339</v>
      </c>
      <c r="G139" s="186" t="s">
        <v>260</v>
      </c>
      <c r="H139" s="187" t="n">
        <v>1</v>
      </c>
      <c r="I139" s="188"/>
      <c r="J139" s="189" t="n">
        <f aca="false">ROUND(I139*H139,2)</f>
        <v>0</v>
      </c>
      <c r="K139" s="185" t="s">
        <v>261</v>
      </c>
      <c r="L139" s="27"/>
      <c r="M139" s="190"/>
      <c r="N139" s="191" t="s">
        <v>47</v>
      </c>
      <c r="O139" s="68"/>
      <c r="P139" s="192" t="n">
        <f aca="false">O139*H139</f>
        <v>0</v>
      </c>
      <c r="Q139" s="192" t="n">
        <v>0</v>
      </c>
      <c r="R139" s="192" t="n">
        <f aca="false">Q139*H139</f>
        <v>0</v>
      </c>
      <c r="S139" s="192" t="n">
        <v>0</v>
      </c>
      <c r="T139" s="193" t="n">
        <f aca="false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194" t="s">
        <v>1324</v>
      </c>
      <c r="AS139" s="31"/>
      <c r="AT139" s="194" t="s">
        <v>0</v>
      </c>
      <c r="AU139" s="194" t="s">
        <v>92</v>
      </c>
      <c r="AV139" s="31"/>
      <c r="AW139" s="31"/>
      <c r="AX139" s="31"/>
      <c r="AY139" s="7" t="s">
        <v>186</v>
      </c>
      <c r="AZ139" s="31"/>
      <c r="BA139" s="31"/>
      <c r="BB139" s="31"/>
      <c r="BC139" s="31"/>
      <c r="BD139" s="31"/>
      <c r="BE139" s="195" t="n">
        <f aca="false">IF(N139="základní",J139,0)</f>
        <v>0</v>
      </c>
      <c r="BF139" s="195" t="n">
        <f aca="false">IF(N139="snížená",J139,0)</f>
        <v>0</v>
      </c>
      <c r="BG139" s="195" t="n">
        <f aca="false">IF(N139="zákl. přenesená",J139,0)</f>
        <v>0</v>
      </c>
      <c r="BH139" s="195" t="n">
        <f aca="false">IF(N139="sníž. přenesená",J139,0)</f>
        <v>0</v>
      </c>
      <c r="BI139" s="195" t="n">
        <f aca="false">IF(N139="nulová",J139,0)</f>
        <v>0</v>
      </c>
      <c r="BJ139" s="7" t="s">
        <v>90</v>
      </c>
      <c r="BK139" s="195" t="n">
        <f aca="false">ROUND(I139*H139,2)</f>
        <v>0</v>
      </c>
      <c r="BL139" s="7" t="s">
        <v>1324</v>
      </c>
      <c r="BM139" s="194" t="s">
        <v>2340</v>
      </c>
      <c r="BN139" s="31"/>
    </row>
    <row r="140" s="32" customFormat="true" ht="12.8" hidden="false" customHeight="false" outlineLevel="0" collapsed="false">
      <c r="A140" s="26"/>
      <c r="B140" s="27"/>
      <c r="C140" s="26"/>
      <c r="D140" s="196" t="s">
        <v>194</v>
      </c>
      <c r="E140" s="26"/>
      <c r="F140" s="197" t="s">
        <v>2339</v>
      </c>
      <c r="G140" s="26"/>
      <c r="H140" s="26"/>
      <c r="I140" s="163"/>
      <c r="J140" s="26"/>
      <c r="K140" s="26"/>
      <c r="L140" s="27"/>
      <c r="M140" s="198"/>
      <c r="N140" s="199"/>
      <c r="O140" s="68"/>
      <c r="P140" s="68"/>
      <c r="Q140" s="68"/>
      <c r="R140" s="68"/>
      <c r="S140" s="68"/>
      <c r="T140" s="69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7" t="s">
        <v>194</v>
      </c>
      <c r="AU140" s="7" t="s">
        <v>92</v>
      </c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</row>
    <row r="141" s="32" customFormat="true" ht="12.8" hidden="false" customHeight="false" outlineLevel="0" collapsed="false">
      <c r="A141" s="26"/>
      <c r="B141" s="27"/>
      <c r="C141" s="183" t="s">
        <v>266</v>
      </c>
      <c r="D141" s="183" t="s">
        <v>0</v>
      </c>
      <c r="E141" s="184" t="s">
        <v>2341</v>
      </c>
      <c r="F141" s="185" t="s">
        <v>2342</v>
      </c>
      <c r="G141" s="186" t="s">
        <v>260</v>
      </c>
      <c r="H141" s="187" t="n">
        <v>1</v>
      </c>
      <c r="I141" s="188"/>
      <c r="J141" s="189" t="n">
        <f aca="false">ROUND(I141*H141,2)</f>
        <v>0</v>
      </c>
      <c r="K141" s="185" t="s">
        <v>261</v>
      </c>
      <c r="L141" s="27"/>
      <c r="M141" s="190"/>
      <c r="N141" s="191" t="s">
        <v>47</v>
      </c>
      <c r="O141" s="68"/>
      <c r="P141" s="192" t="n">
        <f aca="false">O141*H141</f>
        <v>0</v>
      </c>
      <c r="Q141" s="192" t="n">
        <v>0</v>
      </c>
      <c r="R141" s="192" t="n">
        <f aca="false">Q141*H141</f>
        <v>0</v>
      </c>
      <c r="S141" s="192" t="n">
        <v>0</v>
      </c>
      <c r="T141" s="193" t="n">
        <f aca="false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194" t="s">
        <v>1324</v>
      </c>
      <c r="AS141" s="31"/>
      <c r="AT141" s="194" t="s">
        <v>0</v>
      </c>
      <c r="AU141" s="194" t="s">
        <v>92</v>
      </c>
      <c r="AV141" s="31"/>
      <c r="AW141" s="31"/>
      <c r="AX141" s="31"/>
      <c r="AY141" s="7" t="s">
        <v>186</v>
      </c>
      <c r="AZ141" s="31"/>
      <c r="BA141" s="31"/>
      <c r="BB141" s="31"/>
      <c r="BC141" s="31"/>
      <c r="BD141" s="31"/>
      <c r="BE141" s="195" t="n">
        <f aca="false">IF(N141="základní",J141,0)</f>
        <v>0</v>
      </c>
      <c r="BF141" s="195" t="n">
        <f aca="false">IF(N141="snížená",J141,0)</f>
        <v>0</v>
      </c>
      <c r="BG141" s="195" t="n">
        <f aca="false">IF(N141="zákl. přenesená",J141,0)</f>
        <v>0</v>
      </c>
      <c r="BH141" s="195" t="n">
        <f aca="false">IF(N141="sníž. přenesená",J141,0)</f>
        <v>0</v>
      </c>
      <c r="BI141" s="195" t="n">
        <f aca="false">IF(N141="nulová",J141,0)</f>
        <v>0</v>
      </c>
      <c r="BJ141" s="7" t="s">
        <v>90</v>
      </c>
      <c r="BK141" s="195" t="n">
        <f aca="false">ROUND(I141*H141,2)</f>
        <v>0</v>
      </c>
      <c r="BL141" s="7" t="s">
        <v>1324</v>
      </c>
      <c r="BM141" s="194" t="s">
        <v>2343</v>
      </c>
      <c r="BN141" s="31"/>
    </row>
    <row r="142" s="32" customFormat="true" ht="12.8" hidden="false" customHeight="false" outlineLevel="0" collapsed="false">
      <c r="A142" s="26"/>
      <c r="B142" s="27"/>
      <c r="C142" s="26"/>
      <c r="D142" s="196" t="s">
        <v>194</v>
      </c>
      <c r="E142" s="26"/>
      <c r="F142" s="197" t="s">
        <v>2342</v>
      </c>
      <c r="G142" s="26"/>
      <c r="H142" s="26"/>
      <c r="I142" s="163"/>
      <c r="J142" s="26"/>
      <c r="K142" s="26"/>
      <c r="L142" s="27"/>
      <c r="M142" s="198"/>
      <c r="N142" s="199"/>
      <c r="O142" s="68"/>
      <c r="P142" s="68"/>
      <c r="Q142" s="68"/>
      <c r="R142" s="68"/>
      <c r="S142" s="68"/>
      <c r="T142" s="69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7" t="s">
        <v>194</v>
      </c>
      <c r="AU142" s="7" t="s">
        <v>92</v>
      </c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</row>
    <row r="143" s="32" customFormat="true" ht="12.8" hidden="false" customHeight="false" outlineLevel="0" collapsed="false">
      <c r="A143" s="26"/>
      <c r="B143" s="27"/>
      <c r="C143" s="183" t="s">
        <v>10</v>
      </c>
      <c r="D143" s="183" t="s">
        <v>0</v>
      </c>
      <c r="E143" s="184" t="s">
        <v>2344</v>
      </c>
      <c r="F143" s="185" t="s">
        <v>2345</v>
      </c>
      <c r="G143" s="186" t="s">
        <v>260</v>
      </c>
      <c r="H143" s="187" t="n">
        <v>1</v>
      </c>
      <c r="I143" s="188"/>
      <c r="J143" s="189" t="n">
        <f aca="false">ROUND(I143*H143,2)</f>
        <v>0</v>
      </c>
      <c r="K143" s="185" t="s">
        <v>261</v>
      </c>
      <c r="L143" s="27"/>
      <c r="M143" s="190"/>
      <c r="N143" s="191" t="s">
        <v>47</v>
      </c>
      <c r="O143" s="68"/>
      <c r="P143" s="192" t="n">
        <f aca="false">O143*H143</f>
        <v>0</v>
      </c>
      <c r="Q143" s="192" t="n">
        <v>0</v>
      </c>
      <c r="R143" s="192" t="n">
        <f aca="false">Q143*H143</f>
        <v>0</v>
      </c>
      <c r="S143" s="192" t="n">
        <v>0</v>
      </c>
      <c r="T143" s="193" t="n">
        <f aca="false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194" t="s">
        <v>1324</v>
      </c>
      <c r="AS143" s="31"/>
      <c r="AT143" s="194" t="s">
        <v>0</v>
      </c>
      <c r="AU143" s="194" t="s">
        <v>92</v>
      </c>
      <c r="AV143" s="31"/>
      <c r="AW143" s="31"/>
      <c r="AX143" s="31"/>
      <c r="AY143" s="7" t="s">
        <v>186</v>
      </c>
      <c r="AZ143" s="31"/>
      <c r="BA143" s="31"/>
      <c r="BB143" s="31"/>
      <c r="BC143" s="31"/>
      <c r="BD143" s="31"/>
      <c r="BE143" s="195" t="n">
        <f aca="false">IF(N143="základní",J143,0)</f>
        <v>0</v>
      </c>
      <c r="BF143" s="195" t="n">
        <f aca="false">IF(N143="snížená",J143,0)</f>
        <v>0</v>
      </c>
      <c r="BG143" s="195" t="n">
        <f aca="false">IF(N143="zákl. přenesená",J143,0)</f>
        <v>0</v>
      </c>
      <c r="BH143" s="195" t="n">
        <f aca="false">IF(N143="sníž. přenesená",J143,0)</f>
        <v>0</v>
      </c>
      <c r="BI143" s="195" t="n">
        <f aca="false">IF(N143="nulová",J143,0)</f>
        <v>0</v>
      </c>
      <c r="BJ143" s="7" t="s">
        <v>90</v>
      </c>
      <c r="BK143" s="195" t="n">
        <f aca="false">ROUND(I143*H143,2)</f>
        <v>0</v>
      </c>
      <c r="BL143" s="7" t="s">
        <v>1324</v>
      </c>
      <c r="BM143" s="194" t="s">
        <v>2346</v>
      </c>
      <c r="BN143" s="31"/>
    </row>
    <row r="144" s="32" customFormat="true" ht="12.8" hidden="false" customHeight="false" outlineLevel="0" collapsed="false">
      <c r="A144" s="26"/>
      <c r="B144" s="27"/>
      <c r="C144" s="26"/>
      <c r="D144" s="196" t="s">
        <v>194</v>
      </c>
      <c r="E144" s="26"/>
      <c r="F144" s="197" t="s">
        <v>2345</v>
      </c>
      <c r="G144" s="26"/>
      <c r="H144" s="26"/>
      <c r="I144" s="163"/>
      <c r="J144" s="26"/>
      <c r="K144" s="26"/>
      <c r="L144" s="27"/>
      <c r="M144" s="198"/>
      <c r="N144" s="199"/>
      <c r="O144" s="68"/>
      <c r="P144" s="68"/>
      <c r="Q144" s="68"/>
      <c r="R144" s="68"/>
      <c r="S144" s="68"/>
      <c r="T144" s="69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7" t="s">
        <v>194</v>
      </c>
      <c r="AU144" s="7" t="s">
        <v>92</v>
      </c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</row>
    <row r="145" s="32" customFormat="true" ht="12.8" hidden="false" customHeight="false" outlineLevel="0" collapsed="false">
      <c r="A145" s="26"/>
      <c r="B145" s="27"/>
      <c r="C145" s="183" t="s">
        <v>283</v>
      </c>
      <c r="D145" s="183" t="s">
        <v>0</v>
      </c>
      <c r="E145" s="184" t="s">
        <v>2347</v>
      </c>
      <c r="F145" s="185" t="s">
        <v>2348</v>
      </c>
      <c r="G145" s="186" t="s">
        <v>260</v>
      </c>
      <c r="H145" s="187" t="n">
        <v>1</v>
      </c>
      <c r="I145" s="188"/>
      <c r="J145" s="189" t="n">
        <f aca="false">ROUND(I145*H145,2)</f>
        <v>0</v>
      </c>
      <c r="K145" s="185" t="s">
        <v>261</v>
      </c>
      <c r="L145" s="27"/>
      <c r="M145" s="190"/>
      <c r="N145" s="191" t="s">
        <v>47</v>
      </c>
      <c r="O145" s="68"/>
      <c r="P145" s="192" t="n">
        <f aca="false">O145*H145</f>
        <v>0</v>
      </c>
      <c r="Q145" s="192" t="n">
        <v>0</v>
      </c>
      <c r="R145" s="192" t="n">
        <f aca="false">Q145*H145</f>
        <v>0</v>
      </c>
      <c r="S145" s="192" t="n">
        <v>0</v>
      </c>
      <c r="T145" s="193" t="n">
        <f aca="false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194" t="s">
        <v>1324</v>
      </c>
      <c r="AS145" s="31"/>
      <c r="AT145" s="194" t="s">
        <v>0</v>
      </c>
      <c r="AU145" s="194" t="s">
        <v>92</v>
      </c>
      <c r="AV145" s="31"/>
      <c r="AW145" s="31"/>
      <c r="AX145" s="31"/>
      <c r="AY145" s="7" t="s">
        <v>186</v>
      </c>
      <c r="AZ145" s="31"/>
      <c r="BA145" s="31"/>
      <c r="BB145" s="31"/>
      <c r="BC145" s="31"/>
      <c r="BD145" s="31"/>
      <c r="BE145" s="195" t="n">
        <f aca="false">IF(N145="základní",J145,0)</f>
        <v>0</v>
      </c>
      <c r="BF145" s="195" t="n">
        <f aca="false">IF(N145="snížená",J145,0)</f>
        <v>0</v>
      </c>
      <c r="BG145" s="195" t="n">
        <f aca="false">IF(N145="zákl. přenesená",J145,0)</f>
        <v>0</v>
      </c>
      <c r="BH145" s="195" t="n">
        <f aca="false">IF(N145="sníž. přenesená",J145,0)</f>
        <v>0</v>
      </c>
      <c r="BI145" s="195" t="n">
        <f aca="false">IF(N145="nulová",J145,0)</f>
        <v>0</v>
      </c>
      <c r="BJ145" s="7" t="s">
        <v>90</v>
      </c>
      <c r="BK145" s="195" t="n">
        <f aca="false">ROUND(I145*H145,2)</f>
        <v>0</v>
      </c>
      <c r="BL145" s="7" t="s">
        <v>1324</v>
      </c>
      <c r="BM145" s="194" t="s">
        <v>2349</v>
      </c>
      <c r="BN145" s="31"/>
    </row>
    <row r="146" s="32" customFormat="true" ht="12.8" hidden="false" customHeight="false" outlineLevel="0" collapsed="false">
      <c r="A146" s="26"/>
      <c r="B146" s="27"/>
      <c r="C146" s="26"/>
      <c r="D146" s="196" t="s">
        <v>194</v>
      </c>
      <c r="E146" s="26"/>
      <c r="F146" s="197" t="s">
        <v>2348</v>
      </c>
      <c r="G146" s="26"/>
      <c r="H146" s="26"/>
      <c r="I146" s="163"/>
      <c r="J146" s="26"/>
      <c r="K146" s="26"/>
      <c r="L146" s="27"/>
      <c r="M146" s="198"/>
      <c r="N146" s="199"/>
      <c r="O146" s="68"/>
      <c r="P146" s="68"/>
      <c r="Q146" s="68"/>
      <c r="R146" s="68"/>
      <c r="S146" s="68"/>
      <c r="T146" s="69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7" t="s">
        <v>194</v>
      </c>
      <c r="AU146" s="7" t="s">
        <v>92</v>
      </c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</row>
    <row r="147" s="32" customFormat="true" ht="12.8" hidden="false" customHeight="false" outlineLevel="0" collapsed="false">
      <c r="A147" s="26"/>
      <c r="B147" s="27"/>
      <c r="C147" s="183" t="s">
        <v>290</v>
      </c>
      <c r="D147" s="183" t="s">
        <v>0</v>
      </c>
      <c r="E147" s="184" t="s">
        <v>2350</v>
      </c>
      <c r="F147" s="185" t="s">
        <v>2351</v>
      </c>
      <c r="G147" s="186" t="s">
        <v>260</v>
      </c>
      <c r="H147" s="187" t="n">
        <v>1</v>
      </c>
      <c r="I147" s="188"/>
      <c r="J147" s="189" t="n">
        <f aca="false">ROUND(I147*H147,2)</f>
        <v>0</v>
      </c>
      <c r="K147" s="185" t="s">
        <v>261</v>
      </c>
      <c r="L147" s="27"/>
      <c r="M147" s="190"/>
      <c r="N147" s="191" t="s">
        <v>47</v>
      </c>
      <c r="O147" s="68"/>
      <c r="P147" s="192" t="n">
        <f aca="false">O147*H147</f>
        <v>0</v>
      </c>
      <c r="Q147" s="192" t="n">
        <v>0</v>
      </c>
      <c r="R147" s="192" t="n">
        <f aca="false">Q147*H147</f>
        <v>0</v>
      </c>
      <c r="S147" s="192" t="n">
        <v>0</v>
      </c>
      <c r="T147" s="193" t="n">
        <f aca="false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194" t="s">
        <v>1324</v>
      </c>
      <c r="AS147" s="31"/>
      <c r="AT147" s="194" t="s">
        <v>0</v>
      </c>
      <c r="AU147" s="194" t="s">
        <v>92</v>
      </c>
      <c r="AV147" s="31"/>
      <c r="AW147" s="31"/>
      <c r="AX147" s="31"/>
      <c r="AY147" s="7" t="s">
        <v>186</v>
      </c>
      <c r="AZ147" s="31"/>
      <c r="BA147" s="31"/>
      <c r="BB147" s="31"/>
      <c r="BC147" s="31"/>
      <c r="BD147" s="31"/>
      <c r="BE147" s="195" t="n">
        <f aca="false">IF(N147="základní",J147,0)</f>
        <v>0</v>
      </c>
      <c r="BF147" s="195" t="n">
        <f aca="false">IF(N147="snížená",J147,0)</f>
        <v>0</v>
      </c>
      <c r="BG147" s="195" t="n">
        <f aca="false">IF(N147="zákl. přenesená",J147,0)</f>
        <v>0</v>
      </c>
      <c r="BH147" s="195" t="n">
        <f aca="false">IF(N147="sníž. přenesená",J147,0)</f>
        <v>0</v>
      </c>
      <c r="BI147" s="195" t="n">
        <f aca="false">IF(N147="nulová",J147,0)</f>
        <v>0</v>
      </c>
      <c r="BJ147" s="7" t="s">
        <v>90</v>
      </c>
      <c r="BK147" s="195" t="n">
        <f aca="false">ROUND(I147*H147,2)</f>
        <v>0</v>
      </c>
      <c r="BL147" s="7" t="s">
        <v>1324</v>
      </c>
      <c r="BM147" s="194" t="s">
        <v>2352</v>
      </c>
      <c r="BN147" s="31"/>
    </row>
    <row r="148" s="32" customFormat="true" ht="12.8" hidden="false" customHeight="false" outlineLevel="0" collapsed="false">
      <c r="A148" s="26"/>
      <c r="B148" s="27"/>
      <c r="C148" s="26"/>
      <c r="D148" s="196" t="s">
        <v>194</v>
      </c>
      <c r="E148" s="26"/>
      <c r="F148" s="197" t="s">
        <v>2351</v>
      </c>
      <c r="G148" s="26"/>
      <c r="H148" s="26"/>
      <c r="I148" s="163"/>
      <c r="J148" s="26"/>
      <c r="K148" s="26"/>
      <c r="L148" s="27"/>
      <c r="M148" s="198"/>
      <c r="N148" s="199"/>
      <c r="O148" s="68"/>
      <c r="P148" s="68"/>
      <c r="Q148" s="68"/>
      <c r="R148" s="68"/>
      <c r="S148" s="68"/>
      <c r="T148" s="69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7" t="s">
        <v>194</v>
      </c>
      <c r="AU148" s="7" t="s">
        <v>92</v>
      </c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</row>
    <row r="149" s="32" customFormat="true" ht="12.8" hidden="false" customHeight="false" outlineLevel="0" collapsed="false">
      <c r="A149" s="26"/>
      <c r="B149" s="27"/>
      <c r="C149" s="183" t="s">
        <v>294</v>
      </c>
      <c r="D149" s="183" t="s">
        <v>0</v>
      </c>
      <c r="E149" s="184" t="s">
        <v>2353</v>
      </c>
      <c r="F149" s="185" t="s">
        <v>2354</v>
      </c>
      <c r="G149" s="186" t="s">
        <v>260</v>
      </c>
      <c r="H149" s="187" t="n">
        <v>1</v>
      </c>
      <c r="I149" s="188"/>
      <c r="J149" s="189" t="n">
        <f aca="false">ROUND(I149*H149,2)</f>
        <v>0</v>
      </c>
      <c r="K149" s="185" t="s">
        <v>261</v>
      </c>
      <c r="L149" s="27"/>
      <c r="M149" s="190"/>
      <c r="N149" s="191" t="s">
        <v>47</v>
      </c>
      <c r="O149" s="68"/>
      <c r="P149" s="192" t="n">
        <f aca="false">O149*H149</f>
        <v>0</v>
      </c>
      <c r="Q149" s="192" t="n">
        <v>0</v>
      </c>
      <c r="R149" s="192" t="n">
        <f aca="false">Q149*H149</f>
        <v>0</v>
      </c>
      <c r="S149" s="192" t="n">
        <v>0</v>
      </c>
      <c r="T149" s="193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194" t="s">
        <v>1324</v>
      </c>
      <c r="AS149" s="31"/>
      <c r="AT149" s="194" t="s">
        <v>0</v>
      </c>
      <c r="AU149" s="194" t="s">
        <v>92</v>
      </c>
      <c r="AV149" s="31"/>
      <c r="AW149" s="31"/>
      <c r="AX149" s="31"/>
      <c r="AY149" s="7" t="s">
        <v>186</v>
      </c>
      <c r="AZ149" s="31"/>
      <c r="BA149" s="31"/>
      <c r="BB149" s="31"/>
      <c r="BC149" s="31"/>
      <c r="BD149" s="31"/>
      <c r="BE149" s="195" t="n">
        <f aca="false">IF(N149="základní",J149,0)</f>
        <v>0</v>
      </c>
      <c r="BF149" s="195" t="n">
        <f aca="false">IF(N149="snížená",J149,0)</f>
        <v>0</v>
      </c>
      <c r="BG149" s="195" t="n">
        <f aca="false">IF(N149="zákl. přenesená",J149,0)</f>
        <v>0</v>
      </c>
      <c r="BH149" s="195" t="n">
        <f aca="false">IF(N149="sníž. přenesená",J149,0)</f>
        <v>0</v>
      </c>
      <c r="BI149" s="195" t="n">
        <f aca="false">IF(N149="nulová",J149,0)</f>
        <v>0</v>
      </c>
      <c r="BJ149" s="7" t="s">
        <v>90</v>
      </c>
      <c r="BK149" s="195" t="n">
        <f aca="false">ROUND(I149*H149,2)</f>
        <v>0</v>
      </c>
      <c r="BL149" s="7" t="s">
        <v>1324</v>
      </c>
      <c r="BM149" s="194" t="s">
        <v>2355</v>
      </c>
      <c r="BN149" s="31"/>
    </row>
    <row r="150" s="32" customFormat="true" ht="12.8" hidden="false" customHeight="false" outlineLevel="0" collapsed="false">
      <c r="A150" s="26"/>
      <c r="B150" s="27"/>
      <c r="C150" s="26"/>
      <c r="D150" s="196" t="s">
        <v>194</v>
      </c>
      <c r="E150" s="26"/>
      <c r="F150" s="197" t="s">
        <v>2354</v>
      </c>
      <c r="G150" s="26"/>
      <c r="H150" s="26"/>
      <c r="I150" s="163"/>
      <c r="J150" s="26"/>
      <c r="K150" s="26"/>
      <c r="L150" s="27"/>
      <c r="M150" s="198"/>
      <c r="N150" s="199"/>
      <c r="O150" s="68"/>
      <c r="P150" s="68"/>
      <c r="Q150" s="68"/>
      <c r="R150" s="68"/>
      <c r="S150" s="68"/>
      <c r="T150" s="69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7" t="s">
        <v>194</v>
      </c>
      <c r="AU150" s="7" t="s">
        <v>92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</row>
    <row r="151" s="32" customFormat="true" ht="12.8" hidden="false" customHeight="false" outlineLevel="0" collapsed="false">
      <c r="A151" s="26"/>
      <c r="B151" s="27"/>
      <c r="C151" s="183" t="s">
        <v>301</v>
      </c>
      <c r="D151" s="183" t="s">
        <v>0</v>
      </c>
      <c r="E151" s="184" t="s">
        <v>2356</v>
      </c>
      <c r="F151" s="185" t="s">
        <v>2357</v>
      </c>
      <c r="G151" s="186" t="s">
        <v>260</v>
      </c>
      <c r="H151" s="187" t="n">
        <v>1</v>
      </c>
      <c r="I151" s="188"/>
      <c r="J151" s="189" t="n">
        <f aca="false">ROUND(I151*H151,2)</f>
        <v>0</v>
      </c>
      <c r="K151" s="185" t="s">
        <v>261</v>
      </c>
      <c r="L151" s="27"/>
      <c r="M151" s="190"/>
      <c r="N151" s="191" t="s">
        <v>47</v>
      </c>
      <c r="O151" s="68"/>
      <c r="P151" s="192" t="n">
        <f aca="false">O151*H151</f>
        <v>0</v>
      </c>
      <c r="Q151" s="192" t="n">
        <v>0</v>
      </c>
      <c r="R151" s="192" t="n">
        <f aca="false">Q151*H151</f>
        <v>0</v>
      </c>
      <c r="S151" s="192" t="n">
        <v>0</v>
      </c>
      <c r="T151" s="193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194" t="s">
        <v>1324</v>
      </c>
      <c r="AS151" s="31"/>
      <c r="AT151" s="194" t="s">
        <v>0</v>
      </c>
      <c r="AU151" s="194" t="s">
        <v>92</v>
      </c>
      <c r="AV151" s="31"/>
      <c r="AW151" s="31"/>
      <c r="AX151" s="31"/>
      <c r="AY151" s="7" t="s">
        <v>186</v>
      </c>
      <c r="AZ151" s="31"/>
      <c r="BA151" s="31"/>
      <c r="BB151" s="31"/>
      <c r="BC151" s="31"/>
      <c r="BD151" s="31"/>
      <c r="BE151" s="195" t="n">
        <f aca="false">IF(N151="základní",J151,0)</f>
        <v>0</v>
      </c>
      <c r="BF151" s="195" t="n">
        <f aca="false">IF(N151="snížená",J151,0)</f>
        <v>0</v>
      </c>
      <c r="BG151" s="195" t="n">
        <f aca="false">IF(N151="zákl. přenesená",J151,0)</f>
        <v>0</v>
      </c>
      <c r="BH151" s="195" t="n">
        <f aca="false">IF(N151="sníž. přenesená",J151,0)</f>
        <v>0</v>
      </c>
      <c r="BI151" s="195" t="n">
        <f aca="false">IF(N151="nulová",J151,0)</f>
        <v>0</v>
      </c>
      <c r="BJ151" s="7" t="s">
        <v>90</v>
      </c>
      <c r="BK151" s="195" t="n">
        <f aca="false">ROUND(I151*H151,2)</f>
        <v>0</v>
      </c>
      <c r="BL151" s="7" t="s">
        <v>1324</v>
      </c>
      <c r="BM151" s="194" t="s">
        <v>2358</v>
      </c>
      <c r="BN151" s="31"/>
    </row>
    <row r="152" s="32" customFormat="true" ht="12.8" hidden="false" customHeight="false" outlineLevel="0" collapsed="false">
      <c r="A152" s="26"/>
      <c r="B152" s="27"/>
      <c r="C152" s="26"/>
      <c r="D152" s="196" t="s">
        <v>194</v>
      </c>
      <c r="E152" s="26"/>
      <c r="F152" s="197" t="s">
        <v>2357</v>
      </c>
      <c r="G152" s="26"/>
      <c r="H152" s="26"/>
      <c r="I152" s="163"/>
      <c r="J152" s="26"/>
      <c r="K152" s="26"/>
      <c r="L152" s="27"/>
      <c r="M152" s="198"/>
      <c r="N152" s="199"/>
      <c r="O152" s="68"/>
      <c r="P152" s="68"/>
      <c r="Q152" s="68"/>
      <c r="R152" s="68"/>
      <c r="S152" s="68"/>
      <c r="T152" s="69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7" t="s">
        <v>194</v>
      </c>
      <c r="AU152" s="7" t="s">
        <v>92</v>
      </c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</row>
    <row r="153" s="32" customFormat="true" ht="12.8" hidden="false" customHeight="false" outlineLevel="0" collapsed="false">
      <c r="A153" s="26"/>
      <c r="B153" s="27"/>
      <c r="C153" s="183" t="s">
        <v>306</v>
      </c>
      <c r="D153" s="183" t="s">
        <v>0</v>
      </c>
      <c r="E153" s="184" t="s">
        <v>2359</v>
      </c>
      <c r="F153" s="185" t="s">
        <v>2360</v>
      </c>
      <c r="G153" s="186" t="s">
        <v>260</v>
      </c>
      <c r="H153" s="187" t="n">
        <v>1</v>
      </c>
      <c r="I153" s="188"/>
      <c r="J153" s="189" t="n">
        <f aca="false">ROUND(I153*H153,2)</f>
        <v>0</v>
      </c>
      <c r="K153" s="185" t="s">
        <v>261</v>
      </c>
      <c r="L153" s="27"/>
      <c r="M153" s="190"/>
      <c r="N153" s="191" t="s">
        <v>47</v>
      </c>
      <c r="O153" s="68"/>
      <c r="P153" s="192" t="n">
        <f aca="false">O153*H153</f>
        <v>0</v>
      </c>
      <c r="Q153" s="192" t="n">
        <v>0</v>
      </c>
      <c r="R153" s="192" t="n">
        <f aca="false">Q153*H153</f>
        <v>0</v>
      </c>
      <c r="S153" s="192" t="n">
        <v>0</v>
      </c>
      <c r="T153" s="193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194" t="s">
        <v>1324</v>
      </c>
      <c r="AS153" s="31"/>
      <c r="AT153" s="194" t="s">
        <v>0</v>
      </c>
      <c r="AU153" s="194" t="s">
        <v>92</v>
      </c>
      <c r="AV153" s="31"/>
      <c r="AW153" s="31"/>
      <c r="AX153" s="31"/>
      <c r="AY153" s="7" t="s">
        <v>186</v>
      </c>
      <c r="AZ153" s="31"/>
      <c r="BA153" s="31"/>
      <c r="BB153" s="31"/>
      <c r="BC153" s="31"/>
      <c r="BD153" s="31"/>
      <c r="BE153" s="195" t="n">
        <f aca="false">IF(N153="základní",J153,0)</f>
        <v>0</v>
      </c>
      <c r="BF153" s="195" t="n">
        <f aca="false">IF(N153="snížená",J153,0)</f>
        <v>0</v>
      </c>
      <c r="BG153" s="195" t="n">
        <f aca="false">IF(N153="zákl. přenesená",J153,0)</f>
        <v>0</v>
      </c>
      <c r="BH153" s="195" t="n">
        <f aca="false">IF(N153="sníž. přenesená",J153,0)</f>
        <v>0</v>
      </c>
      <c r="BI153" s="195" t="n">
        <f aca="false">IF(N153="nulová",J153,0)</f>
        <v>0</v>
      </c>
      <c r="BJ153" s="7" t="s">
        <v>90</v>
      </c>
      <c r="BK153" s="195" t="n">
        <f aca="false">ROUND(I153*H153,2)</f>
        <v>0</v>
      </c>
      <c r="BL153" s="7" t="s">
        <v>1324</v>
      </c>
      <c r="BM153" s="194" t="s">
        <v>2361</v>
      </c>
      <c r="BN153" s="31"/>
    </row>
    <row r="154" s="32" customFormat="true" ht="12.8" hidden="false" customHeight="false" outlineLevel="0" collapsed="false">
      <c r="A154" s="26"/>
      <c r="B154" s="27"/>
      <c r="C154" s="26"/>
      <c r="D154" s="196" t="s">
        <v>194</v>
      </c>
      <c r="E154" s="26"/>
      <c r="F154" s="197" t="s">
        <v>2360</v>
      </c>
      <c r="G154" s="26"/>
      <c r="H154" s="26"/>
      <c r="I154" s="163"/>
      <c r="J154" s="26"/>
      <c r="K154" s="26"/>
      <c r="L154" s="27"/>
      <c r="M154" s="198"/>
      <c r="N154" s="199"/>
      <c r="O154" s="68"/>
      <c r="P154" s="68"/>
      <c r="Q154" s="68"/>
      <c r="R154" s="68"/>
      <c r="S154" s="68"/>
      <c r="T154" s="69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7" t="s">
        <v>194</v>
      </c>
      <c r="AU154" s="7" t="s">
        <v>92</v>
      </c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</row>
    <row r="155" s="32" customFormat="true" ht="12.8" hidden="false" customHeight="false" outlineLevel="0" collapsed="false">
      <c r="A155" s="26"/>
      <c r="B155" s="27"/>
      <c r="C155" s="183" t="s">
        <v>373</v>
      </c>
      <c r="D155" s="183" t="s">
        <v>0</v>
      </c>
      <c r="E155" s="184" t="s">
        <v>2362</v>
      </c>
      <c r="F155" s="185" t="s">
        <v>2363</v>
      </c>
      <c r="G155" s="186" t="s">
        <v>260</v>
      </c>
      <c r="H155" s="187" t="n">
        <v>1</v>
      </c>
      <c r="I155" s="188"/>
      <c r="J155" s="189" t="n">
        <f aca="false">ROUND(I155*H155,2)</f>
        <v>0</v>
      </c>
      <c r="K155" s="185" t="s">
        <v>261</v>
      </c>
      <c r="L155" s="27"/>
      <c r="M155" s="190"/>
      <c r="N155" s="191" t="s">
        <v>47</v>
      </c>
      <c r="O155" s="68"/>
      <c r="P155" s="192" t="n">
        <f aca="false">O155*H155</f>
        <v>0</v>
      </c>
      <c r="Q155" s="192" t="n">
        <v>0</v>
      </c>
      <c r="R155" s="192" t="n">
        <f aca="false">Q155*H155</f>
        <v>0</v>
      </c>
      <c r="S155" s="192" t="n">
        <v>0</v>
      </c>
      <c r="T155" s="193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194" t="s">
        <v>1324</v>
      </c>
      <c r="AS155" s="31"/>
      <c r="AT155" s="194" t="s">
        <v>0</v>
      </c>
      <c r="AU155" s="194" t="s">
        <v>92</v>
      </c>
      <c r="AV155" s="31"/>
      <c r="AW155" s="31"/>
      <c r="AX155" s="31"/>
      <c r="AY155" s="7" t="s">
        <v>186</v>
      </c>
      <c r="AZ155" s="31"/>
      <c r="BA155" s="31"/>
      <c r="BB155" s="31"/>
      <c r="BC155" s="31"/>
      <c r="BD155" s="31"/>
      <c r="BE155" s="195" t="n">
        <f aca="false">IF(N155="základní",J155,0)</f>
        <v>0</v>
      </c>
      <c r="BF155" s="195" t="n">
        <f aca="false">IF(N155="snížená",J155,0)</f>
        <v>0</v>
      </c>
      <c r="BG155" s="195" t="n">
        <f aca="false">IF(N155="zákl. přenesená",J155,0)</f>
        <v>0</v>
      </c>
      <c r="BH155" s="195" t="n">
        <f aca="false">IF(N155="sníž. přenesená",J155,0)</f>
        <v>0</v>
      </c>
      <c r="BI155" s="195" t="n">
        <f aca="false">IF(N155="nulová",J155,0)</f>
        <v>0</v>
      </c>
      <c r="BJ155" s="7" t="s">
        <v>90</v>
      </c>
      <c r="BK155" s="195" t="n">
        <f aca="false">ROUND(I155*H155,2)</f>
        <v>0</v>
      </c>
      <c r="BL155" s="7" t="s">
        <v>1324</v>
      </c>
      <c r="BM155" s="194" t="s">
        <v>2364</v>
      </c>
      <c r="BN155" s="31"/>
    </row>
    <row r="156" s="32" customFormat="true" ht="12.8" hidden="false" customHeight="false" outlineLevel="0" collapsed="false">
      <c r="A156" s="26"/>
      <c r="B156" s="27"/>
      <c r="C156" s="26"/>
      <c r="D156" s="196" t="s">
        <v>194</v>
      </c>
      <c r="E156" s="26"/>
      <c r="F156" s="197" t="s">
        <v>2363</v>
      </c>
      <c r="G156" s="26"/>
      <c r="H156" s="26"/>
      <c r="I156" s="163"/>
      <c r="J156" s="26"/>
      <c r="K156" s="26"/>
      <c r="L156" s="27"/>
      <c r="M156" s="198"/>
      <c r="N156" s="199"/>
      <c r="O156" s="68"/>
      <c r="P156" s="68"/>
      <c r="Q156" s="68"/>
      <c r="R156" s="68"/>
      <c r="S156" s="68"/>
      <c r="T156" s="69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7" t="s">
        <v>194</v>
      </c>
      <c r="AU156" s="7" t="s">
        <v>92</v>
      </c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</row>
    <row r="157" s="32" customFormat="true" ht="12.8" hidden="false" customHeight="false" outlineLevel="0" collapsed="false">
      <c r="A157" s="26"/>
      <c r="B157" s="27"/>
      <c r="C157" s="183" t="s">
        <v>932</v>
      </c>
      <c r="D157" s="183" t="s">
        <v>0</v>
      </c>
      <c r="E157" s="184" t="s">
        <v>2365</v>
      </c>
      <c r="F157" s="185" t="s">
        <v>2366</v>
      </c>
      <c r="G157" s="186" t="s">
        <v>260</v>
      </c>
      <c r="H157" s="187" t="n">
        <v>1</v>
      </c>
      <c r="I157" s="188"/>
      <c r="J157" s="189" t="n">
        <f aca="false">ROUND(I157*H157,2)</f>
        <v>0</v>
      </c>
      <c r="K157" s="185" t="s">
        <v>261</v>
      </c>
      <c r="L157" s="27"/>
      <c r="M157" s="190"/>
      <c r="N157" s="191" t="s">
        <v>47</v>
      </c>
      <c r="O157" s="68"/>
      <c r="P157" s="192" t="n">
        <f aca="false">O157*H157</f>
        <v>0</v>
      </c>
      <c r="Q157" s="192" t="n">
        <v>0</v>
      </c>
      <c r="R157" s="192" t="n">
        <f aca="false">Q157*H157</f>
        <v>0</v>
      </c>
      <c r="S157" s="192" t="n">
        <v>0</v>
      </c>
      <c r="T157" s="193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194" t="s">
        <v>1324</v>
      </c>
      <c r="AS157" s="31"/>
      <c r="AT157" s="194" t="s">
        <v>0</v>
      </c>
      <c r="AU157" s="194" t="s">
        <v>92</v>
      </c>
      <c r="AV157" s="31"/>
      <c r="AW157" s="31"/>
      <c r="AX157" s="31"/>
      <c r="AY157" s="7" t="s">
        <v>186</v>
      </c>
      <c r="AZ157" s="31"/>
      <c r="BA157" s="31"/>
      <c r="BB157" s="31"/>
      <c r="BC157" s="31"/>
      <c r="BD157" s="31"/>
      <c r="BE157" s="195" t="n">
        <f aca="false">IF(N157="základní",J157,0)</f>
        <v>0</v>
      </c>
      <c r="BF157" s="195" t="n">
        <f aca="false">IF(N157="snížená",J157,0)</f>
        <v>0</v>
      </c>
      <c r="BG157" s="195" t="n">
        <f aca="false">IF(N157="zákl. přenesená",J157,0)</f>
        <v>0</v>
      </c>
      <c r="BH157" s="195" t="n">
        <f aca="false">IF(N157="sníž. přenesená",J157,0)</f>
        <v>0</v>
      </c>
      <c r="BI157" s="195" t="n">
        <f aca="false">IF(N157="nulová",J157,0)</f>
        <v>0</v>
      </c>
      <c r="BJ157" s="7" t="s">
        <v>90</v>
      </c>
      <c r="BK157" s="195" t="n">
        <f aca="false">ROUND(I157*H157,2)</f>
        <v>0</v>
      </c>
      <c r="BL157" s="7" t="s">
        <v>1324</v>
      </c>
      <c r="BM157" s="194" t="s">
        <v>2367</v>
      </c>
      <c r="BN157" s="31"/>
    </row>
    <row r="158" s="32" customFormat="true" ht="12.8" hidden="false" customHeight="false" outlineLevel="0" collapsed="false">
      <c r="A158" s="26"/>
      <c r="B158" s="27"/>
      <c r="C158" s="26"/>
      <c r="D158" s="196" t="s">
        <v>194</v>
      </c>
      <c r="E158" s="26"/>
      <c r="F158" s="197" t="s">
        <v>2366</v>
      </c>
      <c r="G158" s="26"/>
      <c r="H158" s="26"/>
      <c r="I158" s="163"/>
      <c r="J158" s="26"/>
      <c r="K158" s="26"/>
      <c r="L158" s="27"/>
      <c r="M158" s="198"/>
      <c r="N158" s="199"/>
      <c r="O158" s="68"/>
      <c r="P158" s="68"/>
      <c r="Q158" s="68"/>
      <c r="R158" s="68"/>
      <c r="S158" s="68"/>
      <c r="T158" s="69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7" t="s">
        <v>194</v>
      </c>
      <c r="AU158" s="7" t="s">
        <v>92</v>
      </c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</row>
    <row r="159" s="32" customFormat="true" ht="12.8" hidden="false" customHeight="false" outlineLevel="0" collapsed="false">
      <c r="A159" s="26"/>
      <c r="B159" s="27"/>
      <c r="C159" s="183" t="s">
        <v>522</v>
      </c>
      <c r="D159" s="183" t="s">
        <v>0</v>
      </c>
      <c r="E159" s="184" t="s">
        <v>2368</v>
      </c>
      <c r="F159" s="185" t="s">
        <v>2369</v>
      </c>
      <c r="G159" s="186" t="s">
        <v>260</v>
      </c>
      <c r="H159" s="187" t="n">
        <v>1</v>
      </c>
      <c r="I159" s="188"/>
      <c r="J159" s="189" t="n">
        <f aca="false">ROUND(I159*H159,2)</f>
        <v>0</v>
      </c>
      <c r="K159" s="185" t="s">
        <v>261</v>
      </c>
      <c r="L159" s="27"/>
      <c r="M159" s="190"/>
      <c r="N159" s="191" t="s">
        <v>47</v>
      </c>
      <c r="O159" s="68"/>
      <c r="P159" s="192" t="n">
        <f aca="false">O159*H159</f>
        <v>0</v>
      </c>
      <c r="Q159" s="192" t="n">
        <v>0</v>
      </c>
      <c r="R159" s="192" t="n">
        <f aca="false">Q159*H159</f>
        <v>0</v>
      </c>
      <c r="S159" s="192" t="n">
        <v>0</v>
      </c>
      <c r="T159" s="193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194" t="s">
        <v>1324</v>
      </c>
      <c r="AS159" s="31"/>
      <c r="AT159" s="194" t="s">
        <v>0</v>
      </c>
      <c r="AU159" s="194" t="s">
        <v>92</v>
      </c>
      <c r="AV159" s="31"/>
      <c r="AW159" s="31"/>
      <c r="AX159" s="31"/>
      <c r="AY159" s="7" t="s">
        <v>186</v>
      </c>
      <c r="AZ159" s="31"/>
      <c r="BA159" s="31"/>
      <c r="BB159" s="31"/>
      <c r="BC159" s="31"/>
      <c r="BD159" s="31"/>
      <c r="BE159" s="195" t="n">
        <f aca="false">IF(N159="základní",J159,0)</f>
        <v>0</v>
      </c>
      <c r="BF159" s="195" t="n">
        <f aca="false">IF(N159="snížená",J159,0)</f>
        <v>0</v>
      </c>
      <c r="BG159" s="195" t="n">
        <f aca="false">IF(N159="zákl. přenesená",J159,0)</f>
        <v>0</v>
      </c>
      <c r="BH159" s="195" t="n">
        <f aca="false">IF(N159="sníž. přenesená",J159,0)</f>
        <v>0</v>
      </c>
      <c r="BI159" s="195" t="n">
        <f aca="false">IF(N159="nulová",J159,0)</f>
        <v>0</v>
      </c>
      <c r="BJ159" s="7" t="s">
        <v>90</v>
      </c>
      <c r="BK159" s="195" t="n">
        <f aca="false">ROUND(I159*H159,2)</f>
        <v>0</v>
      </c>
      <c r="BL159" s="7" t="s">
        <v>1324</v>
      </c>
      <c r="BM159" s="194" t="s">
        <v>2370</v>
      </c>
      <c r="BN159" s="31"/>
    </row>
    <row r="160" s="32" customFormat="true" ht="12.8" hidden="false" customHeight="false" outlineLevel="0" collapsed="false">
      <c r="A160" s="26"/>
      <c r="B160" s="27"/>
      <c r="C160" s="26"/>
      <c r="D160" s="196" t="s">
        <v>194</v>
      </c>
      <c r="E160" s="26"/>
      <c r="F160" s="197" t="s">
        <v>2369</v>
      </c>
      <c r="G160" s="26"/>
      <c r="H160" s="26"/>
      <c r="I160" s="163"/>
      <c r="J160" s="26"/>
      <c r="K160" s="26"/>
      <c r="L160" s="27"/>
      <c r="M160" s="198"/>
      <c r="N160" s="199"/>
      <c r="O160" s="68"/>
      <c r="P160" s="68"/>
      <c r="Q160" s="68"/>
      <c r="R160" s="68"/>
      <c r="S160" s="68"/>
      <c r="T160" s="69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7" t="s">
        <v>194</v>
      </c>
      <c r="AU160" s="7" t="s">
        <v>92</v>
      </c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</row>
    <row r="161" s="32" customFormat="true" ht="12.8" hidden="false" customHeight="false" outlineLevel="0" collapsed="false">
      <c r="A161" s="26"/>
      <c r="B161" s="27"/>
      <c r="C161" s="183" t="s">
        <v>9</v>
      </c>
      <c r="D161" s="183" t="s">
        <v>0</v>
      </c>
      <c r="E161" s="184" t="s">
        <v>2371</v>
      </c>
      <c r="F161" s="185" t="s">
        <v>2372</v>
      </c>
      <c r="G161" s="186" t="s">
        <v>260</v>
      </c>
      <c r="H161" s="187" t="n">
        <v>1</v>
      </c>
      <c r="I161" s="188"/>
      <c r="J161" s="189" t="n">
        <f aca="false">ROUND(I161*H161,2)</f>
        <v>0</v>
      </c>
      <c r="K161" s="185" t="s">
        <v>261</v>
      </c>
      <c r="L161" s="27"/>
      <c r="M161" s="190"/>
      <c r="N161" s="191" t="s">
        <v>47</v>
      </c>
      <c r="O161" s="68"/>
      <c r="P161" s="192" t="n">
        <f aca="false">O161*H161</f>
        <v>0</v>
      </c>
      <c r="Q161" s="192" t="n">
        <v>0</v>
      </c>
      <c r="R161" s="192" t="n">
        <f aca="false">Q161*H161</f>
        <v>0</v>
      </c>
      <c r="S161" s="192" t="n">
        <v>0</v>
      </c>
      <c r="T161" s="193" t="n">
        <f aca="false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194" t="s">
        <v>1324</v>
      </c>
      <c r="AS161" s="31"/>
      <c r="AT161" s="194" t="s">
        <v>0</v>
      </c>
      <c r="AU161" s="194" t="s">
        <v>92</v>
      </c>
      <c r="AV161" s="31"/>
      <c r="AW161" s="31"/>
      <c r="AX161" s="31"/>
      <c r="AY161" s="7" t="s">
        <v>186</v>
      </c>
      <c r="AZ161" s="31"/>
      <c r="BA161" s="31"/>
      <c r="BB161" s="31"/>
      <c r="BC161" s="31"/>
      <c r="BD161" s="31"/>
      <c r="BE161" s="195" t="n">
        <f aca="false">IF(N161="základní",J161,0)</f>
        <v>0</v>
      </c>
      <c r="BF161" s="195" t="n">
        <f aca="false">IF(N161="snížená",J161,0)</f>
        <v>0</v>
      </c>
      <c r="BG161" s="195" t="n">
        <f aca="false">IF(N161="zákl. přenesená",J161,0)</f>
        <v>0</v>
      </c>
      <c r="BH161" s="195" t="n">
        <f aca="false">IF(N161="sníž. přenesená",J161,0)</f>
        <v>0</v>
      </c>
      <c r="BI161" s="195" t="n">
        <f aca="false">IF(N161="nulová",J161,0)</f>
        <v>0</v>
      </c>
      <c r="BJ161" s="7" t="s">
        <v>90</v>
      </c>
      <c r="BK161" s="195" t="n">
        <f aca="false">ROUND(I161*H161,2)</f>
        <v>0</v>
      </c>
      <c r="BL161" s="7" t="s">
        <v>1324</v>
      </c>
      <c r="BM161" s="194" t="s">
        <v>2373</v>
      </c>
      <c r="BN161" s="31"/>
    </row>
    <row r="162" s="32" customFormat="true" ht="12.8" hidden="false" customHeight="false" outlineLevel="0" collapsed="false">
      <c r="A162" s="26"/>
      <c r="B162" s="27"/>
      <c r="C162" s="26"/>
      <c r="D162" s="196" t="s">
        <v>194</v>
      </c>
      <c r="E162" s="26"/>
      <c r="F162" s="197" t="s">
        <v>2372</v>
      </c>
      <c r="G162" s="26"/>
      <c r="H162" s="26"/>
      <c r="I162" s="163"/>
      <c r="J162" s="26"/>
      <c r="K162" s="26"/>
      <c r="L162" s="27"/>
      <c r="M162" s="198"/>
      <c r="N162" s="199"/>
      <c r="O162" s="68"/>
      <c r="P162" s="68"/>
      <c r="Q162" s="68"/>
      <c r="R162" s="68"/>
      <c r="S162" s="68"/>
      <c r="T162" s="69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7" t="s">
        <v>194</v>
      </c>
      <c r="AU162" s="7" t="s">
        <v>92</v>
      </c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</row>
    <row r="163" s="32" customFormat="true" ht="12.8" hidden="false" customHeight="false" outlineLevel="0" collapsed="false">
      <c r="A163" s="26"/>
      <c r="B163" s="27"/>
      <c r="C163" s="183" t="s">
        <v>525</v>
      </c>
      <c r="D163" s="183" t="s">
        <v>0</v>
      </c>
      <c r="E163" s="184" t="s">
        <v>2374</v>
      </c>
      <c r="F163" s="185" t="s">
        <v>2375</v>
      </c>
      <c r="G163" s="186" t="s">
        <v>260</v>
      </c>
      <c r="H163" s="187" t="n">
        <v>1</v>
      </c>
      <c r="I163" s="188"/>
      <c r="J163" s="189" t="n">
        <f aca="false">ROUND(I163*H163,2)</f>
        <v>0</v>
      </c>
      <c r="K163" s="185" t="s">
        <v>261</v>
      </c>
      <c r="L163" s="27"/>
      <c r="M163" s="190"/>
      <c r="N163" s="191" t="s">
        <v>47</v>
      </c>
      <c r="O163" s="68"/>
      <c r="P163" s="192" t="n">
        <f aca="false">O163*H163</f>
        <v>0</v>
      </c>
      <c r="Q163" s="192" t="n">
        <v>0</v>
      </c>
      <c r="R163" s="192" t="n">
        <f aca="false">Q163*H163</f>
        <v>0</v>
      </c>
      <c r="S163" s="192" t="n">
        <v>0</v>
      </c>
      <c r="T163" s="193" t="n">
        <f aca="false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194" t="s">
        <v>1324</v>
      </c>
      <c r="AS163" s="31"/>
      <c r="AT163" s="194" t="s">
        <v>0</v>
      </c>
      <c r="AU163" s="194" t="s">
        <v>92</v>
      </c>
      <c r="AV163" s="31"/>
      <c r="AW163" s="31"/>
      <c r="AX163" s="31"/>
      <c r="AY163" s="7" t="s">
        <v>186</v>
      </c>
      <c r="AZ163" s="31"/>
      <c r="BA163" s="31"/>
      <c r="BB163" s="31"/>
      <c r="BC163" s="31"/>
      <c r="BD163" s="31"/>
      <c r="BE163" s="195" t="n">
        <f aca="false">IF(N163="základní",J163,0)</f>
        <v>0</v>
      </c>
      <c r="BF163" s="195" t="n">
        <f aca="false">IF(N163="snížená",J163,0)</f>
        <v>0</v>
      </c>
      <c r="BG163" s="195" t="n">
        <f aca="false">IF(N163="zákl. přenesená",J163,0)</f>
        <v>0</v>
      </c>
      <c r="BH163" s="195" t="n">
        <f aca="false">IF(N163="sníž. přenesená",J163,0)</f>
        <v>0</v>
      </c>
      <c r="BI163" s="195" t="n">
        <f aca="false">IF(N163="nulová",J163,0)</f>
        <v>0</v>
      </c>
      <c r="BJ163" s="7" t="s">
        <v>90</v>
      </c>
      <c r="BK163" s="195" t="n">
        <f aca="false">ROUND(I163*H163,2)</f>
        <v>0</v>
      </c>
      <c r="BL163" s="7" t="s">
        <v>1324</v>
      </c>
      <c r="BM163" s="194" t="s">
        <v>2376</v>
      </c>
      <c r="BN163" s="31"/>
    </row>
    <row r="164" s="32" customFormat="true" ht="12.8" hidden="false" customHeight="false" outlineLevel="0" collapsed="false">
      <c r="A164" s="26"/>
      <c r="B164" s="27"/>
      <c r="C164" s="26"/>
      <c r="D164" s="196" t="s">
        <v>194</v>
      </c>
      <c r="E164" s="26"/>
      <c r="F164" s="197" t="s">
        <v>2375</v>
      </c>
      <c r="G164" s="26"/>
      <c r="H164" s="26"/>
      <c r="I164" s="163"/>
      <c r="J164" s="26"/>
      <c r="K164" s="26"/>
      <c r="L164" s="27"/>
      <c r="M164" s="198"/>
      <c r="N164" s="199"/>
      <c r="O164" s="68"/>
      <c r="P164" s="68"/>
      <c r="Q164" s="68"/>
      <c r="R164" s="68"/>
      <c r="S164" s="68"/>
      <c r="T164" s="69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7" t="s">
        <v>194</v>
      </c>
      <c r="AU164" s="7" t="s">
        <v>92</v>
      </c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</row>
    <row r="165" s="32" customFormat="true" ht="12.8" hidden="false" customHeight="false" outlineLevel="0" collapsed="false">
      <c r="A165" s="26"/>
      <c r="B165" s="27"/>
      <c r="C165" s="183" t="s">
        <v>249</v>
      </c>
      <c r="D165" s="183" t="s">
        <v>0</v>
      </c>
      <c r="E165" s="184" t="s">
        <v>2377</v>
      </c>
      <c r="F165" s="185" t="s">
        <v>2378</v>
      </c>
      <c r="G165" s="186" t="s">
        <v>260</v>
      </c>
      <c r="H165" s="187" t="n">
        <v>1</v>
      </c>
      <c r="I165" s="188"/>
      <c r="J165" s="189" t="n">
        <f aca="false">ROUND(I165*H165,2)</f>
        <v>0</v>
      </c>
      <c r="K165" s="185" t="s">
        <v>261</v>
      </c>
      <c r="L165" s="27"/>
      <c r="M165" s="190"/>
      <c r="N165" s="191" t="s">
        <v>47</v>
      </c>
      <c r="O165" s="68"/>
      <c r="P165" s="192" t="n">
        <f aca="false">O165*H165</f>
        <v>0</v>
      </c>
      <c r="Q165" s="192" t="n">
        <v>0</v>
      </c>
      <c r="R165" s="192" t="n">
        <f aca="false">Q165*H165</f>
        <v>0</v>
      </c>
      <c r="S165" s="192" t="n">
        <v>0</v>
      </c>
      <c r="T165" s="193" t="n">
        <f aca="false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194" t="s">
        <v>1324</v>
      </c>
      <c r="AS165" s="31"/>
      <c r="AT165" s="194" t="s">
        <v>0</v>
      </c>
      <c r="AU165" s="194" t="s">
        <v>92</v>
      </c>
      <c r="AV165" s="31"/>
      <c r="AW165" s="31"/>
      <c r="AX165" s="31"/>
      <c r="AY165" s="7" t="s">
        <v>186</v>
      </c>
      <c r="AZ165" s="31"/>
      <c r="BA165" s="31"/>
      <c r="BB165" s="31"/>
      <c r="BC165" s="31"/>
      <c r="BD165" s="31"/>
      <c r="BE165" s="195" t="n">
        <f aca="false">IF(N165="základní",J165,0)</f>
        <v>0</v>
      </c>
      <c r="BF165" s="195" t="n">
        <f aca="false">IF(N165="snížená",J165,0)</f>
        <v>0</v>
      </c>
      <c r="BG165" s="195" t="n">
        <f aca="false">IF(N165="zákl. přenesená",J165,0)</f>
        <v>0</v>
      </c>
      <c r="BH165" s="195" t="n">
        <f aca="false">IF(N165="sníž. přenesená",J165,0)</f>
        <v>0</v>
      </c>
      <c r="BI165" s="195" t="n">
        <f aca="false">IF(N165="nulová",J165,0)</f>
        <v>0</v>
      </c>
      <c r="BJ165" s="7" t="s">
        <v>90</v>
      </c>
      <c r="BK165" s="195" t="n">
        <f aca="false">ROUND(I165*H165,2)</f>
        <v>0</v>
      </c>
      <c r="BL165" s="7" t="s">
        <v>1324</v>
      </c>
      <c r="BM165" s="194" t="s">
        <v>2379</v>
      </c>
      <c r="BN165" s="31"/>
    </row>
    <row r="166" s="32" customFormat="true" ht="12.8" hidden="false" customHeight="false" outlineLevel="0" collapsed="false">
      <c r="A166" s="26"/>
      <c r="B166" s="27"/>
      <c r="C166" s="26"/>
      <c r="D166" s="196" t="s">
        <v>194</v>
      </c>
      <c r="E166" s="26"/>
      <c r="F166" s="197" t="s">
        <v>2378</v>
      </c>
      <c r="G166" s="26"/>
      <c r="H166" s="26"/>
      <c r="I166" s="163"/>
      <c r="J166" s="26"/>
      <c r="K166" s="26"/>
      <c r="L166" s="27"/>
      <c r="M166" s="198"/>
      <c r="N166" s="199"/>
      <c r="O166" s="68"/>
      <c r="P166" s="68"/>
      <c r="Q166" s="68"/>
      <c r="R166" s="68"/>
      <c r="S166" s="68"/>
      <c r="T166" s="69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7" t="s">
        <v>194</v>
      </c>
      <c r="AU166" s="7" t="s">
        <v>92</v>
      </c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</row>
    <row r="167" s="32" customFormat="true" ht="12.8" hidden="false" customHeight="false" outlineLevel="0" collapsed="false">
      <c r="A167" s="26"/>
      <c r="B167" s="27"/>
      <c r="C167" s="183" t="s">
        <v>244</v>
      </c>
      <c r="D167" s="183" t="s">
        <v>0</v>
      </c>
      <c r="E167" s="184" t="s">
        <v>2380</v>
      </c>
      <c r="F167" s="185" t="s">
        <v>2381</v>
      </c>
      <c r="G167" s="186" t="s">
        <v>260</v>
      </c>
      <c r="H167" s="187" t="n">
        <v>1</v>
      </c>
      <c r="I167" s="188"/>
      <c r="J167" s="189" t="n">
        <f aca="false">ROUND(I167*H167,2)</f>
        <v>0</v>
      </c>
      <c r="K167" s="185" t="s">
        <v>261</v>
      </c>
      <c r="L167" s="27"/>
      <c r="M167" s="190"/>
      <c r="N167" s="191" t="s">
        <v>47</v>
      </c>
      <c r="O167" s="68"/>
      <c r="P167" s="192" t="n">
        <f aca="false">O167*H167</f>
        <v>0</v>
      </c>
      <c r="Q167" s="192" t="n">
        <v>0</v>
      </c>
      <c r="R167" s="192" t="n">
        <f aca="false">Q167*H167</f>
        <v>0</v>
      </c>
      <c r="S167" s="192" t="n">
        <v>0</v>
      </c>
      <c r="T167" s="193" t="n">
        <f aca="false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194" t="s">
        <v>1324</v>
      </c>
      <c r="AS167" s="31"/>
      <c r="AT167" s="194" t="s">
        <v>0</v>
      </c>
      <c r="AU167" s="194" t="s">
        <v>92</v>
      </c>
      <c r="AV167" s="31"/>
      <c r="AW167" s="31"/>
      <c r="AX167" s="31"/>
      <c r="AY167" s="7" t="s">
        <v>186</v>
      </c>
      <c r="AZ167" s="31"/>
      <c r="BA167" s="31"/>
      <c r="BB167" s="31"/>
      <c r="BC167" s="31"/>
      <c r="BD167" s="31"/>
      <c r="BE167" s="195" t="n">
        <f aca="false">IF(N167="základní",J167,0)</f>
        <v>0</v>
      </c>
      <c r="BF167" s="195" t="n">
        <f aca="false">IF(N167="snížená",J167,0)</f>
        <v>0</v>
      </c>
      <c r="BG167" s="195" t="n">
        <f aca="false">IF(N167="zákl. přenesená",J167,0)</f>
        <v>0</v>
      </c>
      <c r="BH167" s="195" t="n">
        <f aca="false">IF(N167="sníž. přenesená",J167,0)</f>
        <v>0</v>
      </c>
      <c r="BI167" s="195" t="n">
        <f aca="false">IF(N167="nulová",J167,0)</f>
        <v>0</v>
      </c>
      <c r="BJ167" s="7" t="s">
        <v>90</v>
      </c>
      <c r="BK167" s="195" t="n">
        <f aca="false">ROUND(I167*H167,2)</f>
        <v>0</v>
      </c>
      <c r="BL167" s="7" t="s">
        <v>1324</v>
      </c>
      <c r="BM167" s="194" t="s">
        <v>2382</v>
      </c>
      <c r="BN167" s="31"/>
    </row>
    <row r="168" s="32" customFormat="true" ht="12.8" hidden="false" customHeight="false" outlineLevel="0" collapsed="false">
      <c r="A168" s="26"/>
      <c r="B168" s="27"/>
      <c r="C168" s="26"/>
      <c r="D168" s="196" t="s">
        <v>194</v>
      </c>
      <c r="E168" s="26"/>
      <c r="F168" s="197" t="s">
        <v>2381</v>
      </c>
      <c r="G168" s="26"/>
      <c r="H168" s="26"/>
      <c r="I168" s="163"/>
      <c r="J168" s="26"/>
      <c r="K168" s="26"/>
      <c r="L168" s="27"/>
      <c r="M168" s="198"/>
      <c r="N168" s="199"/>
      <c r="O168" s="68"/>
      <c r="P168" s="68"/>
      <c r="Q168" s="68"/>
      <c r="R168" s="68"/>
      <c r="S168" s="68"/>
      <c r="T168" s="69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7" t="s">
        <v>194</v>
      </c>
      <c r="AU168" s="7" t="s">
        <v>92</v>
      </c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</row>
    <row r="169" s="32" customFormat="true" ht="12.8" hidden="false" customHeight="false" outlineLevel="0" collapsed="false">
      <c r="A169" s="26"/>
      <c r="B169" s="27"/>
      <c r="C169" s="183" t="s">
        <v>272</v>
      </c>
      <c r="D169" s="183" t="s">
        <v>0</v>
      </c>
      <c r="E169" s="184" t="s">
        <v>2383</v>
      </c>
      <c r="F169" s="185" t="s">
        <v>2384</v>
      </c>
      <c r="G169" s="186" t="s">
        <v>260</v>
      </c>
      <c r="H169" s="187" t="n">
        <v>1</v>
      </c>
      <c r="I169" s="188"/>
      <c r="J169" s="189" t="n">
        <f aca="false">ROUND(I169*H169,2)</f>
        <v>0</v>
      </c>
      <c r="K169" s="185" t="s">
        <v>261</v>
      </c>
      <c r="L169" s="27"/>
      <c r="M169" s="190"/>
      <c r="N169" s="191" t="s">
        <v>47</v>
      </c>
      <c r="O169" s="68"/>
      <c r="P169" s="192" t="n">
        <f aca="false">O169*H169</f>
        <v>0</v>
      </c>
      <c r="Q169" s="192" t="n">
        <v>0</v>
      </c>
      <c r="R169" s="192" t="n">
        <f aca="false">Q169*H169</f>
        <v>0</v>
      </c>
      <c r="S169" s="192" t="n">
        <v>0</v>
      </c>
      <c r="T169" s="193" t="n">
        <f aca="false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194" t="s">
        <v>1324</v>
      </c>
      <c r="AS169" s="31"/>
      <c r="AT169" s="194" t="s">
        <v>0</v>
      </c>
      <c r="AU169" s="194" t="s">
        <v>92</v>
      </c>
      <c r="AV169" s="31"/>
      <c r="AW169" s="31"/>
      <c r="AX169" s="31"/>
      <c r="AY169" s="7" t="s">
        <v>186</v>
      </c>
      <c r="AZ169" s="31"/>
      <c r="BA169" s="31"/>
      <c r="BB169" s="31"/>
      <c r="BC169" s="31"/>
      <c r="BD169" s="31"/>
      <c r="BE169" s="195" t="n">
        <f aca="false">IF(N169="základní",J169,0)</f>
        <v>0</v>
      </c>
      <c r="BF169" s="195" t="n">
        <f aca="false">IF(N169="snížená",J169,0)</f>
        <v>0</v>
      </c>
      <c r="BG169" s="195" t="n">
        <f aca="false">IF(N169="zákl. přenesená",J169,0)</f>
        <v>0</v>
      </c>
      <c r="BH169" s="195" t="n">
        <f aca="false">IF(N169="sníž. přenesená",J169,0)</f>
        <v>0</v>
      </c>
      <c r="BI169" s="195" t="n">
        <f aca="false">IF(N169="nulová",J169,0)</f>
        <v>0</v>
      </c>
      <c r="BJ169" s="7" t="s">
        <v>90</v>
      </c>
      <c r="BK169" s="195" t="n">
        <f aca="false">ROUND(I169*H169,2)</f>
        <v>0</v>
      </c>
      <c r="BL169" s="7" t="s">
        <v>1324</v>
      </c>
      <c r="BM169" s="194" t="s">
        <v>2385</v>
      </c>
      <c r="BN169" s="31"/>
    </row>
    <row r="170" s="32" customFormat="true" ht="12.8" hidden="false" customHeight="false" outlineLevel="0" collapsed="false">
      <c r="A170" s="26"/>
      <c r="B170" s="27"/>
      <c r="C170" s="26"/>
      <c r="D170" s="196" t="s">
        <v>194</v>
      </c>
      <c r="E170" s="26"/>
      <c r="F170" s="197" t="s">
        <v>2384</v>
      </c>
      <c r="G170" s="26"/>
      <c r="H170" s="26"/>
      <c r="I170" s="163"/>
      <c r="J170" s="26"/>
      <c r="K170" s="26"/>
      <c r="L170" s="27"/>
      <c r="M170" s="198"/>
      <c r="N170" s="199"/>
      <c r="O170" s="68"/>
      <c r="P170" s="68"/>
      <c r="Q170" s="68"/>
      <c r="R170" s="68"/>
      <c r="S170" s="68"/>
      <c r="T170" s="69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7" t="s">
        <v>194</v>
      </c>
      <c r="AU170" s="7" t="s">
        <v>92</v>
      </c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</row>
    <row r="171" s="32" customFormat="true" ht="12.8" hidden="false" customHeight="false" outlineLevel="0" collapsed="false">
      <c r="A171" s="26"/>
      <c r="B171" s="27"/>
      <c r="C171" s="183" t="s">
        <v>276</v>
      </c>
      <c r="D171" s="183" t="s">
        <v>0</v>
      </c>
      <c r="E171" s="184" t="s">
        <v>2386</v>
      </c>
      <c r="F171" s="185" t="s">
        <v>2387</v>
      </c>
      <c r="G171" s="186" t="s">
        <v>260</v>
      </c>
      <c r="H171" s="187" t="n">
        <v>1</v>
      </c>
      <c r="I171" s="188"/>
      <c r="J171" s="189" t="n">
        <f aca="false">ROUND(I171*H171,2)</f>
        <v>0</v>
      </c>
      <c r="K171" s="185" t="s">
        <v>261</v>
      </c>
      <c r="L171" s="27"/>
      <c r="M171" s="190"/>
      <c r="N171" s="191" t="s">
        <v>47</v>
      </c>
      <c r="O171" s="68"/>
      <c r="P171" s="192" t="n">
        <f aca="false">O171*H171</f>
        <v>0</v>
      </c>
      <c r="Q171" s="192" t="n">
        <v>0</v>
      </c>
      <c r="R171" s="192" t="n">
        <f aca="false">Q171*H171</f>
        <v>0</v>
      </c>
      <c r="S171" s="192" t="n">
        <v>0</v>
      </c>
      <c r="T171" s="193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194" t="s">
        <v>1324</v>
      </c>
      <c r="AS171" s="31"/>
      <c r="AT171" s="194" t="s">
        <v>0</v>
      </c>
      <c r="AU171" s="194" t="s">
        <v>92</v>
      </c>
      <c r="AV171" s="31"/>
      <c r="AW171" s="31"/>
      <c r="AX171" s="31"/>
      <c r="AY171" s="7" t="s">
        <v>186</v>
      </c>
      <c r="AZ171" s="31"/>
      <c r="BA171" s="31"/>
      <c r="BB171" s="31"/>
      <c r="BC171" s="31"/>
      <c r="BD171" s="31"/>
      <c r="BE171" s="195" t="n">
        <f aca="false">IF(N171="základní",J171,0)</f>
        <v>0</v>
      </c>
      <c r="BF171" s="195" t="n">
        <f aca="false">IF(N171="snížená",J171,0)</f>
        <v>0</v>
      </c>
      <c r="BG171" s="195" t="n">
        <f aca="false">IF(N171="zákl. přenesená",J171,0)</f>
        <v>0</v>
      </c>
      <c r="BH171" s="195" t="n">
        <f aca="false">IF(N171="sníž. přenesená",J171,0)</f>
        <v>0</v>
      </c>
      <c r="BI171" s="195" t="n">
        <f aca="false">IF(N171="nulová",J171,0)</f>
        <v>0</v>
      </c>
      <c r="BJ171" s="7" t="s">
        <v>90</v>
      </c>
      <c r="BK171" s="195" t="n">
        <f aca="false">ROUND(I171*H171,2)</f>
        <v>0</v>
      </c>
      <c r="BL171" s="7" t="s">
        <v>1324</v>
      </c>
      <c r="BM171" s="194" t="s">
        <v>2388</v>
      </c>
      <c r="BN171" s="31"/>
    </row>
    <row r="172" s="32" customFormat="true" ht="12.8" hidden="false" customHeight="false" outlineLevel="0" collapsed="false">
      <c r="A172" s="26"/>
      <c r="B172" s="27"/>
      <c r="C172" s="26"/>
      <c r="D172" s="196" t="s">
        <v>194</v>
      </c>
      <c r="E172" s="26"/>
      <c r="F172" s="197" t="s">
        <v>2387</v>
      </c>
      <c r="G172" s="26"/>
      <c r="H172" s="26"/>
      <c r="I172" s="163"/>
      <c r="J172" s="26"/>
      <c r="K172" s="26"/>
      <c r="L172" s="27"/>
      <c r="M172" s="198"/>
      <c r="N172" s="199"/>
      <c r="O172" s="68"/>
      <c r="P172" s="68"/>
      <c r="Q172" s="68"/>
      <c r="R172" s="68"/>
      <c r="S172" s="68"/>
      <c r="T172" s="69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7" t="s">
        <v>194</v>
      </c>
      <c r="AU172" s="7" t="s">
        <v>92</v>
      </c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</row>
    <row r="173" s="32" customFormat="true" ht="12.8" hidden="false" customHeight="false" outlineLevel="0" collapsed="false">
      <c r="A173" s="26"/>
      <c r="B173" s="27"/>
      <c r="C173" s="183" t="s">
        <v>322</v>
      </c>
      <c r="D173" s="183" t="s">
        <v>0</v>
      </c>
      <c r="E173" s="184" t="s">
        <v>2389</v>
      </c>
      <c r="F173" s="185" t="s">
        <v>2390</v>
      </c>
      <c r="G173" s="186" t="s">
        <v>260</v>
      </c>
      <c r="H173" s="187" t="n">
        <v>1</v>
      </c>
      <c r="I173" s="188"/>
      <c r="J173" s="189" t="n">
        <f aca="false">ROUND(I173*H173,2)</f>
        <v>0</v>
      </c>
      <c r="K173" s="185" t="s">
        <v>261</v>
      </c>
      <c r="L173" s="27"/>
      <c r="M173" s="190"/>
      <c r="N173" s="191" t="s">
        <v>47</v>
      </c>
      <c r="O173" s="68"/>
      <c r="P173" s="192" t="n">
        <f aca="false">O173*H173</f>
        <v>0</v>
      </c>
      <c r="Q173" s="192" t="n">
        <v>0</v>
      </c>
      <c r="R173" s="192" t="n">
        <f aca="false">Q173*H173</f>
        <v>0</v>
      </c>
      <c r="S173" s="192" t="n">
        <v>0</v>
      </c>
      <c r="T173" s="193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194" t="s">
        <v>1324</v>
      </c>
      <c r="AS173" s="31"/>
      <c r="AT173" s="194" t="s">
        <v>0</v>
      </c>
      <c r="AU173" s="194" t="s">
        <v>92</v>
      </c>
      <c r="AV173" s="31"/>
      <c r="AW173" s="31"/>
      <c r="AX173" s="31"/>
      <c r="AY173" s="7" t="s">
        <v>186</v>
      </c>
      <c r="AZ173" s="31"/>
      <c r="BA173" s="31"/>
      <c r="BB173" s="31"/>
      <c r="BC173" s="31"/>
      <c r="BD173" s="31"/>
      <c r="BE173" s="195" t="n">
        <f aca="false">IF(N173="základní",J173,0)</f>
        <v>0</v>
      </c>
      <c r="BF173" s="195" t="n">
        <f aca="false">IF(N173="snížená",J173,0)</f>
        <v>0</v>
      </c>
      <c r="BG173" s="195" t="n">
        <f aca="false">IF(N173="zákl. přenesená",J173,0)</f>
        <v>0</v>
      </c>
      <c r="BH173" s="195" t="n">
        <f aca="false">IF(N173="sníž. přenesená",J173,0)</f>
        <v>0</v>
      </c>
      <c r="BI173" s="195" t="n">
        <f aca="false">IF(N173="nulová",J173,0)</f>
        <v>0</v>
      </c>
      <c r="BJ173" s="7" t="s">
        <v>90</v>
      </c>
      <c r="BK173" s="195" t="n">
        <f aca="false">ROUND(I173*H173,2)</f>
        <v>0</v>
      </c>
      <c r="BL173" s="7" t="s">
        <v>1324</v>
      </c>
      <c r="BM173" s="194" t="s">
        <v>2391</v>
      </c>
      <c r="BN173" s="31"/>
    </row>
    <row r="174" s="32" customFormat="true" ht="12.8" hidden="false" customHeight="false" outlineLevel="0" collapsed="false">
      <c r="A174" s="26"/>
      <c r="B174" s="27"/>
      <c r="C174" s="26"/>
      <c r="D174" s="196" t="s">
        <v>194</v>
      </c>
      <c r="E174" s="26"/>
      <c r="F174" s="197" t="s">
        <v>2390</v>
      </c>
      <c r="G174" s="26"/>
      <c r="H174" s="26"/>
      <c r="I174" s="163"/>
      <c r="J174" s="26"/>
      <c r="K174" s="26"/>
      <c r="L174" s="27"/>
      <c r="M174" s="198"/>
      <c r="N174" s="199"/>
      <c r="O174" s="68"/>
      <c r="P174" s="68"/>
      <c r="Q174" s="68"/>
      <c r="R174" s="68"/>
      <c r="S174" s="68"/>
      <c r="T174" s="69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7" t="s">
        <v>194</v>
      </c>
      <c r="AU174" s="7" t="s">
        <v>92</v>
      </c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</row>
    <row r="175" s="32" customFormat="true" ht="12.8" hidden="false" customHeight="false" outlineLevel="0" collapsed="false">
      <c r="A175" s="26"/>
      <c r="B175" s="27"/>
      <c r="C175" s="183" t="s">
        <v>316</v>
      </c>
      <c r="D175" s="183" t="s">
        <v>0</v>
      </c>
      <c r="E175" s="184" t="s">
        <v>2392</v>
      </c>
      <c r="F175" s="185" t="s">
        <v>2393</v>
      </c>
      <c r="G175" s="186" t="s">
        <v>260</v>
      </c>
      <c r="H175" s="187" t="n">
        <v>1</v>
      </c>
      <c r="I175" s="188"/>
      <c r="J175" s="189" t="n">
        <f aca="false">ROUND(I175*H175,2)</f>
        <v>0</v>
      </c>
      <c r="K175" s="185" t="s">
        <v>261</v>
      </c>
      <c r="L175" s="27"/>
      <c r="M175" s="190"/>
      <c r="N175" s="191" t="s">
        <v>47</v>
      </c>
      <c r="O175" s="68"/>
      <c r="P175" s="192" t="n">
        <f aca="false">O175*H175</f>
        <v>0</v>
      </c>
      <c r="Q175" s="192" t="n">
        <v>0</v>
      </c>
      <c r="R175" s="192" t="n">
        <f aca="false">Q175*H175</f>
        <v>0</v>
      </c>
      <c r="S175" s="192" t="n">
        <v>0</v>
      </c>
      <c r="T175" s="193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194" t="s">
        <v>1324</v>
      </c>
      <c r="AS175" s="31"/>
      <c r="AT175" s="194" t="s">
        <v>0</v>
      </c>
      <c r="AU175" s="194" t="s">
        <v>92</v>
      </c>
      <c r="AV175" s="31"/>
      <c r="AW175" s="31"/>
      <c r="AX175" s="31"/>
      <c r="AY175" s="7" t="s">
        <v>186</v>
      </c>
      <c r="AZ175" s="31"/>
      <c r="BA175" s="31"/>
      <c r="BB175" s="31"/>
      <c r="BC175" s="31"/>
      <c r="BD175" s="31"/>
      <c r="BE175" s="195" t="n">
        <f aca="false">IF(N175="základní",J175,0)</f>
        <v>0</v>
      </c>
      <c r="BF175" s="195" t="n">
        <f aca="false">IF(N175="snížená",J175,0)</f>
        <v>0</v>
      </c>
      <c r="BG175" s="195" t="n">
        <f aca="false">IF(N175="zákl. přenesená",J175,0)</f>
        <v>0</v>
      </c>
      <c r="BH175" s="195" t="n">
        <f aca="false">IF(N175="sníž. přenesená",J175,0)</f>
        <v>0</v>
      </c>
      <c r="BI175" s="195" t="n">
        <f aca="false">IF(N175="nulová",J175,0)</f>
        <v>0</v>
      </c>
      <c r="BJ175" s="7" t="s">
        <v>90</v>
      </c>
      <c r="BK175" s="195" t="n">
        <f aca="false">ROUND(I175*H175,2)</f>
        <v>0</v>
      </c>
      <c r="BL175" s="7" t="s">
        <v>1324</v>
      </c>
      <c r="BM175" s="194" t="s">
        <v>2394</v>
      </c>
      <c r="BN175" s="31"/>
    </row>
    <row r="176" s="32" customFormat="true" ht="12.8" hidden="false" customHeight="false" outlineLevel="0" collapsed="false">
      <c r="A176" s="26"/>
      <c r="B176" s="27"/>
      <c r="C176" s="26"/>
      <c r="D176" s="196" t="s">
        <v>194</v>
      </c>
      <c r="E176" s="26"/>
      <c r="F176" s="197" t="s">
        <v>2393</v>
      </c>
      <c r="G176" s="26"/>
      <c r="H176" s="26"/>
      <c r="I176" s="163"/>
      <c r="J176" s="26"/>
      <c r="K176" s="26"/>
      <c r="L176" s="27"/>
      <c r="M176" s="198"/>
      <c r="N176" s="199"/>
      <c r="O176" s="68"/>
      <c r="P176" s="68"/>
      <c r="Q176" s="68"/>
      <c r="R176" s="68"/>
      <c r="S176" s="68"/>
      <c r="T176" s="69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7" t="s">
        <v>194</v>
      </c>
      <c r="AU176" s="7" t="s">
        <v>92</v>
      </c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</row>
    <row r="177" s="32" customFormat="true" ht="12.8" hidden="false" customHeight="false" outlineLevel="0" collapsed="false">
      <c r="A177" s="26"/>
      <c r="B177" s="27"/>
      <c r="C177" s="183" t="s">
        <v>311</v>
      </c>
      <c r="D177" s="183" t="s">
        <v>0</v>
      </c>
      <c r="E177" s="184" t="s">
        <v>2395</v>
      </c>
      <c r="F177" s="185" t="s">
        <v>2396</v>
      </c>
      <c r="G177" s="186" t="s">
        <v>260</v>
      </c>
      <c r="H177" s="187" t="n">
        <v>1</v>
      </c>
      <c r="I177" s="188"/>
      <c r="J177" s="189" t="n">
        <f aca="false">ROUND(I177*H177,2)</f>
        <v>0</v>
      </c>
      <c r="K177" s="185" t="s">
        <v>261</v>
      </c>
      <c r="L177" s="27"/>
      <c r="M177" s="190"/>
      <c r="N177" s="191" t="s">
        <v>47</v>
      </c>
      <c r="O177" s="68"/>
      <c r="P177" s="192" t="n">
        <f aca="false">O177*H177</f>
        <v>0</v>
      </c>
      <c r="Q177" s="192" t="n">
        <v>0</v>
      </c>
      <c r="R177" s="192" t="n">
        <f aca="false">Q177*H177</f>
        <v>0</v>
      </c>
      <c r="S177" s="192" t="n">
        <v>0</v>
      </c>
      <c r="T177" s="193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194" t="s">
        <v>1324</v>
      </c>
      <c r="AS177" s="31"/>
      <c r="AT177" s="194" t="s">
        <v>0</v>
      </c>
      <c r="AU177" s="194" t="s">
        <v>92</v>
      </c>
      <c r="AV177" s="31"/>
      <c r="AW177" s="31"/>
      <c r="AX177" s="31"/>
      <c r="AY177" s="7" t="s">
        <v>186</v>
      </c>
      <c r="AZ177" s="31"/>
      <c r="BA177" s="31"/>
      <c r="BB177" s="31"/>
      <c r="BC177" s="31"/>
      <c r="BD177" s="31"/>
      <c r="BE177" s="195" t="n">
        <f aca="false">IF(N177="základní",J177,0)</f>
        <v>0</v>
      </c>
      <c r="BF177" s="195" t="n">
        <f aca="false">IF(N177="snížená",J177,0)</f>
        <v>0</v>
      </c>
      <c r="BG177" s="195" t="n">
        <f aca="false">IF(N177="zákl. přenesená",J177,0)</f>
        <v>0</v>
      </c>
      <c r="BH177" s="195" t="n">
        <f aca="false">IF(N177="sníž. přenesená",J177,0)</f>
        <v>0</v>
      </c>
      <c r="BI177" s="195" t="n">
        <f aca="false">IF(N177="nulová",J177,0)</f>
        <v>0</v>
      </c>
      <c r="BJ177" s="7" t="s">
        <v>90</v>
      </c>
      <c r="BK177" s="195" t="n">
        <f aca="false">ROUND(I177*H177,2)</f>
        <v>0</v>
      </c>
      <c r="BL177" s="7" t="s">
        <v>1324</v>
      </c>
      <c r="BM177" s="194" t="s">
        <v>2397</v>
      </c>
      <c r="BN177" s="31"/>
    </row>
    <row r="178" s="32" customFormat="true" ht="12.8" hidden="false" customHeight="false" outlineLevel="0" collapsed="false">
      <c r="A178" s="26"/>
      <c r="B178" s="27"/>
      <c r="C178" s="26"/>
      <c r="D178" s="196" t="s">
        <v>194</v>
      </c>
      <c r="E178" s="26"/>
      <c r="F178" s="197" t="s">
        <v>2396</v>
      </c>
      <c r="G178" s="26"/>
      <c r="H178" s="26"/>
      <c r="I178" s="163"/>
      <c r="J178" s="26"/>
      <c r="K178" s="26"/>
      <c r="L178" s="27"/>
      <c r="M178" s="198"/>
      <c r="N178" s="199"/>
      <c r="O178" s="68"/>
      <c r="P178" s="68"/>
      <c r="Q178" s="68"/>
      <c r="R178" s="68"/>
      <c r="S178" s="68"/>
      <c r="T178" s="69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7" t="s">
        <v>194</v>
      </c>
      <c r="AU178" s="7" t="s">
        <v>92</v>
      </c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</row>
    <row r="179" s="32" customFormat="true" ht="12.8" hidden="false" customHeight="false" outlineLevel="0" collapsed="false">
      <c r="A179" s="26"/>
      <c r="B179" s="27"/>
      <c r="C179" s="183" t="s">
        <v>329</v>
      </c>
      <c r="D179" s="183" t="s">
        <v>0</v>
      </c>
      <c r="E179" s="184" t="s">
        <v>2398</v>
      </c>
      <c r="F179" s="185" t="s">
        <v>2399</v>
      </c>
      <c r="G179" s="186" t="s">
        <v>260</v>
      </c>
      <c r="H179" s="187" t="n">
        <v>1</v>
      </c>
      <c r="I179" s="188"/>
      <c r="J179" s="189" t="n">
        <f aca="false">ROUND(I179*H179,2)</f>
        <v>0</v>
      </c>
      <c r="K179" s="185" t="s">
        <v>261</v>
      </c>
      <c r="L179" s="27"/>
      <c r="M179" s="190"/>
      <c r="N179" s="191" t="s">
        <v>47</v>
      </c>
      <c r="O179" s="68"/>
      <c r="P179" s="192" t="n">
        <f aca="false">O179*H179</f>
        <v>0</v>
      </c>
      <c r="Q179" s="192" t="n">
        <v>0</v>
      </c>
      <c r="R179" s="192" t="n">
        <f aca="false">Q179*H179</f>
        <v>0</v>
      </c>
      <c r="S179" s="192" t="n">
        <v>0</v>
      </c>
      <c r="T179" s="193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194" t="s">
        <v>1324</v>
      </c>
      <c r="AS179" s="31"/>
      <c r="AT179" s="194" t="s">
        <v>0</v>
      </c>
      <c r="AU179" s="194" t="s">
        <v>92</v>
      </c>
      <c r="AV179" s="31"/>
      <c r="AW179" s="31"/>
      <c r="AX179" s="31"/>
      <c r="AY179" s="7" t="s">
        <v>186</v>
      </c>
      <c r="AZ179" s="31"/>
      <c r="BA179" s="31"/>
      <c r="BB179" s="31"/>
      <c r="BC179" s="31"/>
      <c r="BD179" s="31"/>
      <c r="BE179" s="195" t="n">
        <f aca="false">IF(N179="základní",J179,0)</f>
        <v>0</v>
      </c>
      <c r="BF179" s="195" t="n">
        <f aca="false">IF(N179="snížená",J179,0)</f>
        <v>0</v>
      </c>
      <c r="BG179" s="195" t="n">
        <f aca="false">IF(N179="zákl. přenesená",J179,0)</f>
        <v>0</v>
      </c>
      <c r="BH179" s="195" t="n">
        <f aca="false">IF(N179="sníž. přenesená",J179,0)</f>
        <v>0</v>
      </c>
      <c r="BI179" s="195" t="n">
        <f aca="false">IF(N179="nulová",J179,0)</f>
        <v>0</v>
      </c>
      <c r="BJ179" s="7" t="s">
        <v>90</v>
      </c>
      <c r="BK179" s="195" t="n">
        <f aca="false">ROUND(I179*H179,2)</f>
        <v>0</v>
      </c>
      <c r="BL179" s="7" t="s">
        <v>1324</v>
      </c>
      <c r="BM179" s="194" t="s">
        <v>2400</v>
      </c>
      <c r="BN179" s="31"/>
    </row>
    <row r="180" s="32" customFormat="true" ht="12.8" hidden="false" customHeight="false" outlineLevel="0" collapsed="false">
      <c r="A180" s="26"/>
      <c r="B180" s="27"/>
      <c r="C180" s="26"/>
      <c r="D180" s="196" t="s">
        <v>194</v>
      </c>
      <c r="E180" s="26"/>
      <c r="F180" s="197" t="s">
        <v>2399</v>
      </c>
      <c r="G180" s="26"/>
      <c r="H180" s="26"/>
      <c r="I180" s="163"/>
      <c r="J180" s="26"/>
      <c r="K180" s="26"/>
      <c r="L180" s="27"/>
      <c r="M180" s="198"/>
      <c r="N180" s="199"/>
      <c r="O180" s="68"/>
      <c r="P180" s="68"/>
      <c r="Q180" s="68"/>
      <c r="R180" s="68"/>
      <c r="S180" s="68"/>
      <c r="T180" s="69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7" t="s">
        <v>194</v>
      </c>
      <c r="AU180" s="7" t="s">
        <v>92</v>
      </c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</row>
    <row r="181" s="32" customFormat="true" ht="12.8" hidden="false" customHeight="false" outlineLevel="0" collapsed="false">
      <c r="A181" s="26"/>
      <c r="B181" s="27"/>
      <c r="C181" s="183" t="s">
        <v>335</v>
      </c>
      <c r="D181" s="183" t="s">
        <v>0</v>
      </c>
      <c r="E181" s="184" t="s">
        <v>2401</v>
      </c>
      <c r="F181" s="185" t="s">
        <v>2402</v>
      </c>
      <c r="G181" s="186" t="s">
        <v>260</v>
      </c>
      <c r="H181" s="187" t="n">
        <v>1</v>
      </c>
      <c r="I181" s="188"/>
      <c r="J181" s="189" t="n">
        <f aca="false">ROUND(I181*H181,2)</f>
        <v>0</v>
      </c>
      <c r="K181" s="185" t="s">
        <v>261</v>
      </c>
      <c r="L181" s="27"/>
      <c r="M181" s="190"/>
      <c r="N181" s="191" t="s">
        <v>47</v>
      </c>
      <c r="O181" s="68"/>
      <c r="P181" s="192" t="n">
        <f aca="false">O181*H181</f>
        <v>0</v>
      </c>
      <c r="Q181" s="192" t="n">
        <v>0</v>
      </c>
      <c r="R181" s="192" t="n">
        <f aca="false">Q181*H181</f>
        <v>0</v>
      </c>
      <c r="S181" s="192" t="n">
        <v>0</v>
      </c>
      <c r="T181" s="193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194" t="s">
        <v>1324</v>
      </c>
      <c r="AS181" s="31"/>
      <c r="AT181" s="194" t="s">
        <v>0</v>
      </c>
      <c r="AU181" s="194" t="s">
        <v>92</v>
      </c>
      <c r="AV181" s="31"/>
      <c r="AW181" s="31"/>
      <c r="AX181" s="31"/>
      <c r="AY181" s="7" t="s">
        <v>186</v>
      </c>
      <c r="AZ181" s="31"/>
      <c r="BA181" s="31"/>
      <c r="BB181" s="31"/>
      <c r="BC181" s="31"/>
      <c r="BD181" s="31"/>
      <c r="BE181" s="195" t="n">
        <f aca="false">IF(N181="základní",J181,0)</f>
        <v>0</v>
      </c>
      <c r="BF181" s="195" t="n">
        <f aca="false">IF(N181="snížená",J181,0)</f>
        <v>0</v>
      </c>
      <c r="BG181" s="195" t="n">
        <f aca="false">IF(N181="zákl. přenesená",J181,0)</f>
        <v>0</v>
      </c>
      <c r="BH181" s="195" t="n">
        <f aca="false">IF(N181="sníž. přenesená",J181,0)</f>
        <v>0</v>
      </c>
      <c r="BI181" s="195" t="n">
        <f aca="false">IF(N181="nulová",J181,0)</f>
        <v>0</v>
      </c>
      <c r="BJ181" s="7" t="s">
        <v>90</v>
      </c>
      <c r="BK181" s="195" t="n">
        <f aca="false">ROUND(I181*H181,2)</f>
        <v>0</v>
      </c>
      <c r="BL181" s="7" t="s">
        <v>1324</v>
      </c>
      <c r="BM181" s="194" t="s">
        <v>2403</v>
      </c>
      <c r="BN181" s="31"/>
    </row>
    <row r="182" s="32" customFormat="true" ht="12.8" hidden="false" customHeight="false" outlineLevel="0" collapsed="false">
      <c r="A182" s="26"/>
      <c r="B182" s="27"/>
      <c r="C182" s="26"/>
      <c r="D182" s="196" t="s">
        <v>194</v>
      </c>
      <c r="E182" s="26"/>
      <c r="F182" s="197" t="s">
        <v>2402</v>
      </c>
      <c r="G182" s="26"/>
      <c r="H182" s="26"/>
      <c r="I182" s="163"/>
      <c r="J182" s="26"/>
      <c r="K182" s="26"/>
      <c r="L182" s="27"/>
      <c r="M182" s="198"/>
      <c r="N182" s="199"/>
      <c r="O182" s="68"/>
      <c r="P182" s="68"/>
      <c r="Q182" s="68"/>
      <c r="R182" s="68"/>
      <c r="S182" s="68"/>
      <c r="T182" s="69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7" t="s">
        <v>194</v>
      </c>
      <c r="AU182" s="7" t="s">
        <v>92</v>
      </c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</row>
    <row r="183" s="32" customFormat="true" ht="12.8" hidden="false" customHeight="false" outlineLevel="0" collapsed="false">
      <c r="A183" s="26"/>
      <c r="B183" s="27"/>
      <c r="C183" s="183" t="s">
        <v>340</v>
      </c>
      <c r="D183" s="183" t="s">
        <v>0</v>
      </c>
      <c r="E183" s="184" t="s">
        <v>2404</v>
      </c>
      <c r="F183" s="185" t="s">
        <v>2405</v>
      </c>
      <c r="G183" s="186" t="s">
        <v>260</v>
      </c>
      <c r="H183" s="187" t="n">
        <v>1</v>
      </c>
      <c r="I183" s="188"/>
      <c r="J183" s="189" t="n">
        <f aca="false">ROUND(I183*H183,2)</f>
        <v>0</v>
      </c>
      <c r="K183" s="185" t="s">
        <v>261</v>
      </c>
      <c r="L183" s="27"/>
      <c r="M183" s="190"/>
      <c r="N183" s="191" t="s">
        <v>47</v>
      </c>
      <c r="O183" s="68"/>
      <c r="P183" s="192" t="n">
        <f aca="false">O183*H183</f>
        <v>0</v>
      </c>
      <c r="Q183" s="192" t="n">
        <v>0</v>
      </c>
      <c r="R183" s="192" t="n">
        <f aca="false">Q183*H183</f>
        <v>0</v>
      </c>
      <c r="S183" s="192" t="n">
        <v>0</v>
      </c>
      <c r="T183" s="193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194" t="s">
        <v>1324</v>
      </c>
      <c r="AS183" s="31"/>
      <c r="AT183" s="194" t="s">
        <v>0</v>
      </c>
      <c r="AU183" s="194" t="s">
        <v>92</v>
      </c>
      <c r="AV183" s="31"/>
      <c r="AW183" s="31"/>
      <c r="AX183" s="31"/>
      <c r="AY183" s="7" t="s">
        <v>186</v>
      </c>
      <c r="AZ183" s="31"/>
      <c r="BA183" s="31"/>
      <c r="BB183" s="31"/>
      <c r="BC183" s="31"/>
      <c r="BD183" s="31"/>
      <c r="BE183" s="195" t="n">
        <f aca="false">IF(N183="základní",J183,0)</f>
        <v>0</v>
      </c>
      <c r="BF183" s="195" t="n">
        <f aca="false">IF(N183="snížená",J183,0)</f>
        <v>0</v>
      </c>
      <c r="BG183" s="195" t="n">
        <f aca="false">IF(N183="zákl. přenesená",J183,0)</f>
        <v>0</v>
      </c>
      <c r="BH183" s="195" t="n">
        <f aca="false">IF(N183="sníž. přenesená",J183,0)</f>
        <v>0</v>
      </c>
      <c r="BI183" s="195" t="n">
        <f aca="false">IF(N183="nulová",J183,0)</f>
        <v>0</v>
      </c>
      <c r="BJ183" s="7" t="s">
        <v>90</v>
      </c>
      <c r="BK183" s="195" t="n">
        <f aca="false">ROUND(I183*H183,2)</f>
        <v>0</v>
      </c>
      <c r="BL183" s="7" t="s">
        <v>1324</v>
      </c>
      <c r="BM183" s="194" t="s">
        <v>2406</v>
      </c>
      <c r="BN183" s="31"/>
    </row>
    <row r="184" s="32" customFormat="true" ht="12.8" hidden="false" customHeight="false" outlineLevel="0" collapsed="false">
      <c r="A184" s="26"/>
      <c r="B184" s="27"/>
      <c r="C184" s="26"/>
      <c r="D184" s="196" t="s">
        <v>194</v>
      </c>
      <c r="E184" s="26"/>
      <c r="F184" s="197" t="s">
        <v>2405</v>
      </c>
      <c r="G184" s="26"/>
      <c r="H184" s="26"/>
      <c r="I184" s="163"/>
      <c r="J184" s="26"/>
      <c r="K184" s="26"/>
      <c r="L184" s="27"/>
      <c r="M184" s="198"/>
      <c r="N184" s="199"/>
      <c r="O184" s="68"/>
      <c r="P184" s="68"/>
      <c r="Q184" s="68"/>
      <c r="R184" s="68"/>
      <c r="S184" s="68"/>
      <c r="T184" s="69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7" t="s">
        <v>194</v>
      </c>
      <c r="AU184" s="7" t="s">
        <v>92</v>
      </c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</row>
    <row r="185" s="32" customFormat="true" ht="12.8" hidden="false" customHeight="false" outlineLevel="0" collapsed="false">
      <c r="A185" s="26"/>
      <c r="B185" s="27"/>
      <c r="C185" s="183" t="s">
        <v>345</v>
      </c>
      <c r="D185" s="183" t="s">
        <v>0</v>
      </c>
      <c r="E185" s="184" t="s">
        <v>2407</v>
      </c>
      <c r="F185" s="185" t="s">
        <v>2408</v>
      </c>
      <c r="G185" s="186" t="s">
        <v>260</v>
      </c>
      <c r="H185" s="187" t="n">
        <v>1</v>
      </c>
      <c r="I185" s="188"/>
      <c r="J185" s="189" t="n">
        <f aca="false">ROUND(I185*H185,2)</f>
        <v>0</v>
      </c>
      <c r="K185" s="185" t="s">
        <v>261</v>
      </c>
      <c r="L185" s="27"/>
      <c r="M185" s="190"/>
      <c r="N185" s="191" t="s">
        <v>47</v>
      </c>
      <c r="O185" s="68"/>
      <c r="P185" s="192" t="n">
        <f aca="false">O185*H185</f>
        <v>0</v>
      </c>
      <c r="Q185" s="192" t="n">
        <v>0</v>
      </c>
      <c r="R185" s="192" t="n">
        <f aca="false">Q185*H185</f>
        <v>0</v>
      </c>
      <c r="S185" s="192" t="n">
        <v>0</v>
      </c>
      <c r="T185" s="193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194" t="s">
        <v>1324</v>
      </c>
      <c r="AS185" s="31"/>
      <c r="AT185" s="194" t="s">
        <v>0</v>
      </c>
      <c r="AU185" s="194" t="s">
        <v>92</v>
      </c>
      <c r="AV185" s="31"/>
      <c r="AW185" s="31"/>
      <c r="AX185" s="31"/>
      <c r="AY185" s="7" t="s">
        <v>186</v>
      </c>
      <c r="AZ185" s="31"/>
      <c r="BA185" s="31"/>
      <c r="BB185" s="31"/>
      <c r="BC185" s="31"/>
      <c r="BD185" s="31"/>
      <c r="BE185" s="195" t="n">
        <f aca="false">IF(N185="základní",J185,0)</f>
        <v>0</v>
      </c>
      <c r="BF185" s="195" t="n">
        <f aca="false">IF(N185="snížená",J185,0)</f>
        <v>0</v>
      </c>
      <c r="BG185" s="195" t="n">
        <f aca="false">IF(N185="zákl. přenesená",J185,0)</f>
        <v>0</v>
      </c>
      <c r="BH185" s="195" t="n">
        <f aca="false">IF(N185="sníž. přenesená",J185,0)</f>
        <v>0</v>
      </c>
      <c r="BI185" s="195" t="n">
        <f aca="false">IF(N185="nulová",J185,0)</f>
        <v>0</v>
      </c>
      <c r="BJ185" s="7" t="s">
        <v>90</v>
      </c>
      <c r="BK185" s="195" t="n">
        <f aca="false">ROUND(I185*H185,2)</f>
        <v>0</v>
      </c>
      <c r="BL185" s="7" t="s">
        <v>1324</v>
      </c>
      <c r="BM185" s="194" t="s">
        <v>2409</v>
      </c>
      <c r="BN185" s="31"/>
    </row>
    <row r="186" s="32" customFormat="true" ht="12.8" hidden="false" customHeight="false" outlineLevel="0" collapsed="false">
      <c r="A186" s="26"/>
      <c r="B186" s="27"/>
      <c r="C186" s="26"/>
      <c r="D186" s="196" t="s">
        <v>194</v>
      </c>
      <c r="E186" s="26"/>
      <c r="F186" s="197" t="s">
        <v>2408</v>
      </c>
      <c r="G186" s="26"/>
      <c r="H186" s="26"/>
      <c r="I186" s="163"/>
      <c r="J186" s="26"/>
      <c r="K186" s="26"/>
      <c r="L186" s="27"/>
      <c r="M186" s="198"/>
      <c r="N186" s="199"/>
      <c r="O186" s="68"/>
      <c r="P186" s="68"/>
      <c r="Q186" s="68"/>
      <c r="R186" s="68"/>
      <c r="S186" s="68"/>
      <c r="T186" s="69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7" t="s">
        <v>194</v>
      </c>
      <c r="AU186" s="7" t="s">
        <v>92</v>
      </c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</row>
    <row r="187" s="32" customFormat="true" ht="12.8" hidden="false" customHeight="false" outlineLevel="0" collapsed="false">
      <c r="A187" s="26"/>
      <c r="B187" s="27"/>
      <c r="C187" s="183" t="s">
        <v>350</v>
      </c>
      <c r="D187" s="183" t="s">
        <v>0</v>
      </c>
      <c r="E187" s="184" t="s">
        <v>2410</v>
      </c>
      <c r="F187" s="185" t="s">
        <v>2411</v>
      </c>
      <c r="G187" s="186" t="s">
        <v>260</v>
      </c>
      <c r="H187" s="187" t="n">
        <v>1</v>
      </c>
      <c r="I187" s="188"/>
      <c r="J187" s="189" t="n">
        <f aca="false">ROUND(I187*H187,2)</f>
        <v>0</v>
      </c>
      <c r="K187" s="185" t="s">
        <v>261</v>
      </c>
      <c r="L187" s="27"/>
      <c r="M187" s="190"/>
      <c r="N187" s="191" t="s">
        <v>47</v>
      </c>
      <c r="O187" s="68"/>
      <c r="P187" s="192" t="n">
        <f aca="false">O187*H187</f>
        <v>0</v>
      </c>
      <c r="Q187" s="192" t="n">
        <v>0</v>
      </c>
      <c r="R187" s="192" t="n">
        <f aca="false">Q187*H187</f>
        <v>0</v>
      </c>
      <c r="S187" s="192" t="n">
        <v>0</v>
      </c>
      <c r="T187" s="193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194" t="s">
        <v>1324</v>
      </c>
      <c r="AS187" s="31"/>
      <c r="AT187" s="194" t="s">
        <v>0</v>
      </c>
      <c r="AU187" s="194" t="s">
        <v>92</v>
      </c>
      <c r="AV187" s="31"/>
      <c r="AW187" s="31"/>
      <c r="AX187" s="31"/>
      <c r="AY187" s="7" t="s">
        <v>186</v>
      </c>
      <c r="AZ187" s="31"/>
      <c r="BA187" s="31"/>
      <c r="BB187" s="31"/>
      <c r="BC187" s="31"/>
      <c r="BD187" s="31"/>
      <c r="BE187" s="195" t="n">
        <f aca="false">IF(N187="základní",J187,0)</f>
        <v>0</v>
      </c>
      <c r="BF187" s="195" t="n">
        <f aca="false">IF(N187="snížená",J187,0)</f>
        <v>0</v>
      </c>
      <c r="BG187" s="195" t="n">
        <f aca="false">IF(N187="zákl. přenesená",J187,0)</f>
        <v>0</v>
      </c>
      <c r="BH187" s="195" t="n">
        <f aca="false">IF(N187="sníž. přenesená",J187,0)</f>
        <v>0</v>
      </c>
      <c r="BI187" s="195" t="n">
        <f aca="false">IF(N187="nulová",J187,0)</f>
        <v>0</v>
      </c>
      <c r="BJ187" s="7" t="s">
        <v>90</v>
      </c>
      <c r="BK187" s="195" t="n">
        <f aca="false">ROUND(I187*H187,2)</f>
        <v>0</v>
      </c>
      <c r="BL187" s="7" t="s">
        <v>1324</v>
      </c>
      <c r="BM187" s="194" t="s">
        <v>2412</v>
      </c>
      <c r="BN187" s="31"/>
    </row>
    <row r="188" s="32" customFormat="true" ht="12.8" hidden="false" customHeight="false" outlineLevel="0" collapsed="false">
      <c r="A188" s="26"/>
      <c r="B188" s="27"/>
      <c r="C188" s="26"/>
      <c r="D188" s="196" t="s">
        <v>194</v>
      </c>
      <c r="E188" s="26"/>
      <c r="F188" s="197" t="s">
        <v>2411</v>
      </c>
      <c r="G188" s="26"/>
      <c r="H188" s="26"/>
      <c r="I188" s="163"/>
      <c r="J188" s="26"/>
      <c r="K188" s="26"/>
      <c r="L188" s="27"/>
      <c r="M188" s="198"/>
      <c r="N188" s="199"/>
      <c r="O188" s="68"/>
      <c r="P188" s="68"/>
      <c r="Q188" s="68"/>
      <c r="R188" s="68"/>
      <c r="S188" s="68"/>
      <c r="T188" s="69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7" t="s">
        <v>194</v>
      </c>
      <c r="AU188" s="7" t="s">
        <v>92</v>
      </c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</row>
    <row r="189" s="32" customFormat="true" ht="12.8" hidden="false" customHeight="false" outlineLevel="0" collapsed="false">
      <c r="A189" s="26"/>
      <c r="B189" s="27"/>
      <c r="C189" s="183" t="s">
        <v>355</v>
      </c>
      <c r="D189" s="183" t="s">
        <v>0</v>
      </c>
      <c r="E189" s="184" t="s">
        <v>2413</v>
      </c>
      <c r="F189" s="185" t="s">
        <v>2414</v>
      </c>
      <c r="G189" s="186" t="s">
        <v>260</v>
      </c>
      <c r="H189" s="187" t="n">
        <v>1</v>
      </c>
      <c r="I189" s="188"/>
      <c r="J189" s="189" t="n">
        <f aca="false">ROUND(I189*H189,2)</f>
        <v>0</v>
      </c>
      <c r="K189" s="185" t="s">
        <v>261</v>
      </c>
      <c r="L189" s="27"/>
      <c r="M189" s="190"/>
      <c r="N189" s="191" t="s">
        <v>47</v>
      </c>
      <c r="O189" s="68"/>
      <c r="P189" s="192" t="n">
        <f aca="false">O189*H189</f>
        <v>0</v>
      </c>
      <c r="Q189" s="192" t="n">
        <v>0</v>
      </c>
      <c r="R189" s="192" t="n">
        <f aca="false">Q189*H189</f>
        <v>0</v>
      </c>
      <c r="S189" s="192" t="n">
        <v>0</v>
      </c>
      <c r="T189" s="193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194" t="s">
        <v>1324</v>
      </c>
      <c r="AS189" s="31"/>
      <c r="AT189" s="194" t="s">
        <v>0</v>
      </c>
      <c r="AU189" s="194" t="s">
        <v>92</v>
      </c>
      <c r="AV189" s="31"/>
      <c r="AW189" s="31"/>
      <c r="AX189" s="31"/>
      <c r="AY189" s="7" t="s">
        <v>186</v>
      </c>
      <c r="AZ189" s="31"/>
      <c r="BA189" s="31"/>
      <c r="BB189" s="31"/>
      <c r="BC189" s="31"/>
      <c r="BD189" s="31"/>
      <c r="BE189" s="195" t="n">
        <f aca="false">IF(N189="základní",J189,0)</f>
        <v>0</v>
      </c>
      <c r="BF189" s="195" t="n">
        <f aca="false">IF(N189="snížená",J189,0)</f>
        <v>0</v>
      </c>
      <c r="BG189" s="195" t="n">
        <f aca="false">IF(N189="zákl. přenesená",J189,0)</f>
        <v>0</v>
      </c>
      <c r="BH189" s="195" t="n">
        <f aca="false">IF(N189="sníž. přenesená",J189,0)</f>
        <v>0</v>
      </c>
      <c r="BI189" s="195" t="n">
        <f aca="false">IF(N189="nulová",J189,0)</f>
        <v>0</v>
      </c>
      <c r="BJ189" s="7" t="s">
        <v>90</v>
      </c>
      <c r="BK189" s="195" t="n">
        <f aca="false">ROUND(I189*H189,2)</f>
        <v>0</v>
      </c>
      <c r="BL189" s="7" t="s">
        <v>1324</v>
      </c>
      <c r="BM189" s="194" t="s">
        <v>2415</v>
      </c>
      <c r="BN189" s="31"/>
    </row>
    <row r="190" s="32" customFormat="true" ht="12.8" hidden="false" customHeight="false" outlineLevel="0" collapsed="false">
      <c r="A190" s="26"/>
      <c r="B190" s="27"/>
      <c r="C190" s="26"/>
      <c r="D190" s="196" t="s">
        <v>194</v>
      </c>
      <c r="E190" s="26"/>
      <c r="F190" s="197" t="s">
        <v>2414</v>
      </c>
      <c r="G190" s="26"/>
      <c r="H190" s="26"/>
      <c r="I190" s="163"/>
      <c r="J190" s="26"/>
      <c r="K190" s="26"/>
      <c r="L190" s="27"/>
      <c r="M190" s="198"/>
      <c r="N190" s="199"/>
      <c r="O190" s="68"/>
      <c r="P190" s="68"/>
      <c r="Q190" s="68"/>
      <c r="R190" s="68"/>
      <c r="S190" s="68"/>
      <c r="T190" s="69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7" t="s">
        <v>194</v>
      </c>
      <c r="AU190" s="7" t="s">
        <v>92</v>
      </c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</row>
    <row r="191" s="32" customFormat="true" ht="12.8" hidden="false" customHeight="false" outlineLevel="0" collapsed="false">
      <c r="A191" s="26"/>
      <c r="B191" s="27"/>
      <c r="C191" s="183" t="s">
        <v>360</v>
      </c>
      <c r="D191" s="183" t="s">
        <v>0</v>
      </c>
      <c r="E191" s="184" t="s">
        <v>2416</v>
      </c>
      <c r="F191" s="185" t="s">
        <v>2417</v>
      </c>
      <c r="G191" s="186" t="s">
        <v>260</v>
      </c>
      <c r="H191" s="187" t="n">
        <v>1</v>
      </c>
      <c r="I191" s="188"/>
      <c r="J191" s="189" t="n">
        <f aca="false">ROUND(I191*H191,2)</f>
        <v>0</v>
      </c>
      <c r="K191" s="185" t="s">
        <v>261</v>
      </c>
      <c r="L191" s="27"/>
      <c r="M191" s="190"/>
      <c r="N191" s="191" t="s">
        <v>47</v>
      </c>
      <c r="O191" s="68"/>
      <c r="P191" s="192" t="n">
        <f aca="false">O191*H191</f>
        <v>0</v>
      </c>
      <c r="Q191" s="192" t="n">
        <v>0</v>
      </c>
      <c r="R191" s="192" t="n">
        <f aca="false">Q191*H191</f>
        <v>0</v>
      </c>
      <c r="S191" s="192" t="n">
        <v>0</v>
      </c>
      <c r="T191" s="193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194" t="s">
        <v>1324</v>
      </c>
      <c r="AS191" s="31"/>
      <c r="AT191" s="194" t="s">
        <v>0</v>
      </c>
      <c r="AU191" s="194" t="s">
        <v>92</v>
      </c>
      <c r="AV191" s="31"/>
      <c r="AW191" s="31"/>
      <c r="AX191" s="31"/>
      <c r="AY191" s="7" t="s">
        <v>186</v>
      </c>
      <c r="AZ191" s="31"/>
      <c r="BA191" s="31"/>
      <c r="BB191" s="31"/>
      <c r="BC191" s="31"/>
      <c r="BD191" s="31"/>
      <c r="BE191" s="195" t="n">
        <f aca="false">IF(N191="základní",J191,0)</f>
        <v>0</v>
      </c>
      <c r="BF191" s="195" t="n">
        <f aca="false">IF(N191="snížená",J191,0)</f>
        <v>0</v>
      </c>
      <c r="BG191" s="195" t="n">
        <f aca="false">IF(N191="zákl. přenesená",J191,0)</f>
        <v>0</v>
      </c>
      <c r="BH191" s="195" t="n">
        <f aca="false">IF(N191="sníž. přenesená",J191,0)</f>
        <v>0</v>
      </c>
      <c r="BI191" s="195" t="n">
        <f aca="false">IF(N191="nulová",J191,0)</f>
        <v>0</v>
      </c>
      <c r="BJ191" s="7" t="s">
        <v>90</v>
      </c>
      <c r="BK191" s="195" t="n">
        <f aca="false">ROUND(I191*H191,2)</f>
        <v>0</v>
      </c>
      <c r="BL191" s="7" t="s">
        <v>1324</v>
      </c>
      <c r="BM191" s="194" t="s">
        <v>2418</v>
      </c>
      <c r="BN191" s="31"/>
    </row>
    <row r="192" s="32" customFormat="true" ht="12.8" hidden="false" customHeight="false" outlineLevel="0" collapsed="false">
      <c r="A192" s="26"/>
      <c r="B192" s="27"/>
      <c r="C192" s="26"/>
      <c r="D192" s="196" t="s">
        <v>194</v>
      </c>
      <c r="E192" s="26"/>
      <c r="F192" s="197" t="s">
        <v>2417</v>
      </c>
      <c r="G192" s="26"/>
      <c r="H192" s="26"/>
      <c r="I192" s="163"/>
      <c r="J192" s="26"/>
      <c r="K192" s="26"/>
      <c r="L192" s="27"/>
      <c r="M192" s="198"/>
      <c r="N192" s="199"/>
      <c r="O192" s="68"/>
      <c r="P192" s="68"/>
      <c r="Q192" s="68"/>
      <c r="R192" s="68"/>
      <c r="S192" s="68"/>
      <c r="T192" s="69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7" t="s">
        <v>194</v>
      </c>
      <c r="AU192" s="7" t="s">
        <v>92</v>
      </c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</row>
    <row r="193" s="32" customFormat="true" ht="12.8" hidden="false" customHeight="false" outlineLevel="0" collapsed="false">
      <c r="A193" s="26"/>
      <c r="B193" s="27"/>
      <c r="C193" s="183" t="s">
        <v>365</v>
      </c>
      <c r="D193" s="183" t="s">
        <v>0</v>
      </c>
      <c r="E193" s="184" t="s">
        <v>2419</v>
      </c>
      <c r="F193" s="185" t="s">
        <v>2420</v>
      </c>
      <c r="G193" s="186" t="s">
        <v>260</v>
      </c>
      <c r="H193" s="187" t="n">
        <v>1</v>
      </c>
      <c r="I193" s="188"/>
      <c r="J193" s="189" t="n">
        <f aca="false">ROUND(I193*H193,2)</f>
        <v>0</v>
      </c>
      <c r="K193" s="185" t="s">
        <v>261</v>
      </c>
      <c r="L193" s="27"/>
      <c r="M193" s="190"/>
      <c r="N193" s="191" t="s">
        <v>47</v>
      </c>
      <c r="O193" s="68"/>
      <c r="P193" s="192" t="n">
        <f aca="false">O193*H193</f>
        <v>0</v>
      </c>
      <c r="Q193" s="192" t="n">
        <v>0</v>
      </c>
      <c r="R193" s="192" t="n">
        <f aca="false">Q193*H193</f>
        <v>0</v>
      </c>
      <c r="S193" s="192" t="n">
        <v>0</v>
      </c>
      <c r="T193" s="193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194" t="s">
        <v>1324</v>
      </c>
      <c r="AS193" s="31"/>
      <c r="AT193" s="194" t="s">
        <v>0</v>
      </c>
      <c r="AU193" s="194" t="s">
        <v>92</v>
      </c>
      <c r="AV193" s="31"/>
      <c r="AW193" s="31"/>
      <c r="AX193" s="31"/>
      <c r="AY193" s="7" t="s">
        <v>186</v>
      </c>
      <c r="AZ193" s="31"/>
      <c r="BA193" s="31"/>
      <c r="BB193" s="31"/>
      <c r="BC193" s="31"/>
      <c r="BD193" s="31"/>
      <c r="BE193" s="195" t="n">
        <f aca="false">IF(N193="základní",J193,0)</f>
        <v>0</v>
      </c>
      <c r="BF193" s="195" t="n">
        <f aca="false">IF(N193="snížená",J193,0)</f>
        <v>0</v>
      </c>
      <c r="BG193" s="195" t="n">
        <f aca="false">IF(N193="zákl. přenesená",J193,0)</f>
        <v>0</v>
      </c>
      <c r="BH193" s="195" t="n">
        <f aca="false">IF(N193="sníž. přenesená",J193,0)</f>
        <v>0</v>
      </c>
      <c r="BI193" s="195" t="n">
        <f aca="false">IF(N193="nulová",J193,0)</f>
        <v>0</v>
      </c>
      <c r="BJ193" s="7" t="s">
        <v>90</v>
      </c>
      <c r="BK193" s="195" t="n">
        <f aca="false">ROUND(I193*H193,2)</f>
        <v>0</v>
      </c>
      <c r="BL193" s="7" t="s">
        <v>1324</v>
      </c>
      <c r="BM193" s="194" t="s">
        <v>2421</v>
      </c>
      <c r="BN193" s="31"/>
    </row>
    <row r="194" s="32" customFormat="true" ht="12.8" hidden="false" customHeight="false" outlineLevel="0" collapsed="false">
      <c r="A194" s="26"/>
      <c r="B194" s="27"/>
      <c r="C194" s="26"/>
      <c r="D194" s="196" t="s">
        <v>194</v>
      </c>
      <c r="E194" s="26"/>
      <c r="F194" s="197" t="s">
        <v>2420</v>
      </c>
      <c r="G194" s="26"/>
      <c r="H194" s="26"/>
      <c r="I194" s="163"/>
      <c r="J194" s="26"/>
      <c r="K194" s="26"/>
      <c r="L194" s="27"/>
      <c r="M194" s="198"/>
      <c r="N194" s="199"/>
      <c r="O194" s="68"/>
      <c r="P194" s="68"/>
      <c r="Q194" s="68"/>
      <c r="R194" s="68"/>
      <c r="S194" s="68"/>
      <c r="T194" s="69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7" t="s">
        <v>194</v>
      </c>
      <c r="AU194" s="7" t="s">
        <v>92</v>
      </c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</row>
    <row r="195" s="32" customFormat="true" ht="12.8" hidden="false" customHeight="false" outlineLevel="0" collapsed="false">
      <c r="A195" s="26"/>
      <c r="B195" s="27"/>
      <c r="C195" s="183" t="s">
        <v>542</v>
      </c>
      <c r="D195" s="183" t="s">
        <v>0</v>
      </c>
      <c r="E195" s="184" t="s">
        <v>2422</v>
      </c>
      <c r="F195" s="185" t="s">
        <v>2423</v>
      </c>
      <c r="G195" s="186" t="s">
        <v>260</v>
      </c>
      <c r="H195" s="187" t="n">
        <v>1</v>
      </c>
      <c r="I195" s="188"/>
      <c r="J195" s="189" t="n">
        <f aca="false">ROUND(I195*H195,2)</f>
        <v>0</v>
      </c>
      <c r="K195" s="185" t="s">
        <v>261</v>
      </c>
      <c r="L195" s="27"/>
      <c r="M195" s="190"/>
      <c r="N195" s="191" t="s">
        <v>47</v>
      </c>
      <c r="O195" s="68"/>
      <c r="P195" s="192" t="n">
        <f aca="false">O195*H195</f>
        <v>0</v>
      </c>
      <c r="Q195" s="192" t="n">
        <v>0</v>
      </c>
      <c r="R195" s="192" t="n">
        <f aca="false">Q195*H195</f>
        <v>0</v>
      </c>
      <c r="S195" s="192" t="n">
        <v>0</v>
      </c>
      <c r="T195" s="193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194" t="s">
        <v>1324</v>
      </c>
      <c r="AS195" s="31"/>
      <c r="AT195" s="194" t="s">
        <v>0</v>
      </c>
      <c r="AU195" s="194" t="s">
        <v>92</v>
      </c>
      <c r="AV195" s="31"/>
      <c r="AW195" s="31"/>
      <c r="AX195" s="31"/>
      <c r="AY195" s="7" t="s">
        <v>186</v>
      </c>
      <c r="AZ195" s="31"/>
      <c r="BA195" s="31"/>
      <c r="BB195" s="31"/>
      <c r="BC195" s="31"/>
      <c r="BD195" s="31"/>
      <c r="BE195" s="195" t="n">
        <f aca="false">IF(N195="základní",J195,0)</f>
        <v>0</v>
      </c>
      <c r="BF195" s="195" t="n">
        <f aca="false">IF(N195="snížená",J195,0)</f>
        <v>0</v>
      </c>
      <c r="BG195" s="195" t="n">
        <f aca="false">IF(N195="zákl. přenesená",J195,0)</f>
        <v>0</v>
      </c>
      <c r="BH195" s="195" t="n">
        <f aca="false">IF(N195="sníž. přenesená",J195,0)</f>
        <v>0</v>
      </c>
      <c r="BI195" s="195" t="n">
        <f aca="false">IF(N195="nulová",J195,0)</f>
        <v>0</v>
      </c>
      <c r="BJ195" s="7" t="s">
        <v>90</v>
      </c>
      <c r="BK195" s="195" t="n">
        <f aca="false">ROUND(I195*H195,2)</f>
        <v>0</v>
      </c>
      <c r="BL195" s="7" t="s">
        <v>1324</v>
      </c>
      <c r="BM195" s="194" t="s">
        <v>2424</v>
      </c>
      <c r="BN195" s="31"/>
    </row>
    <row r="196" s="32" customFormat="true" ht="12.8" hidden="false" customHeight="false" outlineLevel="0" collapsed="false">
      <c r="A196" s="26"/>
      <c r="B196" s="27"/>
      <c r="C196" s="26"/>
      <c r="D196" s="196" t="s">
        <v>194</v>
      </c>
      <c r="E196" s="26"/>
      <c r="F196" s="197" t="s">
        <v>2423</v>
      </c>
      <c r="G196" s="26"/>
      <c r="H196" s="26"/>
      <c r="I196" s="163"/>
      <c r="J196" s="26"/>
      <c r="K196" s="26"/>
      <c r="L196" s="27"/>
      <c r="M196" s="198"/>
      <c r="N196" s="199"/>
      <c r="O196" s="68"/>
      <c r="P196" s="68"/>
      <c r="Q196" s="68"/>
      <c r="R196" s="68"/>
      <c r="S196" s="68"/>
      <c r="T196" s="69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7" t="s">
        <v>194</v>
      </c>
      <c r="AU196" s="7" t="s">
        <v>92</v>
      </c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</row>
    <row r="197" s="32" customFormat="true" ht="12.8" hidden="false" customHeight="false" outlineLevel="0" collapsed="false">
      <c r="A197" s="26"/>
      <c r="B197" s="27"/>
      <c r="C197" s="183" t="s">
        <v>1000</v>
      </c>
      <c r="D197" s="183" t="s">
        <v>0</v>
      </c>
      <c r="E197" s="184" t="s">
        <v>2425</v>
      </c>
      <c r="F197" s="185" t="s">
        <v>2426</v>
      </c>
      <c r="G197" s="186" t="s">
        <v>260</v>
      </c>
      <c r="H197" s="187" t="n">
        <v>1</v>
      </c>
      <c r="I197" s="188"/>
      <c r="J197" s="189" t="n">
        <f aca="false">ROUND(I197*H197,2)</f>
        <v>0</v>
      </c>
      <c r="K197" s="185" t="s">
        <v>261</v>
      </c>
      <c r="L197" s="27"/>
      <c r="M197" s="190"/>
      <c r="N197" s="191" t="s">
        <v>47</v>
      </c>
      <c r="O197" s="68"/>
      <c r="P197" s="192" t="n">
        <f aca="false">O197*H197</f>
        <v>0</v>
      </c>
      <c r="Q197" s="192" t="n">
        <v>0</v>
      </c>
      <c r="R197" s="192" t="n">
        <f aca="false">Q197*H197</f>
        <v>0</v>
      </c>
      <c r="S197" s="192" t="n">
        <v>0</v>
      </c>
      <c r="T197" s="193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194" t="s">
        <v>1324</v>
      </c>
      <c r="AS197" s="31"/>
      <c r="AT197" s="194" t="s">
        <v>0</v>
      </c>
      <c r="AU197" s="194" t="s">
        <v>92</v>
      </c>
      <c r="AV197" s="31"/>
      <c r="AW197" s="31"/>
      <c r="AX197" s="31"/>
      <c r="AY197" s="7" t="s">
        <v>186</v>
      </c>
      <c r="AZ197" s="31"/>
      <c r="BA197" s="31"/>
      <c r="BB197" s="31"/>
      <c r="BC197" s="31"/>
      <c r="BD197" s="31"/>
      <c r="BE197" s="195" t="n">
        <f aca="false">IF(N197="základní",J197,0)</f>
        <v>0</v>
      </c>
      <c r="BF197" s="195" t="n">
        <f aca="false">IF(N197="snížená",J197,0)</f>
        <v>0</v>
      </c>
      <c r="BG197" s="195" t="n">
        <f aca="false">IF(N197="zákl. přenesená",J197,0)</f>
        <v>0</v>
      </c>
      <c r="BH197" s="195" t="n">
        <f aca="false">IF(N197="sníž. přenesená",J197,0)</f>
        <v>0</v>
      </c>
      <c r="BI197" s="195" t="n">
        <f aca="false">IF(N197="nulová",J197,0)</f>
        <v>0</v>
      </c>
      <c r="BJ197" s="7" t="s">
        <v>90</v>
      </c>
      <c r="BK197" s="195" t="n">
        <f aca="false">ROUND(I197*H197,2)</f>
        <v>0</v>
      </c>
      <c r="BL197" s="7" t="s">
        <v>1324</v>
      </c>
      <c r="BM197" s="194" t="s">
        <v>2427</v>
      </c>
      <c r="BN197" s="31"/>
    </row>
    <row r="198" s="32" customFormat="true" ht="12.8" hidden="false" customHeight="false" outlineLevel="0" collapsed="false">
      <c r="A198" s="26"/>
      <c r="B198" s="27"/>
      <c r="C198" s="26"/>
      <c r="D198" s="196" t="s">
        <v>194</v>
      </c>
      <c r="E198" s="26"/>
      <c r="F198" s="197" t="s">
        <v>2426</v>
      </c>
      <c r="G198" s="26"/>
      <c r="H198" s="26"/>
      <c r="I198" s="163"/>
      <c r="J198" s="26"/>
      <c r="K198" s="26"/>
      <c r="L198" s="27"/>
      <c r="M198" s="198"/>
      <c r="N198" s="199"/>
      <c r="O198" s="68"/>
      <c r="P198" s="68"/>
      <c r="Q198" s="68"/>
      <c r="R198" s="68"/>
      <c r="S198" s="68"/>
      <c r="T198" s="69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7" t="s">
        <v>194</v>
      </c>
      <c r="AU198" s="7" t="s">
        <v>92</v>
      </c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</row>
    <row r="199" s="32" customFormat="true" ht="12.8" hidden="false" customHeight="false" outlineLevel="0" collapsed="false">
      <c r="A199" s="26"/>
      <c r="B199" s="27"/>
      <c r="C199" s="183" t="s">
        <v>544</v>
      </c>
      <c r="D199" s="183" t="s">
        <v>0</v>
      </c>
      <c r="E199" s="184" t="s">
        <v>2428</v>
      </c>
      <c r="F199" s="185" t="s">
        <v>2429</v>
      </c>
      <c r="G199" s="186" t="s">
        <v>260</v>
      </c>
      <c r="H199" s="187" t="n">
        <v>1</v>
      </c>
      <c r="I199" s="188"/>
      <c r="J199" s="189" t="n">
        <f aca="false">ROUND(I199*H199,2)</f>
        <v>0</v>
      </c>
      <c r="K199" s="185" t="s">
        <v>261</v>
      </c>
      <c r="L199" s="27"/>
      <c r="M199" s="190"/>
      <c r="N199" s="191" t="s">
        <v>47</v>
      </c>
      <c r="O199" s="68"/>
      <c r="P199" s="192" t="n">
        <f aca="false">O199*H199</f>
        <v>0</v>
      </c>
      <c r="Q199" s="192" t="n">
        <v>0</v>
      </c>
      <c r="R199" s="192" t="n">
        <f aca="false">Q199*H199</f>
        <v>0</v>
      </c>
      <c r="S199" s="192" t="n">
        <v>0</v>
      </c>
      <c r="T199" s="193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194" t="s">
        <v>1324</v>
      </c>
      <c r="AS199" s="31"/>
      <c r="AT199" s="194" t="s">
        <v>0</v>
      </c>
      <c r="AU199" s="194" t="s">
        <v>92</v>
      </c>
      <c r="AV199" s="31"/>
      <c r="AW199" s="31"/>
      <c r="AX199" s="31"/>
      <c r="AY199" s="7" t="s">
        <v>186</v>
      </c>
      <c r="AZ199" s="31"/>
      <c r="BA199" s="31"/>
      <c r="BB199" s="31"/>
      <c r="BC199" s="31"/>
      <c r="BD199" s="31"/>
      <c r="BE199" s="195" t="n">
        <f aca="false">IF(N199="základní",J199,0)</f>
        <v>0</v>
      </c>
      <c r="BF199" s="195" t="n">
        <f aca="false">IF(N199="snížená",J199,0)</f>
        <v>0</v>
      </c>
      <c r="BG199" s="195" t="n">
        <f aca="false">IF(N199="zákl. přenesená",J199,0)</f>
        <v>0</v>
      </c>
      <c r="BH199" s="195" t="n">
        <f aca="false">IF(N199="sníž. přenesená",J199,0)</f>
        <v>0</v>
      </c>
      <c r="BI199" s="195" t="n">
        <f aca="false">IF(N199="nulová",J199,0)</f>
        <v>0</v>
      </c>
      <c r="BJ199" s="7" t="s">
        <v>90</v>
      </c>
      <c r="BK199" s="195" t="n">
        <f aca="false">ROUND(I199*H199,2)</f>
        <v>0</v>
      </c>
      <c r="BL199" s="7" t="s">
        <v>1324</v>
      </c>
      <c r="BM199" s="194" t="s">
        <v>2430</v>
      </c>
      <c r="BN199" s="31"/>
    </row>
    <row r="200" s="32" customFormat="true" ht="12.8" hidden="false" customHeight="false" outlineLevel="0" collapsed="false">
      <c r="A200" s="26"/>
      <c r="B200" s="27"/>
      <c r="C200" s="26"/>
      <c r="D200" s="196" t="s">
        <v>194</v>
      </c>
      <c r="E200" s="26"/>
      <c r="F200" s="197" t="s">
        <v>2429</v>
      </c>
      <c r="G200" s="26"/>
      <c r="H200" s="26"/>
      <c r="I200" s="163"/>
      <c r="J200" s="26"/>
      <c r="K200" s="26"/>
      <c r="L200" s="27"/>
      <c r="M200" s="198"/>
      <c r="N200" s="199"/>
      <c r="O200" s="68"/>
      <c r="P200" s="68"/>
      <c r="Q200" s="68"/>
      <c r="R200" s="68"/>
      <c r="S200" s="68"/>
      <c r="T200" s="69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7" t="s">
        <v>194</v>
      </c>
      <c r="AU200" s="7" t="s">
        <v>92</v>
      </c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</row>
    <row r="201" s="32" customFormat="true" ht="12.8" hidden="false" customHeight="false" outlineLevel="0" collapsed="false">
      <c r="A201" s="26"/>
      <c r="B201" s="27"/>
      <c r="C201" s="183" t="s">
        <v>611</v>
      </c>
      <c r="D201" s="183" t="s">
        <v>0</v>
      </c>
      <c r="E201" s="184" t="s">
        <v>2431</v>
      </c>
      <c r="F201" s="185" t="s">
        <v>2432</v>
      </c>
      <c r="G201" s="186" t="s">
        <v>260</v>
      </c>
      <c r="H201" s="187" t="n">
        <v>1</v>
      </c>
      <c r="I201" s="188"/>
      <c r="J201" s="189" t="n">
        <f aca="false">ROUND(I201*H201,2)</f>
        <v>0</v>
      </c>
      <c r="K201" s="185" t="s">
        <v>261</v>
      </c>
      <c r="L201" s="27"/>
      <c r="M201" s="190"/>
      <c r="N201" s="191" t="s">
        <v>47</v>
      </c>
      <c r="O201" s="68"/>
      <c r="P201" s="192" t="n">
        <f aca="false">O201*H201</f>
        <v>0</v>
      </c>
      <c r="Q201" s="192" t="n">
        <v>0</v>
      </c>
      <c r="R201" s="192" t="n">
        <f aca="false">Q201*H201</f>
        <v>0</v>
      </c>
      <c r="S201" s="192" t="n">
        <v>0</v>
      </c>
      <c r="T201" s="193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194" t="s">
        <v>1324</v>
      </c>
      <c r="AS201" s="31"/>
      <c r="AT201" s="194" t="s">
        <v>0</v>
      </c>
      <c r="AU201" s="194" t="s">
        <v>92</v>
      </c>
      <c r="AV201" s="31"/>
      <c r="AW201" s="31"/>
      <c r="AX201" s="31"/>
      <c r="AY201" s="7" t="s">
        <v>186</v>
      </c>
      <c r="AZ201" s="31"/>
      <c r="BA201" s="31"/>
      <c r="BB201" s="31"/>
      <c r="BC201" s="31"/>
      <c r="BD201" s="31"/>
      <c r="BE201" s="195" t="n">
        <f aca="false">IF(N201="základní",J201,0)</f>
        <v>0</v>
      </c>
      <c r="BF201" s="195" t="n">
        <f aca="false">IF(N201="snížená",J201,0)</f>
        <v>0</v>
      </c>
      <c r="BG201" s="195" t="n">
        <f aca="false">IF(N201="zákl. přenesená",J201,0)</f>
        <v>0</v>
      </c>
      <c r="BH201" s="195" t="n">
        <f aca="false">IF(N201="sníž. přenesená",J201,0)</f>
        <v>0</v>
      </c>
      <c r="BI201" s="195" t="n">
        <f aca="false">IF(N201="nulová",J201,0)</f>
        <v>0</v>
      </c>
      <c r="BJ201" s="7" t="s">
        <v>90</v>
      </c>
      <c r="BK201" s="195" t="n">
        <f aca="false">ROUND(I201*H201,2)</f>
        <v>0</v>
      </c>
      <c r="BL201" s="7" t="s">
        <v>1324</v>
      </c>
      <c r="BM201" s="194" t="s">
        <v>2433</v>
      </c>
      <c r="BN201" s="31"/>
    </row>
    <row r="202" s="32" customFormat="true" ht="12.8" hidden="false" customHeight="false" outlineLevel="0" collapsed="false">
      <c r="A202" s="26"/>
      <c r="B202" s="27"/>
      <c r="C202" s="26"/>
      <c r="D202" s="196" t="s">
        <v>194</v>
      </c>
      <c r="E202" s="26"/>
      <c r="F202" s="197" t="s">
        <v>2432</v>
      </c>
      <c r="G202" s="26"/>
      <c r="H202" s="26"/>
      <c r="I202" s="163"/>
      <c r="J202" s="26"/>
      <c r="K202" s="26"/>
      <c r="L202" s="27"/>
      <c r="M202" s="198"/>
      <c r="N202" s="199"/>
      <c r="O202" s="68"/>
      <c r="P202" s="68"/>
      <c r="Q202" s="68"/>
      <c r="R202" s="68"/>
      <c r="S202" s="68"/>
      <c r="T202" s="69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7" t="s">
        <v>194</v>
      </c>
      <c r="AU202" s="7" t="s">
        <v>92</v>
      </c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</row>
    <row r="203" s="32" customFormat="true" ht="12.8" hidden="false" customHeight="false" outlineLevel="0" collapsed="false">
      <c r="A203" s="26"/>
      <c r="B203" s="27"/>
      <c r="C203" s="183" t="s">
        <v>547</v>
      </c>
      <c r="D203" s="183" t="s">
        <v>0</v>
      </c>
      <c r="E203" s="184" t="s">
        <v>2434</v>
      </c>
      <c r="F203" s="185" t="s">
        <v>2435</v>
      </c>
      <c r="G203" s="186" t="s">
        <v>260</v>
      </c>
      <c r="H203" s="187" t="n">
        <v>1</v>
      </c>
      <c r="I203" s="188"/>
      <c r="J203" s="189" t="n">
        <f aca="false">ROUND(I203*H203,2)</f>
        <v>0</v>
      </c>
      <c r="K203" s="185" t="s">
        <v>261</v>
      </c>
      <c r="L203" s="27"/>
      <c r="M203" s="190"/>
      <c r="N203" s="191" t="s">
        <v>47</v>
      </c>
      <c r="O203" s="68"/>
      <c r="P203" s="192" t="n">
        <f aca="false">O203*H203</f>
        <v>0</v>
      </c>
      <c r="Q203" s="192" t="n">
        <v>0</v>
      </c>
      <c r="R203" s="192" t="n">
        <f aca="false">Q203*H203</f>
        <v>0</v>
      </c>
      <c r="S203" s="192" t="n">
        <v>0</v>
      </c>
      <c r="T203" s="193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194" t="s">
        <v>1324</v>
      </c>
      <c r="AS203" s="31"/>
      <c r="AT203" s="194" t="s">
        <v>0</v>
      </c>
      <c r="AU203" s="194" t="s">
        <v>92</v>
      </c>
      <c r="AV203" s="31"/>
      <c r="AW203" s="31"/>
      <c r="AX203" s="31"/>
      <c r="AY203" s="7" t="s">
        <v>186</v>
      </c>
      <c r="AZ203" s="31"/>
      <c r="BA203" s="31"/>
      <c r="BB203" s="31"/>
      <c r="BC203" s="31"/>
      <c r="BD203" s="31"/>
      <c r="BE203" s="195" t="n">
        <f aca="false">IF(N203="základní",J203,0)</f>
        <v>0</v>
      </c>
      <c r="BF203" s="195" t="n">
        <f aca="false">IF(N203="snížená",J203,0)</f>
        <v>0</v>
      </c>
      <c r="BG203" s="195" t="n">
        <f aca="false">IF(N203="zákl. přenesená",J203,0)</f>
        <v>0</v>
      </c>
      <c r="BH203" s="195" t="n">
        <f aca="false">IF(N203="sníž. přenesená",J203,0)</f>
        <v>0</v>
      </c>
      <c r="BI203" s="195" t="n">
        <f aca="false">IF(N203="nulová",J203,0)</f>
        <v>0</v>
      </c>
      <c r="BJ203" s="7" t="s">
        <v>90</v>
      </c>
      <c r="BK203" s="195" t="n">
        <f aca="false">ROUND(I203*H203,2)</f>
        <v>0</v>
      </c>
      <c r="BL203" s="7" t="s">
        <v>1324</v>
      </c>
      <c r="BM203" s="194" t="s">
        <v>2436</v>
      </c>
      <c r="BN203" s="31"/>
    </row>
    <row r="204" s="32" customFormat="true" ht="12.8" hidden="false" customHeight="false" outlineLevel="0" collapsed="false">
      <c r="A204" s="26"/>
      <c r="B204" s="27"/>
      <c r="C204" s="26"/>
      <c r="D204" s="196" t="s">
        <v>194</v>
      </c>
      <c r="E204" s="26"/>
      <c r="F204" s="197" t="s">
        <v>2435</v>
      </c>
      <c r="G204" s="26"/>
      <c r="H204" s="26"/>
      <c r="I204" s="163"/>
      <c r="J204" s="26"/>
      <c r="K204" s="26"/>
      <c r="L204" s="27"/>
      <c r="M204" s="198"/>
      <c r="N204" s="199"/>
      <c r="O204" s="68"/>
      <c r="P204" s="68"/>
      <c r="Q204" s="68"/>
      <c r="R204" s="68"/>
      <c r="S204" s="68"/>
      <c r="T204" s="69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7" t="s">
        <v>194</v>
      </c>
      <c r="AU204" s="7" t="s">
        <v>92</v>
      </c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</row>
    <row r="205" s="32" customFormat="true" ht="12.8" hidden="false" customHeight="false" outlineLevel="0" collapsed="false">
      <c r="A205" s="26"/>
      <c r="B205" s="27"/>
      <c r="C205" s="183" t="s">
        <v>624</v>
      </c>
      <c r="D205" s="183" t="s">
        <v>0</v>
      </c>
      <c r="E205" s="184" t="s">
        <v>2437</v>
      </c>
      <c r="F205" s="185" t="s">
        <v>2438</v>
      </c>
      <c r="G205" s="186" t="s">
        <v>260</v>
      </c>
      <c r="H205" s="187" t="n">
        <v>1</v>
      </c>
      <c r="I205" s="188"/>
      <c r="J205" s="189" t="n">
        <f aca="false">ROUND(I205*H205,2)</f>
        <v>0</v>
      </c>
      <c r="K205" s="185" t="s">
        <v>261</v>
      </c>
      <c r="L205" s="27"/>
      <c r="M205" s="190"/>
      <c r="N205" s="191" t="s">
        <v>47</v>
      </c>
      <c r="O205" s="68"/>
      <c r="P205" s="192" t="n">
        <f aca="false">O205*H205</f>
        <v>0</v>
      </c>
      <c r="Q205" s="192" t="n">
        <v>0</v>
      </c>
      <c r="R205" s="192" t="n">
        <f aca="false">Q205*H205</f>
        <v>0</v>
      </c>
      <c r="S205" s="192" t="n">
        <v>0</v>
      </c>
      <c r="T205" s="193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194" t="s">
        <v>1324</v>
      </c>
      <c r="AS205" s="31"/>
      <c r="AT205" s="194" t="s">
        <v>0</v>
      </c>
      <c r="AU205" s="194" t="s">
        <v>92</v>
      </c>
      <c r="AV205" s="31"/>
      <c r="AW205" s="31"/>
      <c r="AX205" s="31"/>
      <c r="AY205" s="7" t="s">
        <v>186</v>
      </c>
      <c r="AZ205" s="31"/>
      <c r="BA205" s="31"/>
      <c r="BB205" s="31"/>
      <c r="BC205" s="31"/>
      <c r="BD205" s="31"/>
      <c r="BE205" s="195" t="n">
        <f aca="false">IF(N205="základní",J205,0)</f>
        <v>0</v>
      </c>
      <c r="BF205" s="195" t="n">
        <f aca="false">IF(N205="snížená",J205,0)</f>
        <v>0</v>
      </c>
      <c r="BG205" s="195" t="n">
        <f aca="false">IF(N205="zákl. přenesená",J205,0)</f>
        <v>0</v>
      </c>
      <c r="BH205" s="195" t="n">
        <f aca="false">IF(N205="sníž. přenesená",J205,0)</f>
        <v>0</v>
      </c>
      <c r="BI205" s="195" t="n">
        <f aca="false">IF(N205="nulová",J205,0)</f>
        <v>0</v>
      </c>
      <c r="BJ205" s="7" t="s">
        <v>90</v>
      </c>
      <c r="BK205" s="195" t="n">
        <f aca="false">ROUND(I205*H205,2)</f>
        <v>0</v>
      </c>
      <c r="BL205" s="7" t="s">
        <v>1324</v>
      </c>
      <c r="BM205" s="194" t="s">
        <v>2439</v>
      </c>
      <c r="BN205" s="31"/>
    </row>
    <row r="206" s="32" customFormat="true" ht="12.8" hidden="false" customHeight="false" outlineLevel="0" collapsed="false">
      <c r="A206" s="26"/>
      <c r="B206" s="27"/>
      <c r="C206" s="26"/>
      <c r="D206" s="196" t="s">
        <v>194</v>
      </c>
      <c r="E206" s="26"/>
      <c r="F206" s="197" t="s">
        <v>2438</v>
      </c>
      <c r="G206" s="26"/>
      <c r="H206" s="26"/>
      <c r="I206" s="163"/>
      <c r="J206" s="26"/>
      <c r="K206" s="26"/>
      <c r="L206" s="27"/>
      <c r="M206" s="198"/>
      <c r="N206" s="199"/>
      <c r="O206" s="68"/>
      <c r="P206" s="68"/>
      <c r="Q206" s="68"/>
      <c r="R206" s="68"/>
      <c r="S206" s="68"/>
      <c r="T206" s="69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7" t="s">
        <v>194</v>
      </c>
      <c r="AU206" s="7" t="s">
        <v>92</v>
      </c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</row>
    <row r="207" s="32" customFormat="true" ht="12.8" hidden="false" customHeight="false" outlineLevel="0" collapsed="false">
      <c r="A207" s="26"/>
      <c r="B207" s="27"/>
      <c r="C207" s="183" t="s">
        <v>550</v>
      </c>
      <c r="D207" s="183" t="s">
        <v>0</v>
      </c>
      <c r="E207" s="184" t="s">
        <v>2440</v>
      </c>
      <c r="F207" s="185" t="s">
        <v>2441</v>
      </c>
      <c r="G207" s="186" t="s">
        <v>260</v>
      </c>
      <c r="H207" s="187" t="n">
        <v>1</v>
      </c>
      <c r="I207" s="188"/>
      <c r="J207" s="189" t="n">
        <f aca="false">ROUND(I207*H207,2)</f>
        <v>0</v>
      </c>
      <c r="K207" s="185" t="s">
        <v>261</v>
      </c>
      <c r="L207" s="27"/>
      <c r="M207" s="190"/>
      <c r="N207" s="191" t="s">
        <v>47</v>
      </c>
      <c r="O207" s="68"/>
      <c r="P207" s="192" t="n">
        <f aca="false">O207*H207</f>
        <v>0</v>
      </c>
      <c r="Q207" s="192" t="n">
        <v>0</v>
      </c>
      <c r="R207" s="192" t="n">
        <f aca="false">Q207*H207</f>
        <v>0</v>
      </c>
      <c r="S207" s="192" t="n">
        <v>0</v>
      </c>
      <c r="T207" s="193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194" t="s">
        <v>1324</v>
      </c>
      <c r="AS207" s="31"/>
      <c r="AT207" s="194" t="s">
        <v>0</v>
      </c>
      <c r="AU207" s="194" t="s">
        <v>92</v>
      </c>
      <c r="AV207" s="31"/>
      <c r="AW207" s="31"/>
      <c r="AX207" s="31"/>
      <c r="AY207" s="7" t="s">
        <v>186</v>
      </c>
      <c r="AZ207" s="31"/>
      <c r="BA207" s="31"/>
      <c r="BB207" s="31"/>
      <c r="BC207" s="31"/>
      <c r="BD207" s="31"/>
      <c r="BE207" s="195" t="n">
        <f aca="false">IF(N207="základní",J207,0)</f>
        <v>0</v>
      </c>
      <c r="BF207" s="195" t="n">
        <f aca="false">IF(N207="snížená",J207,0)</f>
        <v>0</v>
      </c>
      <c r="BG207" s="195" t="n">
        <f aca="false">IF(N207="zákl. přenesená",J207,0)</f>
        <v>0</v>
      </c>
      <c r="BH207" s="195" t="n">
        <f aca="false">IF(N207="sníž. přenesená",J207,0)</f>
        <v>0</v>
      </c>
      <c r="BI207" s="195" t="n">
        <f aca="false">IF(N207="nulová",J207,0)</f>
        <v>0</v>
      </c>
      <c r="BJ207" s="7" t="s">
        <v>90</v>
      </c>
      <c r="BK207" s="195" t="n">
        <f aca="false">ROUND(I207*H207,2)</f>
        <v>0</v>
      </c>
      <c r="BL207" s="7" t="s">
        <v>1324</v>
      </c>
      <c r="BM207" s="194" t="s">
        <v>2442</v>
      </c>
      <c r="BN207" s="31"/>
    </row>
    <row r="208" s="32" customFormat="true" ht="12.8" hidden="false" customHeight="false" outlineLevel="0" collapsed="false">
      <c r="A208" s="26"/>
      <c r="B208" s="27"/>
      <c r="C208" s="26"/>
      <c r="D208" s="196" t="s">
        <v>194</v>
      </c>
      <c r="E208" s="26"/>
      <c r="F208" s="197" t="s">
        <v>2441</v>
      </c>
      <c r="G208" s="26"/>
      <c r="H208" s="26"/>
      <c r="I208" s="163"/>
      <c r="J208" s="26"/>
      <c r="K208" s="26"/>
      <c r="L208" s="27"/>
      <c r="M208" s="198"/>
      <c r="N208" s="199"/>
      <c r="O208" s="68"/>
      <c r="P208" s="68"/>
      <c r="Q208" s="68"/>
      <c r="R208" s="68"/>
      <c r="S208" s="68"/>
      <c r="T208" s="69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7" t="s">
        <v>194</v>
      </c>
      <c r="AU208" s="7" t="s">
        <v>92</v>
      </c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</row>
    <row r="209" s="32" customFormat="true" ht="12.8" hidden="false" customHeight="false" outlineLevel="0" collapsed="false">
      <c r="A209" s="26"/>
      <c r="B209" s="27"/>
      <c r="C209" s="183" t="s">
        <v>637</v>
      </c>
      <c r="D209" s="183" t="s">
        <v>0</v>
      </c>
      <c r="E209" s="184" t="s">
        <v>2443</v>
      </c>
      <c r="F209" s="185" t="s">
        <v>2444</v>
      </c>
      <c r="G209" s="186" t="s">
        <v>260</v>
      </c>
      <c r="H209" s="187" t="n">
        <v>1</v>
      </c>
      <c r="I209" s="188"/>
      <c r="J209" s="189" t="n">
        <f aca="false">ROUND(I209*H209,2)</f>
        <v>0</v>
      </c>
      <c r="K209" s="185" t="s">
        <v>261</v>
      </c>
      <c r="L209" s="27"/>
      <c r="M209" s="190"/>
      <c r="N209" s="191" t="s">
        <v>47</v>
      </c>
      <c r="O209" s="68"/>
      <c r="P209" s="192" t="n">
        <f aca="false">O209*H209</f>
        <v>0</v>
      </c>
      <c r="Q209" s="192" t="n">
        <v>0</v>
      </c>
      <c r="R209" s="192" t="n">
        <f aca="false">Q209*H209</f>
        <v>0</v>
      </c>
      <c r="S209" s="192" t="n">
        <v>0</v>
      </c>
      <c r="T209" s="193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194" t="s">
        <v>1324</v>
      </c>
      <c r="AS209" s="31"/>
      <c r="AT209" s="194" t="s">
        <v>0</v>
      </c>
      <c r="AU209" s="194" t="s">
        <v>92</v>
      </c>
      <c r="AV209" s="31"/>
      <c r="AW209" s="31"/>
      <c r="AX209" s="31"/>
      <c r="AY209" s="7" t="s">
        <v>186</v>
      </c>
      <c r="AZ209" s="31"/>
      <c r="BA209" s="31"/>
      <c r="BB209" s="31"/>
      <c r="BC209" s="31"/>
      <c r="BD209" s="31"/>
      <c r="BE209" s="195" t="n">
        <f aca="false">IF(N209="základní",J209,0)</f>
        <v>0</v>
      </c>
      <c r="BF209" s="195" t="n">
        <f aca="false">IF(N209="snížená",J209,0)</f>
        <v>0</v>
      </c>
      <c r="BG209" s="195" t="n">
        <f aca="false">IF(N209="zákl. přenesená",J209,0)</f>
        <v>0</v>
      </c>
      <c r="BH209" s="195" t="n">
        <f aca="false">IF(N209="sníž. přenesená",J209,0)</f>
        <v>0</v>
      </c>
      <c r="BI209" s="195" t="n">
        <f aca="false">IF(N209="nulová",J209,0)</f>
        <v>0</v>
      </c>
      <c r="BJ209" s="7" t="s">
        <v>90</v>
      </c>
      <c r="BK209" s="195" t="n">
        <f aca="false">ROUND(I209*H209,2)</f>
        <v>0</v>
      </c>
      <c r="BL209" s="7" t="s">
        <v>1324</v>
      </c>
      <c r="BM209" s="194" t="s">
        <v>2445</v>
      </c>
      <c r="BN209" s="31"/>
    </row>
    <row r="210" s="32" customFormat="true" ht="12.8" hidden="false" customHeight="false" outlineLevel="0" collapsed="false">
      <c r="A210" s="26"/>
      <c r="B210" s="27"/>
      <c r="C210" s="26"/>
      <c r="D210" s="196" t="s">
        <v>194</v>
      </c>
      <c r="E210" s="26"/>
      <c r="F210" s="197" t="s">
        <v>2444</v>
      </c>
      <c r="G210" s="26"/>
      <c r="H210" s="26"/>
      <c r="I210" s="163"/>
      <c r="J210" s="26"/>
      <c r="K210" s="26"/>
      <c r="L210" s="27"/>
      <c r="M210" s="198"/>
      <c r="N210" s="199"/>
      <c r="O210" s="68"/>
      <c r="P210" s="68"/>
      <c r="Q210" s="68"/>
      <c r="R210" s="68"/>
      <c r="S210" s="68"/>
      <c r="T210" s="69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7" t="s">
        <v>194</v>
      </c>
      <c r="AU210" s="7" t="s">
        <v>92</v>
      </c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</row>
    <row r="211" s="32" customFormat="true" ht="12.8" hidden="false" customHeight="false" outlineLevel="0" collapsed="false">
      <c r="A211" s="26"/>
      <c r="B211" s="27"/>
      <c r="C211" s="183" t="s">
        <v>553</v>
      </c>
      <c r="D211" s="183" t="s">
        <v>0</v>
      </c>
      <c r="E211" s="184" t="s">
        <v>2446</v>
      </c>
      <c r="F211" s="185" t="s">
        <v>2447</v>
      </c>
      <c r="G211" s="186" t="s">
        <v>260</v>
      </c>
      <c r="H211" s="187" t="n">
        <v>1</v>
      </c>
      <c r="I211" s="188"/>
      <c r="J211" s="189" t="n">
        <f aca="false">ROUND(I211*H211,2)</f>
        <v>0</v>
      </c>
      <c r="K211" s="185" t="s">
        <v>261</v>
      </c>
      <c r="L211" s="27"/>
      <c r="M211" s="190"/>
      <c r="N211" s="191" t="s">
        <v>47</v>
      </c>
      <c r="O211" s="68"/>
      <c r="P211" s="192" t="n">
        <f aca="false">O211*H211</f>
        <v>0</v>
      </c>
      <c r="Q211" s="192" t="n">
        <v>0</v>
      </c>
      <c r="R211" s="192" t="n">
        <f aca="false">Q211*H211</f>
        <v>0</v>
      </c>
      <c r="S211" s="192" t="n">
        <v>0</v>
      </c>
      <c r="T211" s="193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194" t="s">
        <v>1324</v>
      </c>
      <c r="AS211" s="31"/>
      <c r="AT211" s="194" t="s">
        <v>0</v>
      </c>
      <c r="AU211" s="194" t="s">
        <v>92</v>
      </c>
      <c r="AV211" s="31"/>
      <c r="AW211" s="31"/>
      <c r="AX211" s="31"/>
      <c r="AY211" s="7" t="s">
        <v>186</v>
      </c>
      <c r="AZ211" s="31"/>
      <c r="BA211" s="31"/>
      <c r="BB211" s="31"/>
      <c r="BC211" s="31"/>
      <c r="BD211" s="31"/>
      <c r="BE211" s="195" t="n">
        <f aca="false">IF(N211="základní",J211,0)</f>
        <v>0</v>
      </c>
      <c r="BF211" s="195" t="n">
        <f aca="false">IF(N211="snížená",J211,0)</f>
        <v>0</v>
      </c>
      <c r="BG211" s="195" t="n">
        <f aca="false">IF(N211="zákl. přenesená",J211,0)</f>
        <v>0</v>
      </c>
      <c r="BH211" s="195" t="n">
        <f aca="false">IF(N211="sníž. přenesená",J211,0)</f>
        <v>0</v>
      </c>
      <c r="BI211" s="195" t="n">
        <f aca="false">IF(N211="nulová",J211,0)</f>
        <v>0</v>
      </c>
      <c r="BJ211" s="7" t="s">
        <v>90</v>
      </c>
      <c r="BK211" s="195" t="n">
        <f aca="false">ROUND(I211*H211,2)</f>
        <v>0</v>
      </c>
      <c r="BL211" s="7" t="s">
        <v>1324</v>
      </c>
      <c r="BM211" s="194" t="s">
        <v>2448</v>
      </c>
      <c r="BN211" s="31"/>
    </row>
    <row r="212" s="32" customFormat="true" ht="12.8" hidden="false" customHeight="false" outlineLevel="0" collapsed="false">
      <c r="A212" s="26"/>
      <c r="B212" s="27"/>
      <c r="C212" s="26"/>
      <c r="D212" s="196" t="s">
        <v>194</v>
      </c>
      <c r="E212" s="26"/>
      <c r="F212" s="197" t="s">
        <v>2447</v>
      </c>
      <c r="G212" s="26"/>
      <c r="H212" s="26"/>
      <c r="I212" s="163"/>
      <c r="J212" s="26"/>
      <c r="K212" s="26"/>
      <c r="L212" s="27"/>
      <c r="M212" s="198"/>
      <c r="N212" s="199"/>
      <c r="O212" s="68"/>
      <c r="P212" s="68"/>
      <c r="Q212" s="68"/>
      <c r="R212" s="68"/>
      <c r="S212" s="68"/>
      <c r="T212" s="69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7" t="s">
        <v>194</v>
      </c>
      <c r="AU212" s="7" t="s">
        <v>92</v>
      </c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</row>
    <row r="213" s="32" customFormat="true" ht="12.8" hidden="false" customHeight="false" outlineLevel="0" collapsed="false">
      <c r="A213" s="26"/>
      <c r="B213" s="27"/>
      <c r="C213" s="183" t="s">
        <v>644</v>
      </c>
      <c r="D213" s="183" t="s">
        <v>0</v>
      </c>
      <c r="E213" s="184" t="s">
        <v>2449</v>
      </c>
      <c r="F213" s="185" t="s">
        <v>2450</v>
      </c>
      <c r="G213" s="186" t="s">
        <v>260</v>
      </c>
      <c r="H213" s="187" t="n">
        <v>1</v>
      </c>
      <c r="I213" s="188"/>
      <c r="J213" s="189" t="n">
        <f aca="false">ROUND(I213*H213,2)</f>
        <v>0</v>
      </c>
      <c r="K213" s="185" t="s">
        <v>261</v>
      </c>
      <c r="L213" s="27"/>
      <c r="M213" s="190"/>
      <c r="N213" s="191" t="s">
        <v>47</v>
      </c>
      <c r="O213" s="68"/>
      <c r="P213" s="192" t="n">
        <f aca="false">O213*H213</f>
        <v>0</v>
      </c>
      <c r="Q213" s="192" t="n">
        <v>0</v>
      </c>
      <c r="R213" s="192" t="n">
        <f aca="false">Q213*H213</f>
        <v>0</v>
      </c>
      <c r="S213" s="192" t="n">
        <v>0</v>
      </c>
      <c r="T213" s="193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194" t="s">
        <v>1324</v>
      </c>
      <c r="AS213" s="31"/>
      <c r="AT213" s="194" t="s">
        <v>0</v>
      </c>
      <c r="AU213" s="194" t="s">
        <v>92</v>
      </c>
      <c r="AV213" s="31"/>
      <c r="AW213" s="31"/>
      <c r="AX213" s="31"/>
      <c r="AY213" s="7" t="s">
        <v>186</v>
      </c>
      <c r="AZ213" s="31"/>
      <c r="BA213" s="31"/>
      <c r="BB213" s="31"/>
      <c r="BC213" s="31"/>
      <c r="BD213" s="31"/>
      <c r="BE213" s="195" t="n">
        <f aca="false">IF(N213="základní",J213,0)</f>
        <v>0</v>
      </c>
      <c r="BF213" s="195" t="n">
        <f aca="false">IF(N213="snížená",J213,0)</f>
        <v>0</v>
      </c>
      <c r="BG213" s="195" t="n">
        <f aca="false">IF(N213="zákl. přenesená",J213,0)</f>
        <v>0</v>
      </c>
      <c r="BH213" s="195" t="n">
        <f aca="false">IF(N213="sníž. přenesená",J213,0)</f>
        <v>0</v>
      </c>
      <c r="BI213" s="195" t="n">
        <f aca="false">IF(N213="nulová",J213,0)</f>
        <v>0</v>
      </c>
      <c r="BJ213" s="7" t="s">
        <v>90</v>
      </c>
      <c r="BK213" s="195" t="n">
        <f aca="false">ROUND(I213*H213,2)</f>
        <v>0</v>
      </c>
      <c r="BL213" s="7" t="s">
        <v>1324</v>
      </c>
      <c r="BM213" s="194" t="s">
        <v>2451</v>
      </c>
      <c r="BN213" s="31"/>
    </row>
    <row r="214" s="32" customFormat="true" ht="12.8" hidden="false" customHeight="false" outlineLevel="0" collapsed="false">
      <c r="A214" s="26"/>
      <c r="B214" s="27"/>
      <c r="C214" s="26"/>
      <c r="D214" s="196" t="s">
        <v>194</v>
      </c>
      <c r="E214" s="26"/>
      <c r="F214" s="197" t="s">
        <v>2450</v>
      </c>
      <c r="G214" s="26"/>
      <c r="H214" s="26"/>
      <c r="I214" s="163"/>
      <c r="J214" s="26"/>
      <c r="K214" s="26"/>
      <c r="L214" s="27"/>
      <c r="M214" s="198"/>
      <c r="N214" s="199"/>
      <c r="O214" s="68"/>
      <c r="P214" s="68"/>
      <c r="Q214" s="68"/>
      <c r="R214" s="68"/>
      <c r="S214" s="68"/>
      <c r="T214" s="69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7" t="s">
        <v>194</v>
      </c>
      <c r="AU214" s="7" t="s">
        <v>92</v>
      </c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</row>
    <row r="215" s="32" customFormat="true" ht="12.8" hidden="false" customHeight="false" outlineLevel="0" collapsed="false">
      <c r="A215" s="26"/>
      <c r="B215" s="27"/>
      <c r="C215" s="183" t="s">
        <v>556</v>
      </c>
      <c r="D215" s="183" t="s">
        <v>0</v>
      </c>
      <c r="E215" s="184" t="s">
        <v>2452</v>
      </c>
      <c r="F215" s="185" t="s">
        <v>2453</v>
      </c>
      <c r="G215" s="186" t="s">
        <v>260</v>
      </c>
      <c r="H215" s="187" t="n">
        <v>1</v>
      </c>
      <c r="I215" s="188"/>
      <c r="J215" s="189" t="n">
        <f aca="false">ROUND(I215*H215,2)</f>
        <v>0</v>
      </c>
      <c r="K215" s="185" t="s">
        <v>261</v>
      </c>
      <c r="L215" s="27"/>
      <c r="M215" s="190"/>
      <c r="N215" s="191" t="s">
        <v>47</v>
      </c>
      <c r="O215" s="68"/>
      <c r="P215" s="192" t="n">
        <f aca="false">O215*H215</f>
        <v>0</v>
      </c>
      <c r="Q215" s="192" t="n">
        <v>0</v>
      </c>
      <c r="R215" s="192" t="n">
        <f aca="false">Q215*H215</f>
        <v>0</v>
      </c>
      <c r="S215" s="192" t="n">
        <v>0</v>
      </c>
      <c r="T215" s="193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194" t="s">
        <v>1324</v>
      </c>
      <c r="AS215" s="31"/>
      <c r="AT215" s="194" t="s">
        <v>0</v>
      </c>
      <c r="AU215" s="194" t="s">
        <v>92</v>
      </c>
      <c r="AV215" s="31"/>
      <c r="AW215" s="31"/>
      <c r="AX215" s="31"/>
      <c r="AY215" s="7" t="s">
        <v>186</v>
      </c>
      <c r="AZ215" s="31"/>
      <c r="BA215" s="31"/>
      <c r="BB215" s="31"/>
      <c r="BC215" s="31"/>
      <c r="BD215" s="31"/>
      <c r="BE215" s="195" t="n">
        <f aca="false">IF(N215="základní",J215,0)</f>
        <v>0</v>
      </c>
      <c r="BF215" s="195" t="n">
        <f aca="false">IF(N215="snížená",J215,0)</f>
        <v>0</v>
      </c>
      <c r="BG215" s="195" t="n">
        <f aca="false">IF(N215="zákl. přenesená",J215,0)</f>
        <v>0</v>
      </c>
      <c r="BH215" s="195" t="n">
        <f aca="false">IF(N215="sníž. přenesená",J215,0)</f>
        <v>0</v>
      </c>
      <c r="BI215" s="195" t="n">
        <f aca="false">IF(N215="nulová",J215,0)</f>
        <v>0</v>
      </c>
      <c r="BJ215" s="7" t="s">
        <v>90</v>
      </c>
      <c r="BK215" s="195" t="n">
        <f aca="false">ROUND(I215*H215,2)</f>
        <v>0</v>
      </c>
      <c r="BL215" s="7" t="s">
        <v>1324</v>
      </c>
      <c r="BM215" s="194" t="s">
        <v>2454</v>
      </c>
      <c r="BN215" s="31"/>
    </row>
    <row r="216" s="32" customFormat="true" ht="12.8" hidden="false" customHeight="false" outlineLevel="0" collapsed="false">
      <c r="A216" s="26"/>
      <c r="B216" s="27"/>
      <c r="C216" s="26"/>
      <c r="D216" s="196" t="s">
        <v>194</v>
      </c>
      <c r="E216" s="26"/>
      <c r="F216" s="197" t="s">
        <v>2453</v>
      </c>
      <c r="G216" s="26"/>
      <c r="H216" s="26"/>
      <c r="I216" s="163"/>
      <c r="J216" s="26"/>
      <c r="K216" s="26"/>
      <c r="L216" s="27"/>
      <c r="M216" s="198"/>
      <c r="N216" s="199"/>
      <c r="O216" s="68"/>
      <c r="P216" s="68"/>
      <c r="Q216" s="68"/>
      <c r="R216" s="68"/>
      <c r="S216" s="68"/>
      <c r="T216" s="69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7" t="s">
        <v>194</v>
      </c>
      <c r="AU216" s="7" t="s">
        <v>92</v>
      </c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</row>
    <row r="217" s="32" customFormat="true" ht="12.8" hidden="false" customHeight="false" outlineLevel="0" collapsed="false">
      <c r="A217" s="26"/>
      <c r="B217" s="27"/>
      <c r="C217" s="183" t="s">
        <v>657</v>
      </c>
      <c r="D217" s="183" t="s">
        <v>0</v>
      </c>
      <c r="E217" s="184" t="s">
        <v>2455</v>
      </c>
      <c r="F217" s="185" t="s">
        <v>2456</v>
      </c>
      <c r="G217" s="186" t="s">
        <v>260</v>
      </c>
      <c r="H217" s="187" t="n">
        <v>1</v>
      </c>
      <c r="I217" s="188"/>
      <c r="J217" s="189" t="n">
        <f aca="false">ROUND(I217*H217,2)</f>
        <v>0</v>
      </c>
      <c r="K217" s="185" t="s">
        <v>261</v>
      </c>
      <c r="L217" s="27"/>
      <c r="M217" s="190"/>
      <c r="N217" s="191" t="s">
        <v>47</v>
      </c>
      <c r="O217" s="68"/>
      <c r="P217" s="192" t="n">
        <f aca="false">O217*H217</f>
        <v>0</v>
      </c>
      <c r="Q217" s="192" t="n">
        <v>0</v>
      </c>
      <c r="R217" s="192" t="n">
        <f aca="false">Q217*H217</f>
        <v>0</v>
      </c>
      <c r="S217" s="192" t="n">
        <v>0</v>
      </c>
      <c r="T217" s="193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194" t="s">
        <v>1324</v>
      </c>
      <c r="AS217" s="31"/>
      <c r="AT217" s="194" t="s">
        <v>0</v>
      </c>
      <c r="AU217" s="194" t="s">
        <v>92</v>
      </c>
      <c r="AV217" s="31"/>
      <c r="AW217" s="31"/>
      <c r="AX217" s="31"/>
      <c r="AY217" s="7" t="s">
        <v>186</v>
      </c>
      <c r="AZ217" s="31"/>
      <c r="BA217" s="31"/>
      <c r="BB217" s="31"/>
      <c r="BC217" s="31"/>
      <c r="BD217" s="31"/>
      <c r="BE217" s="195" t="n">
        <f aca="false">IF(N217="základní",J217,0)</f>
        <v>0</v>
      </c>
      <c r="BF217" s="195" t="n">
        <f aca="false">IF(N217="snížená",J217,0)</f>
        <v>0</v>
      </c>
      <c r="BG217" s="195" t="n">
        <f aca="false">IF(N217="zákl. přenesená",J217,0)</f>
        <v>0</v>
      </c>
      <c r="BH217" s="195" t="n">
        <f aca="false">IF(N217="sníž. přenesená",J217,0)</f>
        <v>0</v>
      </c>
      <c r="BI217" s="195" t="n">
        <f aca="false">IF(N217="nulová",J217,0)</f>
        <v>0</v>
      </c>
      <c r="BJ217" s="7" t="s">
        <v>90</v>
      </c>
      <c r="BK217" s="195" t="n">
        <f aca="false">ROUND(I217*H217,2)</f>
        <v>0</v>
      </c>
      <c r="BL217" s="7" t="s">
        <v>1324</v>
      </c>
      <c r="BM217" s="194" t="s">
        <v>2457</v>
      </c>
      <c r="BN217" s="31"/>
    </row>
    <row r="218" s="32" customFormat="true" ht="12.8" hidden="false" customHeight="false" outlineLevel="0" collapsed="false">
      <c r="A218" s="26"/>
      <c r="B218" s="27"/>
      <c r="C218" s="26"/>
      <c r="D218" s="196" t="s">
        <v>194</v>
      </c>
      <c r="E218" s="26"/>
      <c r="F218" s="197" t="s">
        <v>2456</v>
      </c>
      <c r="G218" s="26"/>
      <c r="H218" s="26"/>
      <c r="I218" s="163"/>
      <c r="J218" s="26"/>
      <c r="K218" s="26"/>
      <c r="L218" s="27"/>
      <c r="M218" s="198"/>
      <c r="N218" s="199"/>
      <c r="O218" s="68"/>
      <c r="P218" s="68"/>
      <c r="Q218" s="68"/>
      <c r="R218" s="68"/>
      <c r="S218" s="68"/>
      <c r="T218" s="69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7" t="s">
        <v>194</v>
      </c>
      <c r="AU218" s="7" t="s">
        <v>92</v>
      </c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</row>
    <row r="219" s="32" customFormat="true" ht="12.8" hidden="false" customHeight="false" outlineLevel="0" collapsed="false">
      <c r="A219" s="26"/>
      <c r="B219" s="27"/>
      <c r="C219" s="183" t="s">
        <v>559</v>
      </c>
      <c r="D219" s="183" t="s">
        <v>0</v>
      </c>
      <c r="E219" s="184" t="s">
        <v>2458</v>
      </c>
      <c r="F219" s="185" t="s">
        <v>2459</v>
      </c>
      <c r="G219" s="186" t="s">
        <v>260</v>
      </c>
      <c r="H219" s="187" t="n">
        <v>1</v>
      </c>
      <c r="I219" s="188"/>
      <c r="J219" s="189" t="n">
        <f aca="false">ROUND(I219*H219,2)</f>
        <v>0</v>
      </c>
      <c r="K219" s="185" t="s">
        <v>261</v>
      </c>
      <c r="L219" s="27"/>
      <c r="M219" s="190"/>
      <c r="N219" s="191" t="s">
        <v>47</v>
      </c>
      <c r="O219" s="68"/>
      <c r="P219" s="192" t="n">
        <f aca="false">O219*H219</f>
        <v>0</v>
      </c>
      <c r="Q219" s="192" t="n">
        <v>0</v>
      </c>
      <c r="R219" s="192" t="n">
        <f aca="false">Q219*H219</f>
        <v>0</v>
      </c>
      <c r="S219" s="192" t="n">
        <v>0</v>
      </c>
      <c r="T219" s="193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194" t="s">
        <v>1324</v>
      </c>
      <c r="AS219" s="31"/>
      <c r="AT219" s="194" t="s">
        <v>0</v>
      </c>
      <c r="AU219" s="194" t="s">
        <v>92</v>
      </c>
      <c r="AV219" s="31"/>
      <c r="AW219" s="31"/>
      <c r="AX219" s="31"/>
      <c r="AY219" s="7" t="s">
        <v>186</v>
      </c>
      <c r="AZ219" s="31"/>
      <c r="BA219" s="31"/>
      <c r="BB219" s="31"/>
      <c r="BC219" s="31"/>
      <c r="BD219" s="31"/>
      <c r="BE219" s="195" t="n">
        <f aca="false">IF(N219="základní",J219,0)</f>
        <v>0</v>
      </c>
      <c r="BF219" s="195" t="n">
        <f aca="false">IF(N219="snížená",J219,0)</f>
        <v>0</v>
      </c>
      <c r="BG219" s="195" t="n">
        <f aca="false">IF(N219="zákl. přenesená",J219,0)</f>
        <v>0</v>
      </c>
      <c r="BH219" s="195" t="n">
        <f aca="false">IF(N219="sníž. přenesená",J219,0)</f>
        <v>0</v>
      </c>
      <c r="BI219" s="195" t="n">
        <f aca="false">IF(N219="nulová",J219,0)</f>
        <v>0</v>
      </c>
      <c r="BJ219" s="7" t="s">
        <v>90</v>
      </c>
      <c r="BK219" s="195" t="n">
        <f aca="false">ROUND(I219*H219,2)</f>
        <v>0</v>
      </c>
      <c r="BL219" s="7" t="s">
        <v>1324</v>
      </c>
      <c r="BM219" s="194" t="s">
        <v>2460</v>
      </c>
      <c r="BN219" s="31"/>
    </row>
    <row r="220" s="32" customFormat="true" ht="12.8" hidden="false" customHeight="false" outlineLevel="0" collapsed="false">
      <c r="A220" s="26"/>
      <c r="B220" s="27"/>
      <c r="C220" s="26"/>
      <c r="D220" s="196" t="s">
        <v>194</v>
      </c>
      <c r="E220" s="26"/>
      <c r="F220" s="197" t="s">
        <v>2459</v>
      </c>
      <c r="G220" s="26"/>
      <c r="H220" s="26"/>
      <c r="I220" s="163"/>
      <c r="J220" s="26"/>
      <c r="K220" s="26"/>
      <c r="L220" s="27"/>
      <c r="M220" s="198"/>
      <c r="N220" s="199"/>
      <c r="O220" s="68"/>
      <c r="P220" s="68"/>
      <c r="Q220" s="68"/>
      <c r="R220" s="68"/>
      <c r="S220" s="68"/>
      <c r="T220" s="69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7" t="s">
        <v>194</v>
      </c>
      <c r="AU220" s="7" t="s">
        <v>92</v>
      </c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</row>
    <row r="221" s="32" customFormat="true" ht="12.8" hidden="false" customHeight="false" outlineLevel="0" collapsed="false">
      <c r="A221" s="26"/>
      <c r="B221" s="27"/>
      <c r="C221" s="183" t="s">
        <v>669</v>
      </c>
      <c r="D221" s="183" t="s">
        <v>0</v>
      </c>
      <c r="E221" s="184" t="s">
        <v>2461</v>
      </c>
      <c r="F221" s="185" t="s">
        <v>2462</v>
      </c>
      <c r="G221" s="186" t="s">
        <v>260</v>
      </c>
      <c r="H221" s="187" t="n">
        <v>1</v>
      </c>
      <c r="I221" s="188"/>
      <c r="J221" s="189" t="n">
        <f aca="false">ROUND(I221*H221,2)</f>
        <v>0</v>
      </c>
      <c r="K221" s="185" t="s">
        <v>261</v>
      </c>
      <c r="L221" s="27"/>
      <c r="M221" s="190"/>
      <c r="N221" s="191" t="s">
        <v>47</v>
      </c>
      <c r="O221" s="68"/>
      <c r="P221" s="192" t="n">
        <f aca="false">O221*H221</f>
        <v>0</v>
      </c>
      <c r="Q221" s="192" t="n">
        <v>0</v>
      </c>
      <c r="R221" s="192" t="n">
        <f aca="false">Q221*H221</f>
        <v>0</v>
      </c>
      <c r="S221" s="192" t="n">
        <v>0</v>
      </c>
      <c r="T221" s="193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194" t="s">
        <v>1324</v>
      </c>
      <c r="AS221" s="31"/>
      <c r="AT221" s="194" t="s">
        <v>0</v>
      </c>
      <c r="AU221" s="194" t="s">
        <v>92</v>
      </c>
      <c r="AV221" s="31"/>
      <c r="AW221" s="31"/>
      <c r="AX221" s="31"/>
      <c r="AY221" s="7" t="s">
        <v>186</v>
      </c>
      <c r="AZ221" s="31"/>
      <c r="BA221" s="31"/>
      <c r="BB221" s="31"/>
      <c r="BC221" s="31"/>
      <c r="BD221" s="31"/>
      <c r="BE221" s="195" t="n">
        <f aca="false">IF(N221="základní",J221,0)</f>
        <v>0</v>
      </c>
      <c r="BF221" s="195" t="n">
        <f aca="false">IF(N221="snížená",J221,0)</f>
        <v>0</v>
      </c>
      <c r="BG221" s="195" t="n">
        <f aca="false">IF(N221="zákl. přenesená",J221,0)</f>
        <v>0</v>
      </c>
      <c r="BH221" s="195" t="n">
        <f aca="false">IF(N221="sníž. přenesená",J221,0)</f>
        <v>0</v>
      </c>
      <c r="BI221" s="195" t="n">
        <f aca="false">IF(N221="nulová",J221,0)</f>
        <v>0</v>
      </c>
      <c r="BJ221" s="7" t="s">
        <v>90</v>
      </c>
      <c r="BK221" s="195" t="n">
        <f aca="false">ROUND(I221*H221,2)</f>
        <v>0</v>
      </c>
      <c r="BL221" s="7" t="s">
        <v>1324</v>
      </c>
      <c r="BM221" s="194" t="s">
        <v>2463</v>
      </c>
      <c r="BN221" s="31"/>
    </row>
    <row r="222" s="32" customFormat="true" ht="12.8" hidden="false" customHeight="false" outlineLevel="0" collapsed="false">
      <c r="A222" s="26"/>
      <c r="B222" s="27"/>
      <c r="C222" s="26"/>
      <c r="D222" s="196" t="s">
        <v>194</v>
      </c>
      <c r="E222" s="26"/>
      <c r="F222" s="197" t="s">
        <v>2462</v>
      </c>
      <c r="G222" s="26"/>
      <c r="H222" s="26"/>
      <c r="I222" s="163"/>
      <c r="J222" s="26"/>
      <c r="K222" s="26"/>
      <c r="L222" s="27"/>
      <c r="M222" s="198"/>
      <c r="N222" s="199"/>
      <c r="O222" s="68"/>
      <c r="P222" s="68"/>
      <c r="Q222" s="68"/>
      <c r="R222" s="68"/>
      <c r="S222" s="68"/>
      <c r="T222" s="69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7" t="s">
        <v>194</v>
      </c>
      <c r="AU222" s="7" t="s">
        <v>92</v>
      </c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</row>
    <row r="223" s="32" customFormat="true" ht="12.8" hidden="false" customHeight="false" outlineLevel="0" collapsed="false">
      <c r="A223" s="26"/>
      <c r="B223" s="27"/>
      <c r="C223" s="183" t="s">
        <v>562</v>
      </c>
      <c r="D223" s="183" t="s">
        <v>0</v>
      </c>
      <c r="E223" s="184" t="s">
        <v>2464</v>
      </c>
      <c r="F223" s="185" t="s">
        <v>2465</v>
      </c>
      <c r="G223" s="186" t="s">
        <v>260</v>
      </c>
      <c r="H223" s="187" t="n">
        <v>1</v>
      </c>
      <c r="I223" s="188"/>
      <c r="J223" s="189" t="n">
        <f aca="false">ROUND(I223*H223,2)</f>
        <v>0</v>
      </c>
      <c r="K223" s="185" t="s">
        <v>261</v>
      </c>
      <c r="L223" s="27"/>
      <c r="M223" s="190"/>
      <c r="N223" s="191" t="s">
        <v>47</v>
      </c>
      <c r="O223" s="68"/>
      <c r="P223" s="192" t="n">
        <f aca="false">O223*H223</f>
        <v>0</v>
      </c>
      <c r="Q223" s="192" t="n">
        <v>0</v>
      </c>
      <c r="R223" s="192" t="n">
        <f aca="false">Q223*H223</f>
        <v>0</v>
      </c>
      <c r="S223" s="192" t="n">
        <v>0</v>
      </c>
      <c r="T223" s="193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194" t="s">
        <v>1324</v>
      </c>
      <c r="AS223" s="31"/>
      <c r="AT223" s="194" t="s">
        <v>0</v>
      </c>
      <c r="AU223" s="194" t="s">
        <v>92</v>
      </c>
      <c r="AV223" s="31"/>
      <c r="AW223" s="31"/>
      <c r="AX223" s="31"/>
      <c r="AY223" s="7" t="s">
        <v>186</v>
      </c>
      <c r="AZ223" s="31"/>
      <c r="BA223" s="31"/>
      <c r="BB223" s="31"/>
      <c r="BC223" s="31"/>
      <c r="BD223" s="31"/>
      <c r="BE223" s="195" t="n">
        <f aca="false">IF(N223="základní",J223,0)</f>
        <v>0</v>
      </c>
      <c r="BF223" s="195" t="n">
        <f aca="false">IF(N223="snížená",J223,0)</f>
        <v>0</v>
      </c>
      <c r="BG223" s="195" t="n">
        <f aca="false">IF(N223="zákl. přenesená",J223,0)</f>
        <v>0</v>
      </c>
      <c r="BH223" s="195" t="n">
        <f aca="false">IF(N223="sníž. přenesená",J223,0)</f>
        <v>0</v>
      </c>
      <c r="BI223" s="195" t="n">
        <f aca="false">IF(N223="nulová",J223,0)</f>
        <v>0</v>
      </c>
      <c r="BJ223" s="7" t="s">
        <v>90</v>
      </c>
      <c r="BK223" s="195" t="n">
        <f aca="false">ROUND(I223*H223,2)</f>
        <v>0</v>
      </c>
      <c r="BL223" s="7" t="s">
        <v>1324</v>
      </c>
      <c r="BM223" s="194" t="s">
        <v>2466</v>
      </c>
      <c r="BN223" s="31"/>
    </row>
    <row r="224" s="32" customFormat="true" ht="12.8" hidden="false" customHeight="false" outlineLevel="0" collapsed="false">
      <c r="A224" s="26"/>
      <c r="B224" s="27"/>
      <c r="C224" s="26"/>
      <c r="D224" s="196" t="s">
        <v>194</v>
      </c>
      <c r="E224" s="26"/>
      <c r="F224" s="197" t="s">
        <v>2465</v>
      </c>
      <c r="G224" s="26"/>
      <c r="H224" s="26"/>
      <c r="I224" s="163"/>
      <c r="J224" s="26"/>
      <c r="K224" s="26"/>
      <c r="L224" s="27"/>
      <c r="M224" s="198"/>
      <c r="N224" s="199"/>
      <c r="O224" s="68"/>
      <c r="P224" s="68"/>
      <c r="Q224" s="68"/>
      <c r="R224" s="68"/>
      <c r="S224" s="68"/>
      <c r="T224" s="69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7" t="s">
        <v>194</v>
      </c>
      <c r="AU224" s="7" t="s">
        <v>92</v>
      </c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</row>
    <row r="225" s="32" customFormat="true" ht="12.8" hidden="false" customHeight="false" outlineLevel="0" collapsed="false">
      <c r="A225" s="26"/>
      <c r="B225" s="27"/>
      <c r="C225" s="183" t="s">
        <v>681</v>
      </c>
      <c r="D225" s="183" t="s">
        <v>0</v>
      </c>
      <c r="E225" s="184" t="s">
        <v>2467</v>
      </c>
      <c r="F225" s="185" t="s">
        <v>2468</v>
      </c>
      <c r="G225" s="186" t="s">
        <v>260</v>
      </c>
      <c r="H225" s="187" t="n">
        <v>1</v>
      </c>
      <c r="I225" s="188"/>
      <c r="J225" s="189" t="n">
        <f aca="false">ROUND(I225*H225,2)</f>
        <v>0</v>
      </c>
      <c r="K225" s="185" t="s">
        <v>261</v>
      </c>
      <c r="L225" s="27"/>
      <c r="M225" s="190"/>
      <c r="N225" s="191" t="s">
        <v>47</v>
      </c>
      <c r="O225" s="68"/>
      <c r="P225" s="192" t="n">
        <f aca="false">O225*H225</f>
        <v>0</v>
      </c>
      <c r="Q225" s="192" t="n">
        <v>0</v>
      </c>
      <c r="R225" s="192" t="n">
        <f aca="false">Q225*H225</f>
        <v>0</v>
      </c>
      <c r="S225" s="192" t="n">
        <v>0</v>
      </c>
      <c r="T225" s="193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194" t="s">
        <v>1324</v>
      </c>
      <c r="AS225" s="31"/>
      <c r="AT225" s="194" t="s">
        <v>0</v>
      </c>
      <c r="AU225" s="194" t="s">
        <v>92</v>
      </c>
      <c r="AV225" s="31"/>
      <c r="AW225" s="31"/>
      <c r="AX225" s="31"/>
      <c r="AY225" s="7" t="s">
        <v>186</v>
      </c>
      <c r="AZ225" s="31"/>
      <c r="BA225" s="31"/>
      <c r="BB225" s="31"/>
      <c r="BC225" s="31"/>
      <c r="BD225" s="31"/>
      <c r="BE225" s="195" t="n">
        <f aca="false">IF(N225="základní",J225,0)</f>
        <v>0</v>
      </c>
      <c r="BF225" s="195" t="n">
        <f aca="false">IF(N225="snížená",J225,0)</f>
        <v>0</v>
      </c>
      <c r="BG225" s="195" t="n">
        <f aca="false">IF(N225="zákl. přenesená",J225,0)</f>
        <v>0</v>
      </c>
      <c r="BH225" s="195" t="n">
        <f aca="false">IF(N225="sníž. přenesená",J225,0)</f>
        <v>0</v>
      </c>
      <c r="BI225" s="195" t="n">
        <f aca="false">IF(N225="nulová",J225,0)</f>
        <v>0</v>
      </c>
      <c r="BJ225" s="7" t="s">
        <v>90</v>
      </c>
      <c r="BK225" s="195" t="n">
        <f aca="false">ROUND(I225*H225,2)</f>
        <v>0</v>
      </c>
      <c r="BL225" s="7" t="s">
        <v>1324</v>
      </c>
      <c r="BM225" s="194" t="s">
        <v>2469</v>
      </c>
      <c r="BN225" s="31"/>
    </row>
    <row r="226" s="32" customFormat="true" ht="12.8" hidden="false" customHeight="false" outlineLevel="0" collapsed="false">
      <c r="A226" s="26"/>
      <c r="B226" s="27"/>
      <c r="C226" s="26"/>
      <c r="D226" s="196" t="s">
        <v>194</v>
      </c>
      <c r="E226" s="26"/>
      <c r="F226" s="197" t="s">
        <v>2468</v>
      </c>
      <c r="G226" s="26"/>
      <c r="H226" s="26"/>
      <c r="I226" s="163"/>
      <c r="J226" s="26"/>
      <c r="K226" s="26"/>
      <c r="L226" s="27"/>
      <c r="M226" s="198"/>
      <c r="N226" s="199"/>
      <c r="O226" s="68"/>
      <c r="P226" s="68"/>
      <c r="Q226" s="68"/>
      <c r="R226" s="68"/>
      <c r="S226" s="68"/>
      <c r="T226" s="69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7" t="s">
        <v>194</v>
      </c>
      <c r="AU226" s="7" t="s">
        <v>92</v>
      </c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</row>
    <row r="227" s="32" customFormat="true" ht="12.8" hidden="false" customHeight="false" outlineLevel="0" collapsed="false">
      <c r="A227" s="26"/>
      <c r="B227" s="27"/>
      <c r="C227" s="183" t="s">
        <v>565</v>
      </c>
      <c r="D227" s="183" t="s">
        <v>0</v>
      </c>
      <c r="E227" s="184" t="s">
        <v>2470</v>
      </c>
      <c r="F227" s="185" t="s">
        <v>2471</v>
      </c>
      <c r="G227" s="186" t="s">
        <v>260</v>
      </c>
      <c r="H227" s="187" t="n">
        <v>1</v>
      </c>
      <c r="I227" s="188"/>
      <c r="J227" s="189" t="n">
        <f aca="false">ROUND(I227*H227,2)</f>
        <v>0</v>
      </c>
      <c r="K227" s="185" t="s">
        <v>261</v>
      </c>
      <c r="L227" s="27"/>
      <c r="M227" s="190"/>
      <c r="N227" s="191" t="s">
        <v>47</v>
      </c>
      <c r="O227" s="68"/>
      <c r="P227" s="192" t="n">
        <f aca="false">O227*H227</f>
        <v>0</v>
      </c>
      <c r="Q227" s="192" t="n">
        <v>0</v>
      </c>
      <c r="R227" s="192" t="n">
        <f aca="false">Q227*H227</f>
        <v>0</v>
      </c>
      <c r="S227" s="192" t="n">
        <v>0</v>
      </c>
      <c r="T227" s="193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194" t="s">
        <v>1324</v>
      </c>
      <c r="AS227" s="31"/>
      <c r="AT227" s="194" t="s">
        <v>0</v>
      </c>
      <c r="AU227" s="194" t="s">
        <v>92</v>
      </c>
      <c r="AV227" s="31"/>
      <c r="AW227" s="31"/>
      <c r="AX227" s="31"/>
      <c r="AY227" s="7" t="s">
        <v>186</v>
      </c>
      <c r="AZ227" s="31"/>
      <c r="BA227" s="31"/>
      <c r="BB227" s="31"/>
      <c r="BC227" s="31"/>
      <c r="BD227" s="31"/>
      <c r="BE227" s="195" t="n">
        <f aca="false">IF(N227="základní",J227,0)</f>
        <v>0</v>
      </c>
      <c r="BF227" s="195" t="n">
        <f aca="false">IF(N227="snížená",J227,0)</f>
        <v>0</v>
      </c>
      <c r="BG227" s="195" t="n">
        <f aca="false">IF(N227="zákl. přenesená",J227,0)</f>
        <v>0</v>
      </c>
      <c r="BH227" s="195" t="n">
        <f aca="false">IF(N227="sníž. přenesená",J227,0)</f>
        <v>0</v>
      </c>
      <c r="BI227" s="195" t="n">
        <f aca="false">IF(N227="nulová",J227,0)</f>
        <v>0</v>
      </c>
      <c r="BJ227" s="7" t="s">
        <v>90</v>
      </c>
      <c r="BK227" s="195" t="n">
        <f aca="false">ROUND(I227*H227,2)</f>
        <v>0</v>
      </c>
      <c r="BL227" s="7" t="s">
        <v>1324</v>
      </c>
      <c r="BM227" s="194" t="s">
        <v>2472</v>
      </c>
      <c r="BN227" s="31"/>
    </row>
    <row r="228" s="32" customFormat="true" ht="12.8" hidden="false" customHeight="false" outlineLevel="0" collapsed="false">
      <c r="A228" s="26"/>
      <c r="B228" s="27"/>
      <c r="C228" s="26"/>
      <c r="D228" s="196" t="s">
        <v>194</v>
      </c>
      <c r="E228" s="26"/>
      <c r="F228" s="197" t="s">
        <v>2471</v>
      </c>
      <c r="G228" s="26"/>
      <c r="H228" s="26"/>
      <c r="I228" s="163"/>
      <c r="J228" s="26"/>
      <c r="K228" s="26"/>
      <c r="L228" s="27"/>
      <c r="M228" s="198"/>
      <c r="N228" s="199"/>
      <c r="O228" s="68"/>
      <c r="P228" s="68"/>
      <c r="Q228" s="68"/>
      <c r="R228" s="68"/>
      <c r="S228" s="68"/>
      <c r="T228" s="69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7" t="s">
        <v>194</v>
      </c>
      <c r="AU228" s="7" t="s">
        <v>92</v>
      </c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</row>
    <row r="229" s="32" customFormat="true" ht="12.8" hidden="false" customHeight="false" outlineLevel="0" collapsed="false">
      <c r="A229" s="26"/>
      <c r="B229" s="27"/>
      <c r="C229" s="183" t="s">
        <v>688</v>
      </c>
      <c r="D229" s="183" t="s">
        <v>0</v>
      </c>
      <c r="E229" s="184" t="s">
        <v>2473</v>
      </c>
      <c r="F229" s="185" t="s">
        <v>2474</v>
      </c>
      <c r="G229" s="186" t="s">
        <v>260</v>
      </c>
      <c r="H229" s="187" t="n">
        <v>1</v>
      </c>
      <c r="I229" s="188"/>
      <c r="J229" s="189" t="n">
        <f aca="false">ROUND(I229*H229,2)</f>
        <v>0</v>
      </c>
      <c r="K229" s="185" t="s">
        <v>261</v>
      </c>
      <c r="L229" s="27"/>
      <c r="M229" s="190"/>
      <c r="N229" s="191" t="s">
        <v>47</v>
      </c>
      <c r="O229" s="68"/>
      <c r="P229" s="192" t="n">
        <f aca="false">O229*H229</f>
        <v>0</v>
      </c>
      <c r="Q229" s="192" t="n">
        <v>0</v>
      </c>
      <c r="R229" s="192" t="n">
        <f aca="false">Q229*H229</f>
        <v>0</v>
      </c>
      <c r="S229" s="192" t="n">
        <v>0</v>
      </c>
      <c r="T229" s="193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194" t="s">
        <v>1324</v>
      </c>
      <c r="AS229" s="31"/>
      <c r="AT229" s="194" t="s">
        <v>0</v>
      </c>
      <c r="AU229" s="194" t="s">
        <v>92</v>
      </c>
      <c r="AV229" s="31"/>
      <c r="AW229" s="31"/>
      <c r="AX229" s="31"/>
      <c r="AY229" s="7" t="s">
        <v>186</v>
      </c>
      <c r="AZ229" s="31"/>
      <c r="BA229" s="31"/>
      <c r="BB229" s="31"/>
      <c r="BC229" s="31"/>
      <c r="BD229" s="31"/>
      <c r="BE229" s="195" t="n">
        <f aca="false">IF(N229="základní",J229,0)</f>
        <v>0</v>
      </c>
      <c r="BF229" s="195" t="n">
        <f aca="false">IF(N229="snížená",J229,0)</f>
        <v>0</v>
      </c>
      <c r="BG229" s="195" t="n">
        <f aca="false">IF(N229="zákl. přenesená",J229,0)</f>
        <v>0</v>
      </c>
      <c r="BH229" s="195" t="n">
        <f aca="false">IF(N229="sníž. přenesená",J229,0)</f>
        <v>0</v>
      </c>
      <c r="BI229" s="195" t="n">
        <f aca="false">IF(N229="nulová",J229,0)</f>
        <v>0</v>
      </c>
      <c r="BJ229" s="7" t="s">
        <v>90</v>
      </c>
      <c r="BK229" s="195" t="n">
        <f aca="false">ROUND(I229*H229,2)</f>
        <v>0</v>
      </c>
      <c r="BL229" s="7" t="s">
        <v>1324</v>
      </c>
      <c r="BM229" s="194" t="s">
        <v>2475</v>
      </c>
      <c r="BN229" s="31"/>
    </row>
    <row r="230" s="32" customFormat="true" ht="12.8" hidden="false" customHeight="false" outlineLevel="0" collapsed="false">
      <c r="A230" s="26"/>
      <c r="B230" s="27"/>
      <c r="C230" s="26"/>
      <c r="D230" s="196" t="s">
        <v>194</v>
      </c>
      <c r="E230" s="26"/>
      <c r="F230" s="197" t="s">
        <v>2474</v>
      </c>
      <c r="G230" s="26"/>
      <c r="H230" s="26"/>
      <c r="I230" s="163"/>
      <c r="J230" s="26"/>
      <c r="K230" s="26"/>
      <c r="L230" s="27"/>
      <c r="M230" s="198"/>
      <c r="N230" s="199"/>
      <c r="O230" s="68"/>
      <c r="P230" s="68"/>
      <c r="Q230" s="68"/>
      <c r="R230" s="68"/>
      <c r="S230" s="68"/>
      <c r="T230" s="69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7" t="s">
        <v>194</v>
      </c>
      <c r="AU230" s="7" t="s">
        <v>92</v>
      </c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</row>
    <row r="231" s="32" customFormat="true" ht="12.8" hidden="false" customHeight="false" outlineLevel="0" collapsed="false">
      <c r="A231" s="26"/>
      <c r="B231" s="27"/>
      <c r="C231" s="183" t="s">
        <v>568</v>
      </c>
      <c r="D231" s="183" t="s">
        <v>0</v>
      </c>
      <c r="E231" s="184" t="s">
        <v>2476</v>
      </c>
      <c r="F231" s="185" t="s">
        <v>2477</v>
      </c>
      <c r="G231" s="186" t="s">
        <v>260</v>
      </c>
      <c r="H231" s="187" t="n">
        <v>1</v>
      </c>
      <c r="I231" s="188"/>
      <c r="J231" s="189" t="n">
        <f aca="false">ROUND(I231*H231,2)</f>
        <v>0</v>
      </c>
      <c r="K231" s="185" t="s">
        <v>261</v>
      </c>
      <c r="L231" s="27"/>
      <c r="M231" s="190"/>
      <c r="N231" s="191" t="s">
        <v>47</v>
      </c>
      <c r="O231" s="68"/>
      <c r="P231" s="192" t="n">
        <f aca="false">O231*H231</f>
        <v>0</v>
      </c>
      <c r="Q231" s="192" t="n">
        <v>0</v>
      </c>
      <c r="R231" s="192" t="n">
        <f aca="false">Q231*H231</f>
        <v>0</v>
      </c>
      <c r="S231" s="192" t="n">
        <v>0</v>
      </c>
      <c r="T231" s="193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194" t="s">
        <v>1324</v>
      </c>
      <c r="AS231" s="31"/>
      <c r="AT231" s="194" t="s">
        <v>0</v>
      </c>
      <c r="AU231" s="194" t="s">
        <v>92</v>
      </c>
      <c r="AV231" s="31"/>
      <c r="AW231" s="31"/>
      <c r="AX231" s="31"/>
      <c r="AY231" s="7" t="s">
        <v>186</v>
      </c>
      <c r="AZ231" s="31"/>
      <c r="BA231" s="31"/>
      <c r="BB231" s="31"/>
      <c r="BC231" s="31"/>
      <c r="BD231" s="31"/>
      <c r="BE231" s="195" t="n">
        <f aca="false">IF(N231="základní",J231,0)</f>
        <v>0</v>
      </c>
      <c r="BF231" s="195" t="n">
        <f aca="false">IF(N231="snížená",J231,0)</f>
        <v>0</v>
      </c>
      <c r="BG231" s="195" t="n">
        <f aca="false">IF(N231="zákl. přenesená",J231,0)</f>
        <v>0</v>
      </c>
      <c r="BH231" s="195" t="n">
        <f aca="false">IF(N231="sníž. přenesená",J231,0)</f>
        <v>0</v>
      </c>
      <c r="BI231" s="195" t="n">
        <f aca="false">IF(N231="nulová",J231,0)</f>
        <v>0</v>
      </c>
      <c r="BJ231" s="7" t="s">
        <v>90</v>
      </c>
      <c r="BK231" s="195" t="n">
        <f aca="false">ROUND(I231*H231,2)</f>
        <v>0</v>
      </c>
      <c r="BL231" s="7" t="s">
        <v>1324</v>
      </c>
      <c r="BM231" s="194" t="s">
        <v>2478</v>
      </c>
      <c r="BN231" s="31"/>
    </row>
    <row r="232" s="32" customFormat="true" ht="12.8" hidden="false" customHeight="false" outlineLevel="0" collapsed="false">
      <c r="A232" s="26"/>
      <c r="B232" s="27"/>
      <c r="C232" s="26"/>
      <c r="D232" s="196" t="s">
        <v>194</v>
      </c>
      <c r="E232" s="26"/>
      <c r="F232" s="197" t="s">
        <v>2477</v>
      </c>
      <c r="G232" s="26"/>
      <c r="H232" s="26"/>
      <c r="I232" s="163"/>
      <c r="J232" s="26"/>
      <c r="K232" s="26"/>
      <c r="L232" s="27"/>
      <c r="M232" s="198"/>
      <c r="N232" s="199"/>
      <c r="O232" s="68"/>
      <c r="P232" s="68"/>
      <c r="Q232" s="68"/>
      <c r="R232" s="68"/>
      <c r="S232" s="68"/>
      <c r="T232" s="69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7" t="s">
        <v>194</v>
      </c>
      <c r="AU232" s="7" t="s">
        <v>92</v>
      </c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</row>
    <row r="233" s="32" customFormat="true" ht="12.8" hidden="false" customHeight="false" outlineLevel="0" collapsed="false">
      <c r="A233" s="26"/>
      <c r="B233" s="27"/>
      <c r="C233" s="183" t="s">
        <v>1491</v>
      </c>
      <c r="D233" s="183" t="s">
        <v>0</v>
      </c>
      <c r="E233" s="184" t="s">
        <v>2479</v>
      </c>
      <c r="F233" s="185" t="s">
        <v>2480</v>
      </c>
      <c r="G233" s="186" t="s">
        <v>260</v>
      </c>
      <c r="H233" s="187" t="n">
        <v>1</v>
      </c>
      <c r="I233" s="188"/>
      <c r="J233" s="189" t="n">
        <f aca="false">ROUND(I233*H233,2)</f>
        <v>0</v>
      </c>
      <c r="K233" s="185" t="s">
        <v>261</v>
      </c>
      <c r="L233" s="27"/>
      <c r="M233" s="190"/>
      <c r="N233" s="191" t="s">
        <v>47</v>
      </c>
      <c r="O233" s="68"/>
      <c r="P233" s="192" t="n">
        <f aca="false">O233*H233</f>
        <v>0</v>
      </c>
      <c r="Q233" s="192" t="n">
        <v>0</v>
      </c>
      <c r="R233" s="192" t="n">
        <f aca="false">Q233*H233</f>
        <v>0</v>
      </c>
      <c r="S233" s="192" t="n">
        <v>0</v>
      </c>
      <c r="T233" s="193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194" t="s">
        <v>1324</v>
      </c>
      <c r="AS233" s="31"/>
      <c r="AT233" s="194" t="s">
        <v>0</v>
      </c>
      <c r="AU233" s="194" t="s">
        <v>92</v>
      </c>
      <c r="AV233" s="31"/>
      <c r="AW233" s="31"/>
      <c r="AX233" s="31"/>
      <c r="AY233" s="7" t="s">
        <v>186</v>
      </c>
      <c r="AZ233" s="31"/>
      <c r="BA233" s="31"/>
      <c r="BB233" s="31"/>
      <c r="BC233" s="31"/>
      <c r="BD233" s="31"/>
      <c r="BE233" s="195" t="n">
        <f aca="false">IF(N233="základní",J233,0)</f>
        <v>0</v>
      </c>
      <c r="BF233" s="195" t="n">
        <f aca="false">IF(N233="snížená",J233,0)</f>
        <v>0</v>
      </c>
      <c r="BG233" s="195" t="n">
        <f aca="false">IF(N233="zákl. přenesená",J233,0)</f>
        <v>0</v>
      </c>
      <c r="BH233" s="195" t="n">
        <f aca="false">IF(N233="sníž. přenesená",J233,0)</f>
        <v>0</v>
      </c>
      <c r="BI233" s="195" t="n">
        <f aca="false">IF(N233="nulová",J233,0)</f>
        <v>0</v>
      </c>
      <c r="BJ233" s="7" t="s">
        <v>90</v>
      </c>
      <c r="BK233" s="195" t="n">
        <f aca="false">ROUND(I233*H233,2)</f>
        <v>0</v>
      </c>
      <c r="BL233" s="7" t="s">
        <v>1324</v>
      </c>
      <c r="BM233" s="194" t="s">
        <v>2481</v>
      </c>
      <c r="BN233" s="31"/>
    </row>
    <row r="234" s="32" customFormat="true" ht="12.8" hidden="false" customHeight="false" outlineLevel="0" collapsed="false">
      <c r="A234" s="26"/>
      <c r="B234" s="27"/>
      <c r="C234" s="26"/>
      <c r="D234" s="196" t="s">
        <v>194</v>
      </c>
      <c r="E234" s="26"/>
      <c r="F234" s="197" t="s">
        <v>2480</v>
      </c>
      <c r="G234" s="26"/>
      <c r="H234" s="26"/>
      <c r="I234" s="163"/>
      <c r="J234" s="26"/>
      <c r="K234" s="26"/>
      <c r="L234" s="27"/>
      <c r="M234" s="198"/>
      <c r="N234" s="199"/>
      <c r="O234" s="68"/>
      <c r="P234" s="68"/>
      <c r="Q234" s="68"/>
      <c r="R234" s="68"/>
      <c r="S234" s="68"/>
      <c r="T234" s="69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7" t="s">
        <v>194</v>
      </c>
      <c r="AU234" s="7" t="s">
        <v>92</v>
      </c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</row>
    <row r="235" s="32" customFormat="true" ht="12.8" hidden="false" customHeight="false" outlineLevel="0" collapsed="false">
      <c r="A235" s="26"/>
      <c r="B235" s="27"/>
      <c r="C235" s="183" t="s">
        <v>571</v>
      </c>
      <c r="D235" s="183" t="s">
        <v>0</v>
      </c>
      <c r="E235" s="184" t="s">
        <v>2482</v>
      </c>
      <c r="F235" s="185" t="s">
        <v>2483</v>
      </c>
      <c r="G235" s="186" t="s">
        <v>260</v>
      </c>
      <c r="H235" s="187" t="n">
        <v>1</v>
      </c>
      <c r="I235" s="188"/>
      <c r="J235" s="189" t="n">
        <f aca="false">ROUND(I235*H235,2)</f>
        <v>0</v>
      </c>
      <c r="K235" s="185" t="s">
        <v>261</v>
      </c>
      <c r="L235" s="27"/>
      <c r="M235" s="190"/>
      <c r="N235" s="191" t="s">
        <v>47</v>
      </c>
      <c r="O235" s="68"/>
      <c r="P235" s="192" t="n">
        <f aca="false">O235*H235</f>
        <v>0</v>
      </c>
      <c r="Q235" s="192" t="n">
        <v>0</v>
      </c>
      <c r="R235" s="192" t="n">
        <f aca="false">Q235*H235</f>
        <v>0</v>
      </c>
      <c r="S235" s="192" t="n">
        <v>0</v>
      </c>
      <c r="T235" s="193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194" t="s">
        <v>1324</v>
      </c>
      <c r="AS235" s="31"/>
      <c r="AT235" s="194" t="s">
        <v>0</v>
      </c>
      <c r="AU235" s="194" t="s">
        <v>92</v>
      </c>
      <c r="AV235" s="31"/>
      <c r="AW235" s="31"/>
      <c r="AX235" s="31"/>
      <c r="AY235" s="7" t="s">
        <v>186</v>
      </c>
      <c r="AZ235" s="31"/>
      <c r="BA235" s="31"/>
      <c r="BB235" s="31"/>
      <c r="BC235" s="31"/>
      <c r="BD235" s="31"/>
      <c r="BE235" s="195" t="n">
        <f aca="false">IF(N235="základní",J235,0)</f>
        <v>0</v>
      </c>
      <c r="BF235" s="195" t="n">
        <f aca="false">IF(N235="snížená",J235,0)</f>
        <v>0</v>
      </c>
      <c r="BG235" s="195" t="n">
        <f aca="false">IF(N235="zákl. přenesená",J235,0)</f>
        <v>0</v>
      </c>
      <c r="BH235" s="195" t="n">
        <f aca="false">IF(N235="sníž. přenesená",J235,0)</f>
        <v>0</v>
      </c>
      <c r="BI235" s="195" t="n">
        <f aca="false">IF(N235="nulová",J235,0)</f>
        <v>0</v>
      </c>
      <c r="BJ235" s="7" t="s">
        <v>90</v>
      </c>
      <c r="BK235" s="195" t="n">
        <f aca="false">ROUND(I235*H235,2)</f>
        <v>0</v>
      </c>
      <c r="BL235" s="7" t="s">
        <v>1324</v>
      </c>
      <c r="BM235" s="194" t="s">
        <v>2484</v>
      </c>
      <c r="BN235" s="31"/>
    </row>
    <row r="236" s="32" customFormat="true" ht="12.8" hidden="false" customHeight="false" outlineLevel="0" collapsed="false">
      <c r="A236" s="26"/>
      <c r="B236" s="27"/>
      <c r="C236" s="26"/>
      <c r="D236" s="196" t="s">
        <v>194</v>
      </c>
      <c r="E236" s="26"/>
      <c r="F236" s="197" t="s">
        <v>2483</v>
      </c>
      <c r="G236" s="26"/>
      <c r="H236" s="26"/>
      <c r="I236" s="163"/>
      <c r="J236" s="26"/>
      <c r="K236" s="26"/>
      <c r="L236" s="27"/>
      <c r="M236" s="198"/>
      <c r="N236" s="199"/>
      <c r="O236" s="68"/>
      <c r="P236" s="68"/>
      <c r="Q236" s="68"/>
      <c r="R236" s="68"/>
      <c r="S236" s="68"/>
      <c r="T236" s="69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7" t="s">
        <v>194</v>
      </c>
      <c r="AU236" s="7" t="s">
        <v>92</v>
      </c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</row>
    <row r="237" s="32" customFormat="true" ht="12.8" hidden="false" customHeight="false" outlineLevel="0" collapsed="false">
      <c r="A237" s="26"/>
      <c r="B237" s="27"/>
      <c r="C237" s="183" t="s">
        <v>1044</v>
      </c>
      <c r="D237" s="183" t="s">
        <v>0</v>
      </c>
      <c r="E237" s="184" t="s">
        <v>2485</v>
      </c>
      <c r="F237" s="185" t="s">
        <v>2486</v>
      </c>
      <c r="G237" s="186" t="s">
        <v>260</v>
      </c>
      <c r="H237" s="187" t="n">
        <v>1</v>
      </c>
      <c r="I237" s="188"/>
      <c r="J237" s="189" t="n">
        <f aca="false">ROUND(I237*H237,2)</f>
        <v>0</v>
      </c>
      <c r="K237" s="185" t="s">
        <v>261</v>
      </c>
      <c r="L237" s="27"/>
      <c r="M237" s="190"/>
      <c r="N237" s="191" t="s">
        <v>47</v>
      </c>
      <c r="O237" s="68"/>
      <c r="P237" s="192" t="n">
        <f aca="false">O237*H237</f>
        <v>0</v>
      </c>
      <c r="Q237" s="192" t="n">
        <v>0</v>
      </c>
      <c r="R237" s="192" t="n">
        <f aca="false">Q237*H237</f>
        <v>0</v>
      </c>
      <c r="S237" s="192" t="n">
        <v>0</v>
      </c>
      <c r="T237" s="193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194" t="s">
        <v>1324</v>
      </c>
      <c r="AS237" s="31"/>
      <c r="AT237" s="194" t="s">
        <v>0</v>
      </c>
      <c r="AU237" s="194" t="s">
        <v>92</v>
      </c>
      <c r="AV237" s="31"/>
      <c r="AW237" s="31"/>
      <c r="AX237" s="31"/>
      <c r="AY237" s="7" t="s">
        <v>186</v>
      </c>
      <c r="AZ237" s="31"/>
      <c r="BA237" s="31"/>
      <c r="BB237" s="31"/>
      <c r="BC237" s="31"/>
      <c r="BD237" s="31"/>
      <c r="BE237" s="195" t="n">
        <f aca="false">IF(N237="základní",J237,0)</f>
        <v>0</v>
      </c>
      <c r="BF237" s="195" t="n">
        <f aca="false">IF(N237="snížená",J237,0)</f>
        <v>0</v>
      </c>
      <c r="BG237" s="195" t="n">
        <f aca="false">IF(N237="zákl. přenesená",J237,0)</f>
        <v>0</v>
      </c>
      <c r="BH237" s="195" t="n">
        <f aca="false">IF(N237="sníž. přenesená",J237,0)</f>
        <v>0</v>
      </c>
      <c r="BI237" s="195" t="n">
        <f aca="false">IF(N237="nulová",J237,0)</f>
        <v>0</v>
      </c>
      <c r="BJ237" s="7" t="s">
        <v>90</v>
      </c>
      <c r="BK237" s="195" t="n">
        <f aca="false">ROUND(I237*H237,2)</f>
        <v>0</v>
      </c>
      <c r="BL237" s="7" t="s">
        <v>1324</v>
      </c>
      <c r="BM237" s="194" t="s">
        <v>2487</v>
      </c>
      <c r="BN237" s="31"/>
    </row>
    <row r="238" s="32" customFormat="true" ht="12.8" hidden="false" customHeight="false" outlineLevel="0" collapsed="false">
      <c r="A238" s="26"/>
      <c r="B238" s="27"/>
      <c r="C238" s="26"/>
      <c r="D238" s="196" t="s">
        <v>194</v>
      </c>
      <c r="E238" s="26"/>
      <c r="F238" s="197" t="s">
        <v>2486</v>
      </c>
      <c r="G238" s="26"/>
      <c r="H238" s="26"/>
      <c r="I238" s="163"/>
      <c r="J238" s="26"/>
      <c r="K238" s="26"/>
      <c r="L238" s="27"/>
      <c r="M238" s="198"/>
      <c r="N238" s="199"/>
      <c r="O238" s="68"/>
      <c r="P238" s="68"/>
      <c r="Q238" s="68"/>
      <c r="R238" s="68"/>
      <c r="S238" s="68"/>
      <c r="T238" s="69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7" t="s">
        <v>194</v>
      </c>
      <c r="AU238" s="7" t="s">
        <v>92</v>
      </c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</row>
    <row r="239" s="32" customFormat="true" ht="12.8" hidden="false" customHeight="false" outlineLevel="0" collapsed="false">
      <c r="A239" s="26"/>
      <c r="B239" s="27"/>
      <c r="C239" s="183" t="s">
        <v>574</v>
      </c>
      <c r="D239" s="183" t="s">
        <v>0</v>
      </c>
      <c r="E239" s="184" t="s">
        <v>2488</v>
      </c>
      <c r="F239" s="185" t="s">
        <v>2489</v>
      </c>
      <c r="G239" s="186" t="s">
        <v>260</v>
      </c>
      <c r="H239" s="187" t="n">
        <v>1</v>
      </c>
      <c r="I239" s="188"/>
      <c r="J239" s="189" t="n">
        <f aca="false">ROUND(I239*H239,2)</f>
        <v>0</v>
      </c>
      <c r="K239" s="185" t="s">
        <v>261</v>
      </c>
      <c r="L239" s="27"/>
      <c r="M239" s="190"/>
      <c r="N239" s="191" t="s">
        <v>47</v>
      </c>
      <c r="O239" s="68"/>
      <c r="P239" s="192" t="n">
        <f aca="false">O239*H239</f>
        <v>0</v>
      </c>
      <c r="Q239" s="192" t="n">
        <v>0</v>
      </c>
      <c r="R239" s="192" t="n">
        <f aca="false">Q239*H239</f>
        <v>0</v>
      </c>
      <c r="S239" s="192" t="n">
        <v>0</v>
      </c>
      <c r="T239" s="193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194" t="s">
        <v>1324</v>
      </c>
      <c r="AS239" s="31"/>
      <c r="AT239" s="194" t="s">
        <v>0</v>
      </c>
      <c r="AU239" s="194" t="s">
        <v>92</v>
      </c>
      <c r="AV239" s="31"/>
      <c r="AW239" s="31"/>
      <c r="AX239" s="31"/>
      <c r="AY239" s="7" t="s">
        <v>186</v>
      </c>
      <c r="AZ239" s="31"/>
      <c r="BA239" s="31"/>
      <c r="BB239" s="31"/>
      <c r="BC239" s="31"/>
      <c r="BD239" s="31"/>
      <c r="BE239" s="195" t="n">
        <f aca="false">IF(N239="základní",J239,0)</f>
        <v>0</v>
      </c>
      <c r="BF239" s="195" t="n">
        <f aca="false">IF(N239="snížená",J239,0)</f>
        <v>0</v>
      </c>
      <c r="BG239" s="195" t="n">
        <f aca="false">IF(N239="zákl. přenesená",J239,0)</f>
        <v>0</v>
      </c>
      <c r="BH239" s="195" t="n">
        <f aca="false">IF(N239="sníž. přenesená",J239,0)</f>
        <v>0</v>
      </c>
      <c r="BI239" s="195" t="n">
        <f aca="false">IF(N239="nulová",J239,0)</f>
        <v>0</v>
      </c>
      <c r="BJ239" s="7" t="s">
        <v>90</v>
      </c>
      <c r="BK239" s="195" t="n">
        <f aca="false">ROUND(I239*H239,2)</f>
        <v>0</v>
      </c>
      <c r="BL239" s="7" t="s">
        <v>1324</v>
      </c>
      <c r="BM239" s="194" t="s">
        <v>2490</v>
      </c>
      <c r="BN239" s="31"/>
    </row>
    <row r="240" s="32" customFormat="true" ht="12.8" hidden="false" customHeight="false" outlineLevel="0" collapsed="false">
      <c r="A240" s="26"/>
      <c r="B240" s="27"/>
      <c r="C240" s="26"/>
      <c r="D240" s="196" t="s">
        <v>194</v>
      </c>
      <c r="E240" s="26"/>
      <c r="F240" s="197" t="s">
        <v>2489</v>
      </c>
      <c r="G240" s="26"/>
      <c r="H240" s="26"/>
      <c r="I240" s="163"/>
      <c r="J240" s="26"/>
      <c r="K240" s="26"/>
      <c r="L240" s="27"/>
      <c r="M240" s="198"/>
      <c r="N240" s="199"/>
      <c r="O240" s="68"/>
      <c r="P240" s="68"/>
      <c r="Q240" s="68"/>
      <c r="R240" s="68"/>
      <c r="S240" s="68"/>
      <c r="T240" s="69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7" t="s">
        <v>194</v>
      </c>
      <c r="AU240" s="7" t="s">
        <v>92</v>
      </c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</row>
    <row r="241" s="32" customFormat="true" ht="12.8" hidden="false" customHeight="false" outlineLevel="0" collapsed="false">
      <c r="A241" s="26"/>
      <c r="B241" s="27"/>
      <c r="C241" s="183" t="s">
        <v>1504</v>
      </c>
      <c r="D241" s="183" t="s">
        <v>0</v>
      </c>
      <c r="E241" s="184" t="s">
        <v>2491</v>
      </c>
      <c r="F241" s="185" t="s">
        <v>2492</v>
      </c>
      <c r="G241" s="186" t="s">
        <v>260</v>
      </c>
      <c r="H241" s="187" t="n">
        <v>1</v>
      </c>
      <c r="I241" s="188"/>
      <c r="J241" s="189" t="n">
        <f aca="false">ROUND(I241*H241,2)</f>
        <v>0</v>
      </c>
      <c r="K241" s="185" t="s">
        <v>261</v>
      </c>
      <c r="L241" s="27"/>
      <c r="M241" s="190"/>
      <c r="N241" s="191" t="s">
        <v>47</v>
      </c>
      <c r="O241" s="68"/>
      <c r="P241" s="192" t="n">
        <f aca="false">O241*H241</f>
        <v>0</v>
      </c>
      <c r="Q241" s="192" t="n">
        <v>0</v>
      </c>
      <c r="R241" s="192" t="n">
        <f aca="false">Q241*H241</f>
        <v>0</v>
      </c>
      <c r="S241" s="192" t="n">
        <v>0</v>
      </c>
      <c r="T241" s="193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194" t="s">
        <v>1324</v>
      </c>
      <c r="AS241" s="31"/>
      <c r="AT241" s="194" t="s">
        <v>0</v>
      </c>
      <c r="AU241" s="194" t="s">
        <v>92</v>
      </c>
      <c r="AV241" s="31"/>
      <c r="AW241" s="31"/>
      <c r="AX241" s="31"/>
      <c r="AY241" s="7" t="s">
        <v>186</v>
      </c>
      <c r="AZ241" s="31"/>
      <c r="BA241" s="31"/>
      <c r="BB241" s="31"/>
      <c r="BC241" s="31"/>
      <c r="BD241" s="31"/>
      <c r="BE241" s="195" t="n">
        <f aca="false">IF(N241="základní",J241,0)</f>
        <v>0</v>
      </c>
      <c r="BF241" s="195" t="n">
        <f aca="false">IF(N241="snížená",J241,0)</f>
        <v>0</v>
      </c>
      <c r="BG241" s="195" t="n">
        <f aca="false">IF(N241="zákl. přenesená",J241,0)</f>
        <v>0</v>
      </c>
      <c r="BH241" s="195" t="n">
        <f aca="false">IF(N241="sníž. přenesená",J241,0)</f>
        <v>0</v>
      </c>
      <c r="BI241" s="195" t="n">
        <f aca="false">IF(N241="nulová",J241,0)</f>
        <v>0</v>
      </c>
      <c r="BJ241" s="7" t="s">
        <v>90</v>
      </c>
      <c r="BK241" s="195" t="n">
        <f aca="false">ROUND(I241*H241,2)</f>
        <v>0</v>
      </c>
      <c r="BL241" s="7" t="s">
        <v>1324</v>
      </c>
      <c r="BM241" s="194" t="s">
        <v>2493</v>
      </c>
      <c r="BN241" s="31"/>
    </row>
    <row r="242" s="32" customFormat="true" ht="12.8" hidden="false" customHeight="false" outlineLevel="0" collapsed="false">
      <c r="A242" s="26"/>
      <c r="B242" s="27"/>
      <c r="C242" s="26"/>
      <c r="D242" s="196" t="s">
        <v>194</v>
      </c>
      <c r="E242" s="26"/>
      <c r="F242" s="197" t="s">
        <v>2492</v>
      </c>
      <c r="G242" s="26"/>
      <c r="H242" s="26"/>
      <c r="I242" s="163"/>
      <c r="J242" s="26"/>
      <c r="K242" s="26"/>
      <c r="L242" s="27"/>
      <c r="M242" s="198"/>
      <c r="N242" s="199"/>
      <c r="O242" s="68"/>
      <c r="P242" s="68"/>
      <c r="Q242" s="68"/>
      <c r="R242" s="68"/>
      <c r="S242" s="68"/>
      <c r="T242" s="69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7" t="s">
        <v>194</v>
      </c>
      <c r="AU242" s="7" t="s">
        <v>92</v>
      </c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</row>
    <row r="243" s="32" customFormat="true" ht="12.8" hidden="false" customHeight="false" outlineLevel="0" collapsed="false">
      <c r="A243" s="26"/>
      <c r="B243" s="27"/>
      <c r="C243" s="183" t="s">
        <v>577</v>
      </c>
      <c r="D243" s="183" t="s">
        <v>0</v>
      </c>
      <c r="E243" s="184" t="s">
        <v>2494</v>
      </c>
      <c r="F243" s="185" t="s">
        <v>2495</v>
      </c>
      <c r="G243" s="186" t="s">
        <v>260</v>
      </c>
      <c r="H243" s="187" t="n">
        <v>1</v>
      </c>
      <c r="I243" s="188"/>
      <c r="J243" s="189" t="n">
        <f aca="false">ROUND(I243*H243,2)</f>
        <v>0</v>
      </c>
      <c r="K243" s="185" t="s">
        <v>261</v>
      </c>
      <c r="L243" s="27"/>
      <c r="M243" s="190"/>
      <c r="N243" s="191" t="s">
        <v>47</v>
      </c>
      <c r="O243" s="68"/>
      <c r="P243" s="192" t="n">
        <f aca="false">O243*H243</f>
        <v>0</v>
      </c>
      <c r="Q243" s="192" t="n">
        <v>0</v>
      </c>
      <c r="R243" s="192" t="n">
        <f aca="false">Q243*H243</f>
        <v>0</v>
      </c>
      <c r="S243" s="192" t="n">
        <v>0</v>
      </c>
      <c r="T243" s="193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194" t="s">
        <v>1324</v>
      </c>
      <c r="AS243" s="31"/>
      <c r="AT243" s="194" t="s">
        <v>0</v>
      </c>
      <c r="AU243" s="194" t="s">
        <v>92</v>
      </c>
      <c r="AV243" s="31"/>
      <c r="AW243" s="31"/>
      <c r="AX243" s="31"/>
      <c r="AY243" s="7" t="s">
        <v>186</v>
      </c>
      <c r="AZ243" s="31"/>
      <c r="BA243" s="31"/>
      <c r="BB243" s="31"/>
      <c r="BC243" s="31"/>
      <c r="BD243" s="31"/>
      <c r="BE243" s="195" t="n">
        <f aca="false">IF(N243="základní",J243,0)</f>
        <v>0</v>
      </c>
      <c r="BF243" s="195" t="n">
        <f aca="false">IF(N243="snížená",J243,0)</f>
        <v>0</v>
      </c>
      <c r="BG243" s="195" t="n">
        <f aca="false">IF(N243="zákl. přenesená",J243,0)</f>
        <v>0</v>
      </c>
      <c r="BH243" s="195" t="n">
        <f aca="false">IF(N243="sníž. přenesená",J243,0)</f>
        <v>0</v>
      </c>
      <c r="BI243" s="195" t="n">
        <f aca="false">IF(N243="nulová",J243,0)</f>
        <v>0</v>
      </c>
      <c r="BJ243" s="7" t="s">
        <v>90</v>
      </c>
      <c r="BK243" s="195" t="n">
        <f aca="false">ROUND(I243*H243,2)</f>
        <v>0</v>
      </c>
      <c r="BL243" s="7" t="s">
        <v>1324</v>
      </c>
      <c r="BM243" s="194" t="s">
        <v>2496</v>
      </c>
      <c r="BN243" s="31"/>
    </row>
    <row r="244" s="32" customFormat="true" ht="12.8" hidden="false" customHeight="false" outlineLevel="0" collapsed="false">
      <c r="A244" s="26"/>
      <c r="B244" s="27"/>
      <c r="C244" s="26"/>
      <c r="D244" s="196" t="s">
        <v>194</v>
      </c>
      <c r="E244" s="26"/>
      <c r="F244" s="197" t="s">
        <v>2495</v>
      </c>
      <c r="G244" s="26"/>
      <c r="H244" s="26"/>
      <c r="I244" s="163"/>
      <c r="J244" s="26"/>
      <c r="K244" s="26"/>
      <c r="L244" s="27"/>
      <c r="M244" s="198"/>
      <c r="N244" s="199"/>
      <c r="O244" s="68"/>
      <c r="P244" s="68"/>
      <c r="Q244" s="68"/>
      <c r="R244" s="68"/>
      <c r="S244" s="68"/>
      <c r="T244" s="69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7" t="s">
        <v>194</v>
      </c>
      <c r="AU244" s="7" t="s">
        <v>92</v>
      </c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</row>
    <row r="245" s="32" customFormat="true" ht="12.8" hidden="false" customHeight="false" outlineLevel="0" collapsed="false">
      <c r="A245" s="26"/>
      <c r="B245" s="27"/>
      <c r="C245" s="183" t="s">
        <v>987</v>
      </c>
      <c r="D245" s="183" t="s">
        <v>0</v>
      </c>
      <c r="E245" s="184" t="s">
        <v>2497</v>
      </c>
      <c r="F245" s="185" t="s">
        <v>2498</v>
      </c>
      <c r="G245" s="186" t="s">
        <v>260</v>
      </c>
      <c r="H245" s="187" t="n">
        <v>1</v>
      </c>
      <c r="I245" s="188"/>
      <c r="J245" s="189" t="n">
        <f aca="false">ROUND(I245*H245,2)</f>
        <v>0</v>
      </c>
      <c r="K245" s="185" t="s">
        <v>261</v>
      </c>
      <c r="L245" s="27"/>
      <c r="M245" s="190"/>
      <c r="N245" s="191" t="s">
        <v>47</v>
      </c>
      <c r="O245" s="68"/>
      <c r="P245" s="192" t="n">
        <f aca="false">O245*H245</f>
        <v>0</v>
      </c>
      <c r="Q245" s="192" t="n">
        <v>0</v>
      </c>
      <c r="R245" s="192" t="n">
        <f aca="false">Q245*H245</f>
        <v>0</v>
      </c>
      <c r="S245" s="192" t="n">
        <v>0</v>
      </c>
      <c r="T245" s="193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194" t="s">
        <v>1324</v>
      </c>
      <c r="AS245" s="31"/>
      <c r="AT245" s="194" t="s">
        <v>0</v>
      </c>
      <c r="AU245" s="194" t="s">
        <v>92</v>
      </c>
      <c r="AV245" s="31"/>
      <c r="AW245" s="31"/>
      <c r="AX245" s="31"/>
      <c r="AY245" s="7" t="s">
        <v>186</v>
      </c>
      <c r="AZ245" s="31"/>
      <c r="BA245" s="31"/>
      <c r="BB245" s="31"/>
      <c r="BC245" s="31"/>
      <c r="BD245" s="31"/>
      <c r="BE245" s="195" t="n">
        <f aca="false">IF(N245="základní",J245,0)</f>
        <v>0</v>
      </c>
      <c r="BF245" s="195" t="n">
        <f aca="false">IF(N245="snížená",J245,0)</f>
        <v>0</v>
      </c>
      <c r="BG245" s="195" t="n">
        <f aca="false">IF(N245="zákl. přenesená",J245,0)</f>
        <v>0</v>
      </c>
      <c r="BH245" s="195" t="n">
        <f aca="false">IF(N245="sníž. přenesená",J245,0)</f>
        <v>0</v>
      </c>
      <c r="BI245" s="195" t="n">
        <f aca="false">IF(N245="nulová",J245,0)</f>
        <v>0</v>
      </c>
      <c r="BJ245" s="7" t="s">
        <v>90</v>
      </c>
      <c r="BK245" s="195" t="n">
        <f aca="false">ROUND(I245*H245,2)</f>
        <v>0</v>
      </c>
      <c r="BL245" s="7" t="s">
        <v>1324</v>
      </c>
      <c r="BM245" s="194" t="s">
        <v>2499</v>
      </c>
      <c r="BN245" s="31"/>
    </row>
    <row r="246" s="32" customFormat="true" ht="12.8" hidden="false" customHeight="false" outlineLevel="0" collapsed="false">
      <c r="A246" s="26"/>
      <c r="B246" s="27"/>
      <c r="C246" s="26"/>
      <c r="D246" s="196" t="s">
        <v>194</v>
      </c>
      <c r="E246" s="26"/>
      <c r="F246" s="197" t="s">
        <v>2498</v>
      </c>
      <c r="G246" s="26"/>
      <c r="H246" s="26"/>
      <c r="I246" s="163"/>
      <c r="J246" s="26"/>
      <c r="K246" s="26"/>
      <c r="L246" s="27"/>
      <c r="M246" s="198"/>
      <c r="N246" s="199"/>
      <c r="O246" s="68"/>
      <c r="P246" s="68"/>
      <c r="Q246" s="68"/>
      <c r="R246" s="68"/>
      <c r="S246" s="68"/>
      <c r="T246" s="69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7" t="s">
        <v>194</v>
      </c>
      <c r="AU246" s="7" t="s">
        <v>92</v>
      </c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</row>
    <row r="247" s="32" customFormat="true" ht="12.8" hidden="false" customHeight="false" outlineLevel="0" collapsed="false">
      <c r="A247" s="26"/>
      <c r="B247" s="27"/>
      <c r="C247" s="183" t="s">
        <v>580</v>
      </c>
      <c r="D247" s="183" t="s">
        <v>0</v>
      </c>
      <c r="E247" s="184" t="s">
        <v>2500</v>
      </c>
      <c r="F247" s="185" t="s">
        <v>2501</v>
      </c>
      <c r="G247" s="186" t="s">
        <v>260</v>
      </c>
      <c r="H247" s="187" t="n">
        <v>1</v>
      </c>
      <c r="I247" s="188"/>
      <c r="J247" s="189" t="n">
        <f aca="false">ROUND(I247*H247,2)</f>
        <v>0</v>
      </c>
      <c r="K247" s="185" t="s">
        <v>261</v>
      </c>
      <c r="L247" s="27"/>
      <c r="M247" s="190"/>
      <c r="N247" s="191" t="s">
        <v>47</v>
      </c>
      <c r="O247" s="68"/>
      <c r="P247" s="192" t="n">
        <f aca="false">O247*H247</f>
        <v>0</v>
      </c>
      <c r="Q247" s="192" t="n">
        <v>0</v>
      </c>
      <c r="R247" s="192" t="n">
        <f aca="false">Q247*H247</f>
        <v>0</v>
      </c>
      <c r="S247" s="192" t="n">
        <v>0</v>
      </c>
      <c r="T247" s="193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194" t="s">
        <v>1324</v>
      </c>
      <c r="AS247" s="31"/>
      <c r="AT247" s="194" t="s">
        <v>0</v>
      </c>
      <c r="AU247" s="194" t="s">
        <v>92</v>
      </c>
      <c r="AV247" s="31"/>
      <c r="AW247" s="31"/>
      <c r="AX247" s="31"/>
      <c r="AY247" s="7" t="s">
        <v>186</v>
      </c>
      <c r="AZ247" s="31"/>
      <c r="BA247" s="31"/>
      <c r="BB247" s="31"/>
      <c r="BC247" s="31"/>
      <c r="BD247" s="31"/>
      <c r="BE247" s="195" t="n">
        <f aca="false">IF(N247="základní",J247,0)</f>
        <v>0</v>
      </c>
      <c r="BF247" s="195" t="n">
        <f aca="false">IF(N247="snížená",J247,0)</f>
        <v>0</v>
      </c>
      <c r="BG247" s="195" t="n">
        <f aca="false">IF(N247="zákl. přenesená",J247,0)</f>
        <v>0</v>
      </c>
      <c r="BH247" s="195" t="n">
        <f aca="false">IF(N247="sníž. přenesená",J247,0)</f>
        <v>0</v>
      </c>
      <c r="BI247" s="195" t="n">
        <f aca="false">IF(N247="nulová",J247,0)</f>
        <v>0</v>
      </c>
      <c r="BJ247" s="7" t="s">
        <v>90</v>
      </c>
      <c r="BK247" s="195" t="n">
        <f aca="false">ROUND(I247*H247,2)</f>
        <v>0</v>
      </c>
      <c r="BL247" s="7" t="s">
        <v>1324</v>
      </c>
      <c r="BM247" s="194" t="s">
        <v>2502</v>
      </c>
      <c r="BN247" s="31"/>
    </row>
    <row r="248" s="32" customFormat="true" ht="12.8" hidden="false" customHeight="false" outlineLevel="0" collapsed="false">
      <c r="A248" s="26"/>
      <c r="B248" s="27"/>
      <c r="C248" s="26"/>
      <c r="D248" s="196" t="s">
        <v>194</v>
      </c>
      <c r="E248" s="26"/>
      <c r="F248" s="197" t="s">
        <v>2501</v>
      </c>
      <c r="G248" s="26"/>
      <c r="H248" s="26"/>
      <c r="I248" s="163"/>
      <c r="J248" s="26"/>
      <c r="K248" s="26"/>
      <c r="L248" s="27"/>
      <c r="M248" s="198"/>
      <c r="N248" s="199"/>
      <c r="O248" s="68"/>
      <c r="P248" s="68"/>
      <c r="Q248" s="68"/>
      <c r="R248" s="68"/>
      <c r="S248" s="68"/>
      <c r="T248" s="69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7" t="s">
        <v>194</v>
      </c>
      <c r="AU248" s="7" t="s">
        <v>92</v>
      </c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</row>
    <row r="249" s="32" customFormat="true" ht="12.8" hidden="false" customHeight="false" outlineLevel="0" collapsed="false">
      <c r="A249" s="26"/>
      <c r="B249" s="27"/>
      <c r="C249" s="183" t="s">
        <v>1057</v>
      </c>
      <c r="D249" s="183" t="s">
        <v>0</v>
      </c>
      <c r="E249" s="184" t="s">
        <v>2503</v>
      </c>
      <c r="F249" s="185" t="s">
        <v>2504</v>
      </c>
      <c r="G249" s="186" t="s">
        <v>260</v>
      </c>
      <c r="H249" s="187" t="n">
        <v>1</v>
      </c>
      <c r="I249" s="188"/>
      <c r="J249" s="189" t="n">
        <f aca="false">ROUND(I249*H249,2)</f>
        <v>0</v>
      </c>
      <c r="K249" s="185" t="s">
        <v>261</v>
      </c>
      <c r="L249" s="27"/>
      <c r="M249" s="190"/>
      <c r="N249" s="191" t="s">
        <v>47</v>
      </c>
      <c r="O249" s="68"/>
      <c r="P249" s="192" t="n">
        <f aca="false">O249*H249</f>
        <v>0</v>
      </c>
      <c r="Q249" s="192" t="n">
        <v>0</v>
      </c>
      <c r="R249" s="192" t="n">
        <f aca="false">Q249*H249</f>
        <v>0</v>
      </c>
      <c r="S249" s="192" t="n">
        <v>0</v>
      </c>
      <c r="T249" s="193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194" t="s">
        <v>1324</v>
      </c>
      <c r="AS249" s="31"/>
      <c r="AT249" s="194" t="s">
        <v>0</v>
      </c>
      <c r="AU249" s="194" t="s">
        <v>92</v>
      </c>
      <c r="AV249" s="31"/>
      <c r="AW249" s="31"/>
      <c r="AX249" s="31"/>
      <c r="AY249" s="7" t="s">
        <v>186</v>
      </c>
      <c r="AZ249" s="31"/>
      <c r="BA249" s="31"/>
      <c r="BB249" s="31"/>
      <c r="BC249" s="31"/>
      <c r="BD249" s="31"/>
      <c r="BE249" s="195" t="n">
        <f aca="false">IF(N249="základní",J249,0)</f>
        <v>0</v>
      </c>
      <c r="BF249" s="195" t="n">
        <f aca="false">IF(N249="snížená",J249,0)</f>
        <v>0</v>
      </c>
      <c r="BG249" s="195" t="n">
        <f aca="false">IF(N249="zákl. přenesená",J249,0)</f>
        <v>0</v>
      </c>
      <c r="BH249" s="195" t="n">
        <f aca="false">IF(N249="sníž. přenesená",J249,0)</f>
        <v>0</v>
      </c>
      <c r="BI249" s="195" t="n">
        <f aca="false">IF(N249="nulová",J249,0)</f>
        <v>0</v>
      </c>
      <c r="BJ249" s="7" t="s">
        <v>90</v>
      </c>
      <c r="BK249" s="195" t="n">
        <f aca="false">ROUND(I249*H249,2)</f>
        <v>0</v>
      </c>
      <c r="BL249" s="7" t="s">
        <v>1324</v>
      </c>
      <c r="BM249" s="194" t="s">
        <v>2505</v>
      </c>
      <c r="BN249" s="31"/>
    </row>
    <row r="250" s="32" customFormat="true" ht="12.8" hidden="false" customHeight="false" outlineLevel="0" collapsed="false">
      <c r="A250" s="26"/>
      <c r="B250" s="27"/>
      <c r="C250" s="26"/>
      <c r="D250" s="196" t="s">
        <v>194</v>
      </c>
      <c r="E250" s="26"/>
      <c r="F250" s="197" t="s">
        <v>2504</v>
      </c>
      <c r="G250" s="26"/>
      <c r="H250" s="26"/>
      <c r="I250" s="163"/>
      <c r="J250" s="26"/>
      <c r="K250" s="26"/>
      <c r="L250" s="27"/>
      <c r="M250" s="198"/>
      <c r="N250" s="199"/>
      <c r="O250" s="68"/>
      <c r="P250" s="68"/>
      <c r="Q250" s="68"/>
      <c r="R250" s="68"/>
      <c r="S250" s="68"/>
      <c r="T250" s="69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7" t="s">
        <v>194</v>
      </c>
      <c r="AU250" s="7" t="s">
        <v>92</v>
      </c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</row>
    <row r="251" s="32" customFormat="true" ht="12.8" hidden="false" customHeight="false" outlineLevel="0" collapsed="false">
      <c r="A251" s="26"/>
      <c r="B251" s="27"/>
      <c r="C251" s="183" t="s">
        <v>583</v>
      </c>
      <c r="D251" s="183" t="s">
        <v>0</v>
      </c>
      <c r="E251" s="184" t="s">
        <v>2307</v>
      </c>
      <c r="F251" s="185" t="s">
        <v>2308</v>
      </c>
      <c r="G251" s="186" t="s">
        <v>1055</v>
      </c>
      <c r="H251" s="187" t="n">
        <v>1</v>
      </c>
      <c r="I251" s="188"/>
      <c r="J251" s="189" t="n">
        <f aca="false">ROUND(I251*H251,2)</f>
        <v>0</v>
      </c>
      <c r="K251" s="185" t="s">
        <v>261</v>
      </c>
      <c r="L251" s="27"/>
      <c r="M251" s="190"/>
      <c r="N251" s="191" t="s">
        <v>47</v>
      </c>
      <c r="O251" s="68"/>
      <c r="P251" s="192" t="n">
        <f aca="false">O251*H251</f>
        <v>0</v>
      </c>
      <c r="Q251" s="192" t="n">
        <v>0</v>
      </c>
      <c r="R251" s="192" t="n">
        <f aca="false">Q251*H251</f>
        <v>0</v>
      </c>
      <c r="S251" s="192" t="n">
        <v>0</v>
      </c>
      <c r="T251" s="193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194" t="s">
        <v>1324</v>
      </c>
      <c r="AS251" s="31"/>
      <c r="AT251" s="194" t="s">
        <v>0</v>
      </c>
      <c r="AU251" s="194" t="s">
        <v>92</v>
      </c>
      <c r="AV251" s="31"/>
      <c r="AW251" s="31"/>
      <c r="AX251" s="31"/>
      <c r="AY251" s="7" t="s">
        <v>186</v>
      </c>
      <c r="AZ251" s="31"/>
      <c r="BA251" s="31"/>
      <c r="BB251" s="31"/>
      <c r="BC251" s="31"/>
      <c r="BD251" s="31"/>
      <c r="BE251" s="195" t="n">
        <f aca="false">IF(N251="základní",J251,0)</f>
        <v>0</v>
      </c>
      <c r="BF251" s="195" t="n">
        <f aca="false">IF(N251="snížená",J251,0)</f>
        <v>0</v>
      </c>
      <c r="BG251" s="195" t="n">
        <f aca="false">IF(N251="zákl. přenesená",J251,0)</f>
        <v>0</v>
      </c>
      <c r="BH251" s="195" t="n">
        <f aca="false">IF(N251="sníž. přenesená",J251,0)</f>
        <v>0</v>
      </c>
      <c r="BI251" s="195" t="n">
        <f aca="false">IF(N251="nulová",J251,0)</f>
        <v>0</v>
      </c>
      <c r="BJ251" s="7" t="s">
        <v>90</v>
      </c>
      <c r="BK251" s="195" t="n">
        <f aca="false">ROUND(I251*H251,2)</f>
        <v>0</v>
      </c>
      <c r="BL251" s="7" t="s">
        <v>1324</v>
      </c>
      <c r="BM251" s="194" t="s">
        <v>2506</v>
      </c>
      <c r="BN251" s="31"/>
    </row>
    <row r="252" s="32" customFormat="true" ht="12.8" hidden="false" customHeight="false" outlineLevel="0" collapsed="false">
      <c r="A252" s="26"/>
      <c r="B252" s="27"/>
      <c r="C252" s="26"/>
      <c r="D252" s="196" t="s">
        <v>194</v>
      </c>
      <c r="E252" s="26"/>
      <c r="F252" s="197" t="s">
        <v>2308</v>
      </c>
      <c r="G252" s="26"/>
      <c r="H252" s="26"/>
      <c r="I252" s="163"/>
      <c r="J252" s="26"/>
      <c r="K252" s="26"/>
      <c r="L252" s="27"/>
      <c r="M252" s="241"/>
      <c r="N252" s="242"/>
      <c r="O252" s="243"/>
      <c r="P252" s="243"/>
      <c r="Q252" s="243"/>
      <c r="R252" s="243"/>
      <c r="S252" s="243"/>
      <c r="T252" s="244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7" t="s">
        <v>194</v>
      </c>
      <c r="AU252" s="7" t="s">
        <v>92</v>
      </c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</row>
    <row r="253" s="32" customFormat="true" ht="12.8" hidden="false" customHeight="false" outlineLevel="0" collapsed="false">
      <c r="A253" s="26"/>
      <c r="B253" s="50"/>
      <c r="C253" s="51"/>
      <c r="D253" s="51"/>
      <c r="E253" s="51"/>
      <c r="F253" s="51"/>
      <c r="G253" s="51"/>
      <c r="H253" s="51"/>
      <c r="I253" s="245"/>
      <c r="J253" s="51"/>
      <c r="K253" s="51"/>
      <c r="L253" s="27"/>
      <c r="M253" s="26"/>
      <c r="N253" s="31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</row>
    <row r="254" customFormat="false" ht="12.8" hidden="false" customHeight="fals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3"/>
    </row>
  </sheetData>
  <sheetProtection sheet="true" password="cc78" objects="true" scenarios="true"/>
  <autoFilter ref="C117:K252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36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7.78"/>
    <col collapsed="false" customWidth="true" hidden="false" outlineLevel="0" max="4" min="4" style="0" width="4.34"/>
    <col collapsed="false" customWidth="true" hidden="false" outlineLevel="0" max="5" min="5" style="0" width="24.58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customFormat="false" ht="36.9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" t="s">
        <v>7</v>
      </c>
      <c r="M2" s="6"/>
      <c r="N2" s="6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7" t="s">
        <v>155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customFormat="false" ht="6.95" hidden="false" customHeight="true" outlineLevel="0" collapsed="false">
      <c r="A3" s="2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7" t="s">
        <v>92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customFormat="false" ht="24.95" hidden="false" customHeight="true" outlineLevel="0" collapsed="false">
      <c r="A4" s="2"/>
      <c r="B4" s="10"/>
      <c r="C4" s="2"/>
      <c r="D4" s="11" t="s">
        <v>156</v>
      </c>
      <c r="E4" s="2"/>
      <c r="F4" s="2"/>
      <c r="G4" s="2"/>
      <c r="H4" s="2"/>
      <c r="I4" s="2"/>
      <c r="J4" s="2"/>
      <c r="K4" s="2"/>
      <c r="L4" s="10"/>
      <c r="M4" s="114" t="s">
        <v>12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7" t="s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customFormat="false" ht="6.95" hidden="false" customHeight="true" outlineLevel="0" collapsed="false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12" hidden="false" customHeight="true" outlineLevel="0" collapsed="false">
      <c r="A6" s="2"/>
      <c r="B6" s="10"/>
      <c r="C6" s="2"/>
      <c r="D6" s="19" t="s">
        <v>17</v>
      </c>
      <c r="E6" s="2"/>
      <c r="F6" s="2"/>
      <c r="G6" s="2"/>
      <c r="H6" s="2"/>
      <c r="I6" s="2"/>
      <c r="J6" s="2"/>
      <c r="K6" s="2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customFormat="false" ht="16.5" hidden="false" customHeight="true" outlineLevel="0" collapsed="false">
      <c r="A7" s="2"/>
      <c r="B7" s="10"/>
      <c r="C7" s="2"/>
      <c r="D7" s="2"/>
      <c r="E7" s="115" t="str">
        <f aca="false">'Rekapitulace stavby'!K6</f>
        <v>SUPŠ Karlovy Vary specifikace změn</v>
      </c>
      <c r="F7" s="115"/>
      <c r="G7" s="115"/>
      <c r="H7" s="115"/>
      <c r="I7" s="2"/>
      <c r="J7" s="2"/>
      <c r="K7" s="2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="32" customFormat="true" ht="12" hidden="false" customHeight="true" outlineLevel="0" collapsed="false">
      <c r="A8" s="26"/>
      <c r="B8" s="27"/>
      <c r="C8" s="26"/>
      <c r="D8" s="19" t="s">
        <v>157</v>
      </c>
      <c r="E8" s="26"/>
      <c r="F8" s="26"/>
      <c r="G8" s="26"/>
      <c r="H8" s="26"/>
      <c r="I8" s="26"/>
      <c r="J8" s="26"/>
      <c r="K8" s="26"/>
      <c r="L8" s="45"/>
      <c r="M8" s="31"/>
      <c r="N8" s="31"/>
      <c r="O8" s="31"/>
      <c r="P8" s="31"/>
      <c r="Q8" s="31"/>
      <c r="R8" s="31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</row>
    <row r="9" s="32" customFormat="true" ht="16.5" hidden="false" customHeight="true" outlineLevel="0" collapsed="false">
      <c r="A9" s="26"/>
      <c r="B9" s="27"/>
      <c r="C9" s="26"/>
      <c r="D9" s="26"/>
      <c r="E9" s="116" t="s">
        <v>2507</v>
      </c>
      <c r="F9" s="116"/>
      <c r="G9" s="116"/>
      <c r="H9" s="116"/>
      <c r="I9" s="26"/>
      <c r="J9" s="26"/>
      <c r="K9" s="26"/>
      <c r="L9" s="45"/>
      <c r="M9" s="31"/>
      <c r="N9" s="31"/>
      <c r="O9" s="31"/>
      <c r="P9" s="31"/>
      <c r="Q9" s="31"/>
      <c r="R9" s="3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</row>
    <row r="10" s="32" customFormat="true" ht="12.8" hidden="false" customHeight="false" outlineLevel="0" collapsed="false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45"/>
      <c r="M10" s="31"/>
      <c r="N10" s="31"/>
      <c r="O10" s="31"/>
      <c r="P10" s="31"/>
      <c r="Q10" s="31"/>
      <c r="R10" s="3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="32" customFormat="true" ht="12" hidden="false" customHeight="true" outlineLevel="0" collapsed="false">
      <c r="A11" s="26"/>
      <c r="B11" s="27"/>
      <c r="C11" s="26"/>
      <c r="D11" s="19" t="s">
        <v>19</v>
      </c>
      <c r="E11" s="26"/>
      <c r="F11" s="20"/>
      <c r="G11" s="26"/>
      <c r="H11" s="26"/>
      <c r="I11" s="19" t="s">
        <v>20</v>
      </c>
      <c r="J11" s="20"/>
      <c r="K11" s="26"/>
      <c r="L11" s="45"/>
      <c r="M11" s="31"/>
      <c r="N11" s="31"/>
      <c r="O11" s="31"/>
      <c r="P11" s="31"/>
      <c r="Q11" s="31"/>
      <c r="R11" s="3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</row>
    <row r="12" s="32" customFormat="true" ht="12" hidden="false" customHeight="true" outlineLevel="0" collapsed="false">
      <c r="A12" s="26"/>
      <c r="B12" s="27"/>
      <c r="C12" s="26"/>
      <c r="D12" s="19" t="s">
        <v>21</v>
      </c>
      <c r="E12" s="26"/>
      <c r="F12" s="20" t="s">
        <v>2508</v>
      </c>
      <c r="G12" s="26"/>
      <c r="H12" s="26"/>
      <c r="I12" s="19" t="s">
        <v>23</v>
      </c>
      <c r="J12" s="117" t="n">
        <f aca="false">'Rekapitulace stavby'!AN8</f>
        <v>45742</v>
      </c>
      <c r="K12" s="26"/>
      <c r="L12" s="45"/>
      <c r="M12" s="31"/>
      <c r="N12" s="31"/>
      <c r="O12" s="31"/>
      <c r="P12" s="31"/>
      <c r="Q12" s="31"/>
      <c r="R12" s="3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</row>
    <row r="13" s="32" customFormat="true" ht="10.8" hidden="false" customHeight="true" outlineLevel="0" collapsed="false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45"/>
      <c r="M13" s="31"/>
      <c r="N13" s="31"/>
      <c r="O13" s="31"/>
      <c r="P13" s="31"/>
      <c r="Q13" s="31"/>
      <c r="R13" s="3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</row>
    <row r="14" s="32" customFormat="true" ht="12" hidden="false" customHeight="true" outlineLevel="0" collapsed="false">
      <c r="A14" s="26"/>
      <c r="B14" s="27"/>
      <c r="C14" s="26"/>
      <c r="D14" s="19" t="s">
        <v>24</v>
      </c>
      <c r="E14" s="26"/>
      <c r="F14" s="26"/>
      <c r="G14" s="26"/>
      <c r="H14" s="26"/>
      <c r="I14" s="19" t="s">
        <v>25</v>
      </c>
      <c r="J14" s="20" t="str">
        <f aca="false">IF('Rekapitulace stavby'!AN10="","",'Rekapitulace stavby'!AN10)</f>
        <v>70891168</v>
      </c>
      <c r="K14" s="26"/>
      <c r="L14" s="45"/>
      <c r="M14" s="31"/>
      <c r="N14" s="31"/>
      <c r="O14" s="31"/>
      <c r="P14" s="31"/>
      <c r="Q14" s="31"/>
      <c r="R14" s="3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="32" customFormat="true" ht="18" hidden="false" customHeight="true" outlineLevel="0" collapsed="false">
      <c r="A15" s="26"/>
      <c r="B15" s="27"/>
      <c r="C15" s="26"/>
      <c r="D15" s="26"/>
      <c r="E15" s="20" t="str">
        <f aca="false">IF('Rekapitulace stavby'!E11="","",'Rekapitulace stavby'!E11)</f>
        <v>Karlovarský kraj</v>
      </c>
      <c r="F15" s="26"/>
      <c r="G15" s="26"/>
      <c r="H15" s="26"/>
      <c r="I15" s="19" t="s">
        <v>28</v>
      </c>
      <c r="J15" s="20" t="str">
        <f aca="false">IF('Rekapitulace stavby'!AN11="","",'Rekapitulace stavby'!AN11)</f>
        <v>CZ70891168</v>
      </c>
      <c r="K15" s="26"/>
      <c r="L15" s="45"/>
      <c r="M15" s="31"/>
      <c r="N15" s="31"/>
      <c r="O15" s="31"/>
      <c r="P15" s="31"/>
      <c r="Q15" s="31"/>
      <c r="R15" s="3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</row>
    <row r="16" s="32" customFormat="true" ht="6.95" hidden="false" customHeight="true" outlineLevel="0" collapsed="false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45"/>
      <c r="M16" s="31"/>
      <c r="N16" s="31"/>
      <c r="O16" s="31"/>
      <c r="P16" s="31"/>
      <c r="Q16" s="31"/>
      <c r="R16" s="3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</row>
    <row r="17" s="32" customFormat="true" ht="12" hidden="false" customHeight="true" outlineLevel="0" collapsed="false">
      <c r="A17" s="26"/>
      <c r="B17" s="27"/>
      <c r="C17" s="26"/>
      <c r="D17" s="19" t="s">
        <v>30</v>
      </c>
      <c r="E17" s="26"/>
      <c r="F17" s="26"/>
      <c r="G17" s="26"/>
      <c r="H17" s="26"/>
      <c r="I17" s="19" t="s">
        <v>25</v>
      </c>
      <c r="J17" s="118" t="str">
        <f aca="false">'Rekapitulace stavby'!AN13</f>
        <v>Vyplň údaj</v>
      </c>
      <c r="K17" s="26"/>
      <c r="L17" s="45"/>
      <c r="M17" s="31"/>
      <c r="N17" s="31"/>
      <c r="O17" s="31"/>
      <c r="P17" s="31"/>
      <c r="Q17" s="31"/>
      <c r="R17" s="3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</row>
    <row r="18" s="32" customFormat="true" ht="18" hidden="false" customHeight="true" outlineLevel="0" collapsed="false">
      <c r="A18" s="26"/>
      <c r="B18" s="27"/>
      <c r="C18" s="26"/>
      <c r="D18" s="26"/>
      <c r="E18" s="119" t="str">
        <f aca="false">'Rekapitulace stavby'!E14</f>
        <v>Vyplň údaj</v>
      </c>
      <c r="F18" s="119"/>
      <c r="G18" s="119"/>
      <c r="H18" s="119"/>
      <c r="I18" s="19" t="s">
        <v>28</v>
      </c>
      <c r="J18" s="118" t="str">
        <f aca="false">'Rekapitulace stavby'!AN14</f>
        <v>Vyplň údaj</v>
      </c>
      <c r="K18" s="26"/>
      <c r="L18" s="45"/>
      <c r="M18" s="31"/>
      <c r="N18" s="31"/>
      <c r="O18" s="31"/>
      <c r="P18" s="31"/>
      <c r="Q18" s="31"/>
      <c r="R18" s="3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</row>
    <row r="19" s="32" customFormat="true" ht="6.95" hidden="false" customHeight="true" outlineLevel="0" collapsed="false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45"/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</row>
    <row r="20" s="32" customFormat="true" ht="12" hidden="false" customHeight="true" outlineLevel="0" collapsed="false">
      <c r="A20" s="26"/>
      <c r="B20" s="27"/>
      <c r="C20" s="26"/>
      <c r="D20" s="19" t="s">
        <v>32</v>
      </c>
      <c r="E20" s="26"/>
      <c r="F20" s="26"/>
      <c r="G20" s="26"/>
      <c r="H20" s="26"/>
      <c r="I20" s="19" t="s">
        <v>25</v>
      </c>
      <c r="J20" s="20" t="str">
        <f aca="false">IF('Rekapitulace stavby'!AN16="","",'Rekapitulace stavby'!AN16)</f>
        <v>29029210</v>
      </c>
      <c r="K20" s="26"/>
      <c r="L20" s="45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</row>
    <row r="21" s="32" customFormat="true" ht="18" hidden="false" customHeight="true" outlineLevel="0" collapsed="false">
      <c r="A21" s="26"/>
      <c r="B21" s="27"/>
      <c r="C21" s="26"/>
      <c r="D21" s="26"/>
      <c r="E21" s="20" t="str">
        <f aca="false">IF('Rekapitulace stavby'!E17="","",'Rekapitulace stavby'!E17)</f>
        <v>Energy Benefit Centre a.s.</v>
      </c>
      <c r="F21" s="26"/>
      <c r="G21" s="26"/>
      <c r="H21" s="26"/>
      <c r="I21" s="19" t="s">
        <v>28</v>
      </c>
      <c r="J21" s="20" t="str">
        <f aca="false">IF('Rekapitulace stavby'!AN17="","",'Rekapitulace stavby'!AN17)</f>
        <v>CZ29029210</v>
      </c>
      <c r="K21" s="26"/>
      <c r="L21" s="45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</row>
    <row r="22" s="32" customFormat="true" ht="6.95" hidden="false" customHeight="true" outlineLevel="0" collapsed="false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45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="32" customFormat="true" ht="12" hidden="false" customHeight="true" outlineLevel="0" collapsed="false">
      <c r="A23" s="26"/>
      <c r="B23" s="27"/>
      <c r="C23" s="26"/>
      <c r="D23" s="19" t="s">
        <v>37</v>
      </c>
      <c r="E23" s="26"/>
      <c r="F23" s="26"/>
      <c r="G23" s="26"/>
      <c r="H23" s="26"/>
      <c r="I23" s="19" t="s">
        <v>25</v>
      </c>
      <c r="J23" s="20" t="str">
        <f aca="false">IF('Rekapitulace stavby'!AN19="","",'Rekapitulace stavby'!AN19)</f>
        <v>17516706</v>
      </c>
      <c r="K23" s="26"/>
      <c r="L23" s="45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="32" customFormat="true" ht="18" hidden="false" customHeight="true" outlineLevel="0" collapsed="false">
      <c r="A24" s="26"/>
      <c r="B24" s="27"/>
      <c r="C24" s="26"/>
      <c r="D24" s="26"/>
      <c r="E24" s="20" t="str">
        <f aca="false">IF('Rekapitulace stavby'!E20="","",'Rekapitulace stavby'!E20)</f>
        <v>rubim s.r.o.</v>
      </c>
      <c r="F24" s="26"/>
      <c r="G24" s="26"/>
      <c r="H24" s="26"/>
      <c r="I24" s="19" t="s">
        <v>28</v>
      </c>
      <c r="J24" s="20" t="str">
        <f aca="false">IF('Rekapitulace stavby'!AN20="","",'Rekapitulace stavby'!AN20)</f>
        <v/>
      </c>
      <c r="K24" s="26"/>
      <c r="L24" s="45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="32" customFormat="true" ht="6.95" hidden="false" customHeight="true" outlineLevel="0" collapsed="false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45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="32" customFormat="true" ht="12" hidden="false" customHeight="true" outlineLevel="0" collapsed="false">
      <c r="A26" s="26"/>
      <c r="B26" s="27"/>
      <c r="C26" s="26"/>
      <c r="D26" s="19" t="s">
        <v>40</v>
      </c>
      <c r="E26" s="26"/>
      <c r="F26" s="26"/>
      <c r="G26" s="26"/>
      <c r="H26" s="26"/>
      <c r="I26" s="26"/>
      <c r="J26" s="26"/>
      <c r="K26" s="26"/>
      <c r="L26" s="45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="124" customFormat="true" ht="16.5" hidden="false" customHeight="true" outlineLevel="0" collapsed="false">
      <c r="A27" s="120"/>
      <c r="B27" s="121"/>
      <c r="C27" s="120"/>
      <c r="D27" s="120"/>
      <c r="E27" s="24"/>
      <c r="F27" s="24"/>
      <c r="G27" s="24"/>
      <c r="H27" s="24"/>
      <c r="I27" s="120"/>
      <c r="J27" s="120"/>
      <c r="K27" s="120"/>
      <c r="L27" s="122"/>
      <c r="M27" s="123"/>
      <c r="N27" s="123"/>
      <c r="O27" s="123"/>
      <c r="P27" s="123"/>
      <c r="Q27" s="123"/>
      <c r="R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</row>
    <row r="28" s="32" customFormat="true" ht="6.95" hidden="false" customHeight="true" outlineLevel="0" collapsed="false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45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="32" customFormat="true" ht="6.95" hidden="false" customHeight="true" outlineLevel="0" collapsed="false">
      <c r="A29" s="26"/>
      <c r="B29" s="27"/>
      <c r="C29" s="26"/>
      <c r="D29" s="80"/>
      <c r="E29" s="80"/>
      <c r="F29" s="80"/>
      <c r="G29" s="80"/>
      <c r="H29" s="80"/>
      <c r="I29" s="80"/>
      <c r="J29" s="80"/>
      <c r="K29" s="80"/>
      <c r="L29" s="45"/>
      <c r="M29" s="31"/>
      <c r="N29" s="31"/>
      <c r="O29" s="31"/>
      <c r="P29" s="31"/>
      <c r="Q29" s="31"/>
      <c r="R29" s="31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="32" customFormat="true" ht="25.45" hidden="false" customHeight="true" outlineLevel="0" collapsed="false">
      <c r="A30" s="26"/>
      <c r="B30" s="27"/>
      <c r="C30" s="26"/>
      <c r="D30" s="125" t="s">
        <v>42</v>
      </c>
      <c r="E30" s="26"/>
      <c r="F30" s="26"/>
      <c r="G30" s="26"/>
      <c r="H30" s="26"/>
      <c r="I30" s="26"/>
      <c r="J30" s="126" t="n">
        <f aca="false">ROUND(J116, 2)</f>
        <v>0</v>
      </c>
      <c r="K30" s="26"/>
      <c r="L30" s="45"/>
      <c r="M30" s="31"/>
      <c r="N30" s="31"/>
      <c r="O30" s="31"/>
      <c r="P30" s="31"/>
      <c r="Q30" s="31"/>
      <c r="R30" s="3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="32" customFormat="true" ht="6.95" hidden="false" customHeight="true" outlineLevel="0" collapsed="false">
      <c r="A31" s="26"/>
      <c r="B31" s="27"/>
      <c r="C31" s="26"/>
      <c r="D31" s="80"/>
      <c r="E31" s="80"/>
      <c r="F31" s="80"/>
      <c r="G31" s="80"/>
      <c r="H31" s="80"/>
      <c r="I31" s="80"/>
      <c r="J31" s="80"/>
      <c r="K31" s="80"/>
      <c r="L31" s="45"/>
      <c r="M31" s="31"/>
      <c r="N31" s="31"/>
      <c r="O31" s="31"/>
      <c r="P31" s="31"/>
      <c r="Q31" s="31"/>
      <c r="R31" s="3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="32" customFormat="true" ht="14.4" hidden="false" customHeight="true" outlineLevel="0" collapsed="false">
      <c r="A32" s="26"/>
      <c r="B32" s="27"/>
      <c r="C32" s="26"/>
      <c r="D32" s="26"/>
      <c r="E32" s="26"/>
      <c r="F32" s="127" t="s">
        <v>44</v>
      </c>
      <c r="G32" s="26"/>
      <c r="H32" s="26"/>
      <c r="I32" s="127" t="s">
        <v>43</v>
      </c>
      <c r="J32" s="127" t="s">
        <v>45</v>
      </c>
      <c r="K32" s="26"/>
      <c r="L32" s="45"/>
      <c r="M32" s="31"/>
      <c r="N32" s="31"/>
      <c r="O32" s="31"/>
      <c r="P32" s="31"/>
      <c r="Q32" s="31"/>
      <c r="R32" s="3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</row>
    <row r="33" s="32" customFormat="true" ht="14.4" hidden="false" customHeight="true" outlineLevel="0" collapsed="false">
      <c r="A33" s="26"/>
      <c r="B33" s="27"/>
      <c r="C33" s="26"/>
      <c r="D33" s="128" t="s">
        <v>46</v>
      </c>
      <c r="E33" s="19" t="s">
        <v>47</v>
      </c>
      <c r="F33" s="129" t="n">
        <f aca="false">ROUND((SUM(BE116:BE366)),  2)</f>
        <v>0</v>
      </c>
      <c r="G33" s="26"/>
      <c r="H33" s="26"/>
      <c r="I33" s="130" t="n">
        <v>0.21</v>
      </c>
      <c r="J33" s="129" t="n">
        <f aca="false">ROUND(((SUM(BE116:BE366))*I33),  2)</f>
        <v>0</v>
      </c>
      <c r="K33" s="26"/>
      <c r="L33" s="45"/>
      <c r="M33" s="31"/>
      <c r="N33" s="31"/>
      <c r="O33" s="31"/>
      <c r="P33" s="31"/>
      <c r="Q33" s="31"/>
      <c r="R33" s="3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</row>
    <row r="34" s="32" customFormat="true" ht="14.4" hidden="false" customHeight="true" outlineLevel="0" collapsed="false">
      <c r="A34" s="26"/>
      <c r="B34" s="27"/>
      <c r="C34" s="26"/>
      <c r="D34" s="26"/>
      <c r="E34" s="19" t="s">
        <v>48</v>
      </c>
      <c r="F34" s="129" t="n">
        <f aca="false">ROUND((SUM(BF116:BF366)),  2)</f>
        <v>0</v>
      </c>
      <c r="G34" s="26"/>
      <c r="H34" s="26"/>
      <c r="I34" s="130" t="n">
        <v>0.12</v>
      </c>
      <c r="J34" s="129" t="n">
        <f aca="false">ROUND(((SUM(BF116:BF366))*I34),  2)</f>
        <v>0</v>
      </c>
      <c r="K34" s="26"/>
      <c r="L34" s="45"/>
      <c r="M34" s="31"/>
      <c r="N34" s="31"/>
      <c r="O34" s="31"/>
      <c r="P34" s="31"/>
      <c r="Q34" s="31"/>
      <c r="R34" s="3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</row>
    <row r="35" s="32" customFormat="true" ht="14.4" hidden="true" customHeight="true" outlineLevel="0" collapsed="false">
      <c r="A35" s="26"/>
      <c r="B35" s="27"/>
      <c r="C35" s="26"/>
      <c r="D35" s="26"/>
      <c r="E35" s="19" t="s">
        <v>49</v>
      </c>
      <c r="F35" s="129" t="n">
        <f aca="false">ROUND((SUM(BG116:BG366)),  2)</f>
        <v>0</v>
      </c>
      <c r="G35" s="26"/>
      <c r="H35" s="26"/>
      <c r="I35" s="130" t="n">
        <v>0.21</v>
      </c>
      <c r="J35" s="129" t="n">
        <f aca="false">0</f>
        <v>0</v>
      </c>
      <c r="K35" s="26"/>
      <c r="L35" s="45"/>
      <c r="M35" s="31"/>
      <c r="N35" s="31"/>
      <c r="O35" s="31"/>
      <c r="P35" s="31"/>
      <c r="Q35" s="31"/>
      <c r="R35" s="3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</row>
    <row r="36" s="32" customFormat="true" ht="14.4" hidden="true" customHeight="true" outlineLevel="0" collapsed="false">
      <c r="A36" s="26"/>
      <c r="B36" s="27"/>
      <c r="C36" s="26"/>
      <c r="D36" s="26"/>
      <c r="E36" s="19" t="s">
        <v>50</v>
      </c>
      <c r="F36" s="129" t="n">
        <f aca="false">ROUND((SUM(BH116:BH366)),  2)</f>
        <v>0</v>
      </c>
      <c r="G36" s="26"/>
      <c r="H36" s="26"/>
      <c r="I36" s="130" t="n">
        <v>0.12</v>
      </c>
      <c r="J36" s="129" t="n">
        <f aca="false">0</f>
        <v>0</v>
      </c>
      <c r="K36" s="26"/>
      <c r="L36" s="45"/>
      <c r="M36" s="31"/>
      <c r="N36" s="31"/>
      <c r="O36" s="31"/>
      <c r="P36" s="31"/>
      <c r="Q36" s="31"/>
      <c r="R36" s="3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</row>
    <row r="37" s="32" customFormat="true" ht="14.4" hidden="true" customHeight="true" outlineLevel="0" collapsed="false">
      <c r="A37" s="26"/>
      <c r="B37" s="27"/>
      <c r="C37" s="26"/>
      <c r="D37" s="26"/>
      <c r="E37" s="19" t="s">
        <v>51</v>
      </c>
      <c r="F37" s="129" t="n">
        <f aca="false">ROUND((SUM(BI116:BI366)),  2)</f>
        <v>0</v>
      </c>
      <c r="G37" s="26"/>
      <c r="H37" s="26"/>
      <c r="I37" s="130" t="n">
        <v>0</v>
      </c>
      <c r="J37" s="129" t="n">
        <f aca="false">0</f>
        <v>0</v>
      </c>
      <c r="K37" s="26"/>
      <c r="L37" s="45"/>
      <c r="M37" s="31"/>
      <c r="N37" s="31"/>
      <c r="O37" s="31"/>
      <c r="P37" s="31"/>
      <c r="Q37" s="31"/>
      <c r="R37" s="3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</row>
    <row r="38" s="32" customFormat="true" ht="6.95" hidden="false" customHeight="true" outlineLevel="0" collapsed="false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45"/>
      <c r="M38" s="31"/>
      <c r="N38" s="31"/>
      <c r="O38" s="31"/>
      <c r="P38" s="31"/>
      <c r="Q38" s="31"/>
      <c r="R38" s="3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</row>
    <row r="39" s="32" customFormat="true" ht="25.45" hidden="false" customHeight="true" outlineLevel="0" collapsed="false">
      <c r="A39" s="26"/>
      <c r="B39" s="27"/>
      <c r="C39" s="131"/>
      <c r="D39" s="132" t="s">
        <v>52</v>
      </c>
      <c r="E39" s="71"/>
      <c r="F39" s="71"/>
      <c r="G39" s="133" t="s">
        <v>53</v>
      </c>
      <c r="H39" s="134" t="s">
        <v>54</v>
      </c>
      <c r="I39" s="71"/>
      <c r="J39" s="135" t="n">
        <f aca="false">SUM(J30:J37)</f>
        <v>0</v>
      </c>
      <c r="K39" s="136"/>
      <c r="L39" s="45"/>
      <c r="M39" s="31"/>
      <c r="N39" s="31"/>
      <c r="O39" s="31"/>
      <c r="P39" s="31"/>
      <c r="Q39" s="31"/>
      <c r="R39" s="3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</row>
    <row r="40" s="32" customFormat="true" ht="14.4" hidden="false" customHeight="true" outlineLevel="0" collapsed="false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45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</row>
    <row r="41" customFormat="false" ht="14.4" hidden="false" customHeight="true" outlineLevel="0" collapsed="false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customFormat="false" ht="14.4" hidden="false" customHeight="true" outlineLevel="0" collapsed="false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customFormat="false" ht="14.4" hidden="false" customHeight="true" outlineLevel="0" collapsed="false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customFormat="false" ht="14.4" hidden="false" customHeight="true" outlineLevel="0" collapsed="false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customFormat="false" ht="14.4" hidden="false" customHeight="true" outlineLevel="0" collapsed="false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customFormat="false" ht="14.4" hidden="false" customHeight="true" outlineLevel="0" collapsed="false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customFormat="false" ht="14.4" hidden="false" customHeight="true" outlineLevel="0" collapsed="false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customFormat="false" ht="14.4" hidden="false" customHeight="true" outlineLevel="0" collapsed="false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customFormat="false" ht="14.4" hidden="false" customHeight="true" outlineLevel="0" collapsed="false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="32" customFormat="true" ht="14.4" hidden="false" customHeight="true" outlineLevel="0" collapsed="false">
      <c r="A50" s="31"/>
      <c r="B50" s="45"/>
      <c r="C50" s="31"/>
      <c r="D50" s="46" t="s">
        <v>55</v>
      </c>
      <c r="E50" s="47"/>
      <c r="F50" s="47"/>
      <c r="G50" s="46" t="s">
        <v>56</v>
      </c>
      <c r="H50" s="47"/>
      <c r="I50" s="47"/>
      <c r="J50" s="47"/>
      <c r="K50" s="47"/>
      <c r="L50" s="45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</row>
    <row r="51" customFormat="false" ht="12.8" hidden="false" customHeight="false" outlineLevel="0" collapsed="false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3"/>
    </row>
    <row r="52" customFormat="false" ht="12.8" hidden="false" customHeight="false" outlineLevel="0" collapsed="false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3"/>
    </row>
    <row r="53" customFormat="false" ht="12.8" hidden="false" customHeight="false" outlineLevel="0" collapsed="false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3"/>
    </row>
    <row r="54" customFormat="false" ht="12.8" hidden="false" customHeight="false" outlineLevel="0" collapsed="false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3"/>
    </row>
    <row r="55" customFormat="false" ht="12.8" hidden="false" customHeight="false" outlineLevel="0" collapsed="false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3"/>
    </row>
    <row r="56" customFormat="false" ht="12.8" hidden="false" customHeight="false" outlineLevel="0" collapsed="false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3"/>
    </row>
    <row r="57" customFormat="false" ht="12.8" hidden="false" customHeight="false" outlineLevel="0" collapsed="false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3"/>
    </row>
    <row r="58" customFormat="false" ht="12.8" hidden="false" customHeight="false" outlineLevel="0" collapsed="false">
      <c r="A58" s="2"/>
      <c r="B58" s="10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3"/>
    </row>
    <row r="59" customFormat="false" ht="12.8" hidden="false" customHeight="false" outlineLevel="0" collapsed="false">
      <c r="A59" s="2"/>
      <c r="B59" s="10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3"/>
    </row>
    <row r="60" customFormat="false" ht="12.8" hidden="false" customHeight="false" outlineLevel="0" collapsed="false">
      <c r="A60" s="2"/>
      <c r="B60" s="10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3"/>
    </row>
    <row r="61" s="32" customFormat="true" ht="12.8" hidden="false" customHeight="false" outlineLevel="0" collapsed="false">
      <c r="A61" s="26"/>
      <c r="B61" s="27"/>
      <c r="C61" s="26"/>
      <c r="D61" s="48" t="s">
        <v>57</v>
      </c>
      <c r="E61" s="29"/>
      <c r="F61" s="137" t="s">
        <v>58</v>
      </c>
      <c r="G61" s="48" t="s">
        <v>57</v>
      </c>
      <c r="H61" s="29"/>
      <c r="I61" s="29"/>
      <c r="J61" s="138" t="s">
        <v>58</v>
      </c>
      <c r="K61" s="29"/>
      <c r="L61" s="45"/>
      <c r="M61" s="31"/>
      <c r="N61" s="31"/>
      <c r="O61" s="31"/>
      <c r="P61" s="31"/>
      <c r="Q61" s="31"/>
      <c r="R61" s="3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</row>
    <row r="62" customFormat="false" ht="12.8" hidden="false" customHeight="false" outlineLevel="0" collapsed="false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3"/>
    </row>
    <row r="63" customFormat="false" ht="12.8" hidden="false" customHeight="false" outlineLevel="0" collapsed="false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3"/>
    </row>
    <row r="64" customFormat="false" ht="12.8" hidden="false" customHeight="false" outlineLevel="0" collapsed="false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3"/>
    </row>
    <row r="65" s="32" customFormat="true" ht="12.8" hidden="false" customHeight="false" outlineLevel="0" collapsed="false">
      <c r="A65" s="26"/>
      <c r="B65" s="27"/>
      <c r="C65" s="26"/>
      <c r="D65" s="46" t="s">
        <v>59</v>
      </c>
      <c r="E65" s="49"/>
      <c r="F65" s="49"/>
      <c r="G65" s="46" t="s">
        <v>60</v>
      </c>
      <c r="H65" s="49"/>
      <c r="I65" s="49"/>
      <c r="J65" s="49"/>
      <c r="K65" s="49"/>
      <c r="L65" s="45"/>
      <c r="M65" s="31"/>
      <c r="N65" s="31"/>
      <c r="O65" s="31"/>
      <c r="P65" s="31"/>
      <c r="Q65" s="31"/>
      <c r="R65" s="3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</row>
    <row r="66" customFormat="false" ht="12.8" hidden="false" customHeight="false" outlineLevel="0" collapsed="false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3"/>
    </row>
    <row r="67" customFormat="false" ht="12.8" hidden="false" customHeight="false" outlineLevel="0" collapsed="false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3"/>
    </row>
    <row r="68" customFormat="false" ht="12.8" hidden="false" customHeight="false" outlineLevel="0" collapsed="false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3"/>
    </row>
    <row r="69" customFormat="false" ht="12.8" hidden="false" customHeight="false" outlineLevel="0" collapsed="false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3"/>
    </row>
    <row r="70" customFormat="false" ht="12.8" hidden="false" customHeight="false" outlineLevel="0" collapsed="false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3"/>
    </row>
    <row r="71" customFormat="false" ht="12.8" hidden="false" customHeight="false" outlineLevel="0" collapsed="false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3"/>
    </row>
    <row r="72" customFormat="false" ht="12.8" hidden="false" customHeight="false" outlineLevel="0" collapsed="false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3"/>
    </row>
    <row r="73" customFormat="false" ht="12.8" hidden="false" customHeight="false" outlineLevel="0" collapsed="false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3"/>
    </row>
    <row r="74" customFormat="false" ht="12.8" hidden="false" customHeight="false" outlineLevel="0" collapsed="false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3"/>
    </row>
    <row r="75" customFormat="false" ht="12.8" hidden="false" customHeight="false" outlineLevel="0" collapsed="false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3"/>
    </row>
    <row r="76" s="32" customFormat="true" ht="12.8" hidden="false" customHeight="false" outlineLevel="0" collapsed="false">
      <c r="A76" s="26"/>
      <c r="B76" s="27"/>
      <c r="C76" s="26"/>
      <c r="D76" s="48" t="s">
        <v>57</v>
      </c>
      <c r="E76" s="29"/>
      <c r="F76" s="137" t="s">
        <v>58</v>
      </c>
      <c r="G76" s="48" t="s">
        <v>57</v>
      </c>
      <c r="H76" s="29"/>
      <c r="I76" s="29"/>
      <c r="J76" s="138" t="s">
        <v>58</v>
      </c>
      <c r="K76" s="29"/>
      <c r="L76" s="45"/>
      <c r="M76" s="31"/>
      <c r="N76" s="31"/>
      <c r="O76" s="31"/>
      <c r="P76" s="31"/>
      <c r="Q76" s="31"/>
      <c r="R76" s="3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</row>
    <row r="77" s="32" customFormat="true" ht="14.4" hidden="false" customHeight="true" outlineLevel="0" collapsed="false">
      <c r="A77" s="2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M77" s="31"/>
      <c r="N77" s="31"/>
      <c r="O77" s="31"/>
      <c r="P77" s="31"/>
      <c r="Q77" s="31"/>
      <c r="R77" s="3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3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3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3"/>
    </row>
    <row r="81" s="32" customFormat="true" ht="6.95" hidden="false" customHeight="true" outlineLevel="0" collapsed="false">
      <c r="A81" s="2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M81" s="31"/>
      <c r="N81" s="31"/>
      <c r="O81" s="31"/>
      <c r="P81" s="31"/>
      <c r="Q81" s="31"/>
      <c r="R81" s="3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</row>
    <row r="82" s="32" customFormat="true" ht="24.95" hidden="false" customHeight="true" outlineLevel="0" collapsed="false">
      <c r="A82" s="26"/>
      <c r="B82" s="27"/>
      <c r="C82" s="11" t="s">
        <v>159</v>
      </c>
      <c r="D82" s="26"/>
      <c r="E82" s="26"/>
      <c r="F82" s="26"/>
      <c r="G82" s="26"/>
      <c r="H82" s="26"/>
      <c r="I82" s="26"/>
      <c r="J82" s="26"/>
      <c r="K82" s="26"/>
      <c r="L82" s="45"/>
      <c r="M82" s="31"/>
      <c r="N82" s="31"/>
      <c r="O82" s="31"/>
      <c r="P82" s="31"/>
      <c r="Q82" s="31"/>
      <c r="R82" s="3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</row>
    <row r="83" s="32" customFormat="true" ht="6.95" hidden="false" customHeight="true" outlineLevel="0" collapsed="false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45"/>
      <c r="M83" s="31"/>
      <c r="N83" s="31"/>
      <c r="O83" s="31"/>
      <c r="P83" s="31"/>
      <c r="Q83" s="31"/>
      <c r="R83" s="3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</row>
    <row r="84" s="32" customFormat="true" ht="12" hidden="false" customHeight="true" outlineLevel="0" collapsed="false">
      <c r="A84" s="26"/>
      <c r="B84" s="27"/>
      <c r="C84" s="19" t="s">
        <v>17</v>
      </c>
      <c r="D84" s="26"/>
      <c r="E84" s="26"/>
      <c r="F84" s="26"/>
      <c r="G84" s="26"/>
      <c r="H84" s="26"/>
      <c r="I84" s="26"/>
      <c r="J84" s="26"/>
      <c r="K84" s="26"/>
      <c r="L84" s="45"/>
      <c r="M84" s="31"/>
      <c r="N84" s="31"/>
      <c r="O84" s="31"/>
      <c r="P84" s="31"/>
      <c r="Q84" s="31"/>
      <c r="R84" s="3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</row>
    <row r="85" s="32" customFormat="true" ht="16.5" hidden="false" customHeight="true" outlineLevel="0" collapsed="false">
      <c r="A85" s="26"/>
      <c r="B85" s="27"/>
      <c r="C85" s="26"/>
      <c r="D85" s="26"/>
      <c r="E85" s="115" t="str">
        <f aca="false">E7</f>
        <v>SUPŠ Karlovy Vary specifikace změn</v>
      </c>
      <c r="F85" s="115"/>
      <c r="G85" s="115"/>
      <c r="H85" s="115"/>
      <c r="I85" s="26"/>
      <c r="J85" s="26"/>
      <c r="K85" s="26"/>
      <c r="L85" s="45"/>
      <c r="M85" s="31"/>
      <c r="N85" s="31"/>
      <c r="O85" s="31"/>
      <c r="P85" s="31"/>
      <c r="Q85" s="31"/>
      <c r="R85" s="3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</row>
    <row r="86" s="32" customFormat="true" ht="12" hidden="false" customHeight="true" outlineLevel="0" collapsed="false">
      <c r="A86" s="26"/>
      <c r="B86" s="27"/>
      <c r="C86" s="19" t="s">
        <v>157</v>
      </c>
      <c r="D86" s="26"/>
      <c r="E86" s="26"/>
      <c r="F86" s="26"/>
      <c r="G86" s="26"/>
      <c r="H86" s="26"/>
      <c r="I86" s="26"/>
      <c r="J86" s="26"/>
      <c r="K86" s="26"/>
      <c r="L86" s="45"/>
      <c r="M86" s="31"/>
      <c r="N86" s="31"/>
      <c r="O86" s="31"/>
      <c r="P86" s="31"/>
      <c r="Q86" s="31"/>
      <c r="R86" s="31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</row>
    <row r="87" s="32" customFormat="true" ht="16.5" hidden="false" customHeight="true" outlineLevel="0" collapsed="false">
      <c r="A87" s="26"/>
      <c r="B87" s="27"/>
      <c r="C87" s="26"/>
      <c r="D87" s="26"/>
      <c r="E87" s="116" t="str">
        <f aca="false">E9</f>
        <v>SPZ22 - 002.01.09 Požární ucpávky SO 101 etapa I. specifikace změn</v>
      </c>
      <c r="F87" s="116"/>
      <c r="G87" s="116"/>
      <c r="H87" s="116"/>
      <c r="I87" s="26"/>
      <c r="J87" s="26"/>
      <c r="K87" s="26"/>
      <c r="L87" s="45"/>
      <c r="M87" s="31"/>
      <c r="N87" s="31"/>
      <c r="O87" s="31"/>
      <c r="P87" s="31"/>
      <c r="Q87" s="31"/>
      <c r="R87" s="3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="32" customFormat="true" ht="6.95" hidden="false" customHeight="true" outlineLevel="0" collapsed="false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45"/>
      <c r="M88" s="31"/>
      <c r="N88" s="31"/>
      <c r="O88" s="31"/>
      <c r="P88" s="31"/>
      <c r="Q88" s="31"/>
      <c r="R88" s="3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</row>
    <row r="89" s="32" customFormat="true" ht="12" hidden="false" customHeight="true" outlineLevel="0" collapsed="false">
      <c r="A89" s="26"/>
      <c r="B89" s="27"/>
      <c r="C89" s="19" t="s">
        <v>21</v>
      </c>
      <c r="D89" s="26"/>
      <c r="E89" s="26"/>
      <c r="F89" s="20" t="str">
        <f aca="false">F12</f>
        <v> </v>
      </c>
      <c r="G89" s="26"/>
      <c r="H89" s="26"/>
      <c r="I89" s="19" t="s">
        <v>23</v>
      </c>
      <c r="J89" s="117" t="n">
        <f aca="false">IF(J12="","",J12)</f>
        <v>45742</v>
      </c>
      <c r="K89" s="26"/>
      <c r="L89" s="45"/>
      <c r="M89" s="31"/>
      <c r="N89" s="31"/>
      <c r="O89" s="31"/>
      <c r="P89" s="31"/>
      <c r="Q89" s="31"/>
      <c r="R89" s="3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</row>
    <row r="90" s="32" customFormat="true" ht="6.95" hidden="false" customHeight="true" outlineLevel="0" collapsed="false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45"/>
      <c r="M90" s="31"/>
      <c r="N90" s="31"/>
      <c r="O90" s="31"/>
      <c r="P90" s="31"/>
      <c r="Q90" s="31"/>
      <c r="R90" s="3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</row>
    <row r="91" s="32" customFormat="true" ht="25.65" hidden="false" customHeight="true" outlineLevel="0" collapsed="false">
      <c r="A91" s="26"/>
      <c r="B91" s="27"/>
      <c r="C91" s="19" t="s">
        <v>24</v>
      </c>
      <c r="D91" s="26"/>
      <c r="E91" s="26"/>
      <c r="F91" s="20" t="str">
        <f aca="false">E15</f>
        <v>Karlovarský kraj</v>
      </c>
      <c r="G91" s="26"/>
      <c r="H91" s="26"/>
      <c r="I91" s="19" t="s">
        <v>32</v>
      </c>
      <c r="J91" s="139" t="str">
        <f aca="false">E21</f>
        <v>Energy Benefit Centre a.s.</v>
      </c>
      <c r="K91" s="26"/>
      <c r="L91" s="45"/>
      <c r="M91" s="31"/>
      <c r="N91" s="31"/>
      <c r="O91" s="31"/>
      <c r="P91" s="31"/>
      <c r="Q91" s="31"/>
      <c r="R91" s="3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="32" customFormat="true" ht="15.15" hidden="false" customHeight="true" outlineLevel="0" collapsed="false">
      <c r="A92" s="26"/>
      <c r="B92" s="27"/>
      <c r="C92" s="19" t="s">
        <v>30</v>
      </c>
      <c r="D92" s="26"/>
      <c r="E92" s="26"/>
      <c r="F92" s="20" t="str">
        <f aca="false">IF(E18="","",E18)</f>
        <v>Vyplň údaj</v>
      </c>
      <c r="G92" s="26"/>
      <c r="H92" s="26"/>
      <c r="I92" s="19" t="s">
        <v>37</v>
      </c>
      <c r="J92" s="139" t="str">
        <f aca="false">E24</f>
        <v>rubim s.r.o.</v>
      </c>
      <c r="K92" s="26"/>
      <c r="L92" s="45"/>
      <c r="M92" s="31"/>
      <c r="N92" s="31"/>
      <c r="O92" s="31"/>
      <c r="P92" s="31"/>
      <c r="Q92" s="31"/>
      <c r="R92" s="3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</row>
    <row r="93" s="32" customFormat="true" ht="10.3" hidden="false" customHeight="true" outlineLevel="0" collapsed="false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45"/>
      <c r="M93" s="31"/>
      <c r="N93" s="31"/>
      <c r="O93" s="31"/>
      <c r="P93" s="31"/>
      <c r="Q93" s="31"/>
      <c r="R93" s="3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</row>
    <row r="94" s="32" customFormat="true" ht="29.3" hidden="false" customHeight="true" outlineLevel="0" collapsed="false">
      <c r="A94" s="26"/>
      <c r="B94" s="27"/>
      <c r="C94" s="140" t="s">
        <v>160</v>
      </c>
      <c r="D94" s="131"/>
      <c r="E94" s="131"/>
      <c r="F94" s="131"/>
      <c r="G94" s="131"/>
      <c r="H94" s="131"/>
      <c r="I94" s="131"/>
      <c r="J94" s="141" t="s">
        <v>161</v>
      </c>
      <c r="K94" s="131"/>
      <c r="L94" s="45"/>
      <c r="M94" s="31"/>
      <c r="N94" s="31"/>
      <c r="O94" s="31"/>
      <c r="P94" s="31"/>
      <c r="Q94" s="31"/>
      <c r="R94" s="3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</row>
    <row r="95" s="32" customFormat="true" ht="10.3" hidden="false" customHeight="true" outlineLevel="0" collapsed="false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45"/>
      <c r="M95" s="31"/>
      <c r="N95" s="31"/>
      <c r="O95" s="31"/>
      <c r="P95" s="31"/>
      <c r="Q95" s="31"/>
      <c r="R95" s="3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</row>
    <row r="96" s="32" customFormat="true" ht="22.8" hidden="false" customHeight="true" outlineLevel="0" collapsed="false">
      <c r="A96" s="26"/>
      <c r="B96" s="27"/>
      <c r="C96" s="142" t="s">
        <v>162</v>
      </c>
      <c r="D96" s="26"/>
      <c r="E96" s="26"/>
      <c r="F96" s="26"/>
      <c r="G96" s="26"/>
      <c r="H96" s="26"/>
      <c r="I96" s="26"/>
      <c r="J96" s="126" t="n">
        <f aca="false">J116</f>
        <v>0</v>
      </c>
      <c r="K96" s="26"/>
      <c r="L96" s="45"/>
      <c r="M96" s="31"/>
      <c r="N96" s="31"/>
      <c r="O96" s="31"/>
      <c r="P96" s="31"/>
      <c r="Q96" s="31"/>
      <c r="R96" s="3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7" t="s">
        <v>163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</row>
    <row r="97" s="32" customFormat="true" ht="21.85" hidden="false" customHeight="true" outlineLevel="0" collapsed="false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45"/>
      <c r="M97" s="31"/>
      <c r="N97" s="31"/>
      <c r="O97" s="31"/>
      <c r="P97" s="31"/>
      <c r="Q97" s="31"/>
      <c r="R97" s="3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</row>
    <row r="98" s="32" customFormat="true" ht="6.95" hidden="false" customHeight="true" outlineLevel="0" collapsed="false">
      <c r="A98" s="26"/>
      <c r="B98" s="50"/>
      <c r="C98" s="51"/>
      <c r="D98" s="51"/>
      <c r="E98" s="51"/>
      <c r="F98" s="51"/>
      <c r="G98" s="51"/>
      <c r="H98" s="51"/>
      <c r="I98" s="51"/>
      <c r="J98" s="51"/>
      <c r="K98" s="51"/>
      <c r="L98" s="45"/>
      <c r="M98" s="31"/>
      <c r="N98" s="31"/>
      <c r="O98" s="31"/>
      <c r="P98" s="31"/>
      <c r="Q98" s="31"/>
      <c r="R98" s="3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</row>
    <row r="99" customFormat="false" ht="12.8" hidden="false" customHeight="fals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3"/>
    </row>
    <row r="100" customFormat="false" ht="12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3"/>
    </row>
    <row r="101" customFormat="false" ht="12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3"/>
    </row>
    <row r="102" s="32" customFormat="true" ht="6.95" hidden="false" customHeight="true" outlineLevel="0" collapsed="false">
      <c r="A102" s="26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45"/>
      <c r="M102" s="31"/>
      <c r="N102" s="31"/>
      <c r="O102" s="31"/>
      <c r="P102" s="31"/>
      <c r="Q102" s="31"/>
      <c r="R102" s="31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</row>
    <row r="103" s="32" customFormat="true" ht="24.95" hidden="false" customHeight="true" outlineLevel="0" collapsed="false">
      <c r="A103" s="26"/>
      <c r="B103" s="27"/>
      <c r="C103" s="11" t="s">
        <v>171</v>
      </c>
      <c r="D103" s="26"/>
      <c r="E103" s="26"/>
      <c r="F103" s="26"/>
      <c r="G103" s="26"/>
      <c r="H103" s="26"/>
      <c r="I103" s="26"/>
      <c r="J103" s="26"/>
      <c r="K103" s="26"/>
      <c r="L103" s="45"/>
      <c r="M103" s="31"/>
      <c r="N103" s="31"/>
      <c r="O103" s="31"/>
      <c r="P103" s="31"/>
      <c r="Q103" s="31"/>
      <c r="R103" s="31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</row>
    <row r="104" s="32" customFormat="true" ht="6.95" hidden="false" customHeight="true" outlineLevel="0" collapsed="false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45"/>
      <c r="M104" s="31"/>
      <c r="N104" s="31"/>
      <c r="O104" s="31"/>
      <c r="P104" s="31"/>
      <c r="Q104" s="31"/>
      <c r="R104" s="31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</row>
    <row r="105" s="32" customFormat="true" ht="12" hidden="false" customHeight="true" outlineLevel="0" collapsed="false">
      <c r="A105" s="26"/>
      <c r="B105" s="27"/>
      <c r="C105" s="19" t="s">
        <v>17</v>
      </c>
      <c r="D105" s="26"/>
      <c r="E105" s="26"/>
      <c r="F105" s="26"/>
      <c r="G105" s="26"/>
      <c r="H105" s="26"/>
      <c r="I105" s="26"/>
      <c r="J105" s="26"/>
      <c r="K105" s="26"/>
      <c r="L105" s="45"/>
      <c r="M105" s="31"/>
      <c r="N105" s="31"/>
      <c r="O105" s="31"/>
      <c r="P105" s="31"/>
      <c r="Q105" s="31"/>
      <c r="R105" s="31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</row>
    <row r="106" s="32" customFormat="true" ht="16.5" hidden="false" customHeight="true" outlineLevel="0" collapsed="false">
      <c r="A106" s="26"/>
      <c r="B106" s="27"/>
      <c r="C106" s="26"/>
      <c r="D106" s="26"/>
      <c r="E106" s="115" t="str">
        <f aca="false">E7</f>
        <v>SUPŠ Karlovy Vary specifikace změn</v>
      </c>
      <c r="F106" s="115"/>
      <c r="G106" s="115"/>
      <c r="H106" s="115"/>
      <c r="I106" s="26"/>
      <c r="J106" s="26"/>
      <c r="K106" s="26"/>
      <c r="L106" s="45"/>
      <c r="M106" s="31"/>
      <c r="N106" s="31"/>
      <c r="O106" s="31"/>
      <c r="P106" s="31"/>
      <c r="Q106" s="31"/>
      <c r="R106" s="31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</row>
    <row r="107" s="32" customFormat="true" ht="12" hidden="false" customHeight="true" outlineLevel="0" collapsed="false">
      <c r="A107" s="26"/>
      <c r="B107" s="27"/>
      <c r="C107" s="19" t="s">
        <v>157</v>
      </c>
      <c r="D107" s="26"/>
      <c r="E107" s="26"/>
      <c r="F107" s="26"/>
      <c r="G107" s="26"/>
      <c r="H107" s="26"/>
      <c r="I107" s="26"/>
      <c r="J107" s="26"/>
      <c r="K107" s="26"/>
      <c r="L107" s="45"/>
      <c r="M107" s="31"/>
      <c r="N107" s="31"/>
      <c r="O107" s="31"/>
      <c r="P107" s="31"/>
      <c r="Q107" s="31"/>
      <c r="R107" s="31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</row>
    <row r="108" s="32" customFormat="true" ht="16.5" hidden="false" customHeight="true" outlineLevel="0" collapsed="false">
      <c r="A108" s="26"/>
      <c r="B108" s="27"/>
      <c r="C108" s="26"/>
      <c r="D108" s="26"/>
      <c r="E108" s="116" t="str">
        <f aca="false">E9</f>
        <v>SPZ22 - 002.01.09 Požární ucpávky SO 101 etapa I. specifikace změn</v>
      </c>
      <c r="F108" s="116"/>
      <c r="G108" s="116"/>
      <c r="H108" s="116"/>
      <c r="I108" s="26"/>
      <c r="J108" s="26"/>
      <c r="K108" s="26"/>
      <c r="L108" s="45"/>
      <c r="M108" s="31"/>
      <c r="N108" s="31"/>
      <c r="O108" s="31"/>
      <c r="P108" s="31"/>
      <c r="Q108" s="31"/>
      <c r="R108" s="31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</row>
    <row r="109" s="32" customFormat="true" ht="6.95" hidden="false" customHeight="true" outlineLevel="0" collapsed="false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45"/>
      <c r="M109" s="31"/>
      <c r="N109" s="31"/>
      <c r="O109" s="31"/>
      <c r="P109" s="31"/>
      <c r="Q109" s="31"/>
      <c r="R109" s="31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</row>
    <row r="110" s="32" customFormat="true" ht="12" hidden="false" customHeight="true" outlineLevel="0" collapsed="false">
      <c r="A110" s="26"/>
      <c r="B110" s="27"/>
      <c r="C110" s="19" t="s">
        <v>21</v>
      </c>
      <c r="D110" s="26"/>
      <c r="E110" s="26"/>
      <c r="F110" s="20" t="str">
        <f aca="false">F12</f>
        <v> </v>
      </c>
      <c r="G110" s="26"/>
      <c r="H110" s="26"/>
      <c r="I110" s="19" t="s">
        <v>23</v>
      </c>
      <c r="J110" s="117" t="n">
        <f aca="false">IF(J12="","",J12)</f>
        <v>45742</v>
      </c>
      <c r="K110" s="26"/>
      <c r="L110" s="45"/>
      <c r="M110" s="31"/>
      <c r="N110" s="31"/>
      <c r="O110" s="31"/>
      <c r="P110" s="31"/>
      <c r="Q110" s="31"/>
      <c r="R110" s="31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</row>
    <row r="111" s="32" customFormat="true" ht="6.95" hidden="false" customHeight="true" outlineLevel="0" collapsed="false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45"/>
      <c r="M111" s="31"/>
      <c r="N111" s="31"/>
      <c r="O111" s="31"/>
      <c r="P111" s="31"/>
      <c r="Q111" s="31"/>
      <c r="R111" s="3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="32" customFormat="true" ht="25.65" hidden="false" customHeight="true" outlineLevel="0" collapsed="false">
      <c r="A112" s="26"/>
      <c r="B112" s="27"/>
      <c r="C112" s="19" t="s">
        <v>24</v>
      </c>
      <c r="D112" s="26"/>
      <c r="E112" s="26"/>
      <c r="F112" s="20" t="str">
        <f aca="false">E15</f>
        <v>Karlovarský kraj</v>
      </c>
      <c r="G112" s="26"/>
      <c r="H112" s="26"/>
      <c r="I112" s="19" t="s">
        <v>32</v>
      </c>
      <c r="J112" s="139" t="str">
        <f aca="false">E21</f>
        <v>Energy Benefit Centre a.s.</v>
      </c>
      <c r="K112" s="26"/>
      <c r="L112" s="45"/>
      <c r="M112" s="31"/>
      <c r="N112" s="31"/>
      <c r="O112" s="31"/>
      <c r="P112" s="31"/>
      <c r="Q112" s="31"/>
      <c r="R112" s="3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</row>
    <row r="113" s="32" customFormat="true" ht="15.15" hidden="false" customHeight="true" outlineLevel="0" collapsed="false">
      <c r="A113" s="26"/>
      <c r="B113" s="27"/>
      <c r="C113" s="19" t="s">
        <v>30</v>
      </c>
      <c r="D113" s="26"/>
      <c r="E113" s="26"/>
      <c r="F113" s="20" t="str">
        <f aca="false">IF(E18="","",E18)</f>
        <v>Vyplň údaj</v>
      </c>
      <c r="G113" s="26"/>
      <c r="H113" s="26"/>
      <c r="I113" s="19" t="s">
        <v>37</v>
      </c>
      <c r="J113" s="139" t="str">
        <f aca="false">E24</f>
        <v>rubim s.r.o.</v>
      </c>
      <c r="K113" s="26"/>
      <c r="L113" s="45"/>
      <c r="M113" s="31"/>
      <c r="N113" s="31"/>
      <c r="O113" s="31"/>
      <c r="P113" s="31"/>
      <c r="Q113" s="31"/>
      <c r="R113" s="3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</row>
    <row r="114" s="32" customFormat="true" ht="10.3" hidden="false" customHeight="true" outlineLevel="0" collapsed="false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45"/>
      <c r="M114" s="31"/>
      <c r="N114" s="31"/>
      <c r="O114" s="31"/>
      <c r="P114" s="31"/>
      <c r="Q114" s="31"/>
      <c r="R114" s="3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</row>
    <row r="115" s="162" customFormat="true" ht="29.3" hidden="false" customHeight="true" outlineLevel="0" collapsed="false">
      <c r="A115" s="155"/>
      <c r="B115" s="156"/>
      <c r="C115" s="157" t="s">
        <v>172</v>
      </c>
      <c r="D115" s="158" t="s">
        <v>67</v>
      </c>
      <c r="E115" s="158" t="s">
        <v>63</v>
      </c>
      <c r="F115" s="158" t="s">
        <v>64</v>
      </c>
      <c r="G115" s="158" t="s">
        <v>173</v>
      </c>
      <c r="H115" s="158" t="s">
        <v>174</v>
      </c>
      <c r="I115" s="158" t="s">
        <v>175</v>
      </c>
      <c r="J115" s="158" t="s">
        <v>161</v>
      </c>
      <c r="K115" s="159" t="s">
        <v>176</v>
      </c>
      <c r="L115" s="160"/>
      <c r="M115" s="76"/>
      <c r="N115" s="77" t="s">
        <v>46</v>
      </c>
      <c r="O115" s="77" t="s">
        <v>177</v>
      </c>
      <c r="P115" s="77" t="s">
        <v>178</v>
      </c>
      <c r="Q115" s="77" t="s">
        <v>179</v>
      </c>
      <c r="R115" s="77" t="s">
        <v>180</v>
      </c>
      <c r="S115" s="77" t="s">
        <v>181</v>
      </c>
      <c r="T115" s="78" t="s">
        <v>182</v>
      </c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</row>
    <row r="116" s="32" customFormat="true" ht="15" hidden="false" customHeight="false" outlineLevel="0" collapsed="false">
      <c r="A116" s="26"/>
      <c r="B116" s="27"/>
      <c r="C116" s="84" t="s">
        <v>183</v>
      </c>
      <c r="D116" s="26"/>
      <c r="E116" s="26"/>
      <c r="F116" s="26"/>
      <c r="G116" s="26"/>
      <c r="H116" s="26"/>
      <c r="I116" s="163"/>
      <c r="J116" s="164" t="n">
        <f aca="false">BK116</f>
        <v>0</v>
      </c>
      <c r="K116" s="26"/>
      <c r="L116" s="27"/>
      <c r="M116" s="79"/>
      <c r="N116" s="66"/>
      <c r="O116" s="80"/>
      <c r="P116" s="165" t="n">
        <f aca="false">SUM(P117:P366)</f>
        <v>0</v>
      </c>
      <c r="Q116" s="80"/>
      <c r="R116" s="165" t="n">
        <f aca="false">SUM(R117:R366)</f>
        <v>0</v>
      </c>
      <c r="S116" s="80"/>
      <c r="T116" s="166" t="n">
        <f aca="false">SUM(T117:T366)</f>
        <v>0</v>
      </c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7" t="s">
        <v>81</v>
      </c>
      <c r="AU116" s="7" t="s">
        <v>163</v>
      </c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167" t="n">
        <f aca="false">SUM(BK117:BK366)</f>
        <v>0</v>
      </c>
      <c r="BL116" s="31"/>
      <c r="BM116" s="31"/>
      <c r="BN116" s="31"/>
    </row>
    <row r="117" s="32" customFormat="true" ht="12.8" hidden="false" customHeight="false" outlineLevel="0" collapsed="false">
      <c r="A117" s="26"/>
      <c r="B117" s="27"/>
      <c r="C117" s="183" t="s">
        <v>90</v>
      </c>
      <c r="D117" s="183" t="s">
        <v>0</v>
      </c>
      <c r="E117" s="184" t="s">
        <v>1322</v>
      </c>
      <c r="F117" s="185" t="s">
        <v>2509</v>
      </c>
      <c r="G117" s="186" t="s">
        <v>260</v>
      </c>
      <c r="H117" s="187" t="n">
        <v>1</v>
      </c>
      <c r="I117" s="188"/>
      <c r="J117" s="189" t="n">
        <f aca="false">ROUND(I117*H117,2)</f>
        <v>0</v>
      </c>
      <c r="K117" s="185" t="s">
        <v>2510</v>
      </c>
      <c r="L117" s="27"/>
      <c r="M117" s="190"/>
      <c r="N117" s="191" t="s">
        <v>47</v>
      </c>
      <c r="O117" s="68"/>
      <c r="P117" s="192" t="n">
        <f aca="false">O117*H117</f>
        <v>0</v>
      </c>
      <c r="Q117" s="192" t="n">
        <v>0</v>
      </c>
      <c r="R117" s="192" t="n">
        <f aca="false">Q117*H117</f>
        <v>0</v>
      </c>
      <c r="S117" s="192" t="n">
        <v>0</v>
      </c>
      <c r="T117" s="193" t="n">
        <f aca="false">S117*H117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194" t="s">
        <v>192</v>
      </c>
      <c r="AS117" s="31"/>
      <c r="AT117" s="194" t="s">
        <v>0</v>
      </c>
      <c r="AU117" s="194" t="s">
        <v>82</v>
      </c>
      <c r="AV117" s="31"/>
      <c r="AW117" s="31"/>
      <c r="AX117" s="31"/>
      <c r="AY117" s="7" t="s">
        <v>186</v>
      </c>
      <c r="AZ117" s="31"/>
      <c r="BA117" s="31"/>
      <c r="BB117" s="31"/>
      <c r="BC117" s="31"/>
      <c r="BD117" s="31"/>
      <c r="BE117" s="195" t="n">
        <f aca="false">IF(N117="základní",J117,0)</f>
        <v>0</v>
      </c>
      <c r="BF117" s="195" t="n">
        <f aca="false">IF(N117="snížená",J117,0)</f>
        <v>0</v>
      </c>
      <c r="BG117" s="195" t="n">
        <f aca="false">IF(N117="zákl. přenesená",J117,0)</f>
        <v>0</v>
      </c>
      <c r="BH117" s="195" t="n">
        <f aca="false">IF(N117="sníž. přenesená",J117,0)</f>
        <v>0</v>
      </c>
      <c r="BI117" s="195" t="n">
        <f aca="false">IF(N117="nulová",J117,0)</f>
        <v>0</v>
      </c>
      <c r="BJ117" s="7" t="s">
        <v>90</v>
      </c>
      <c r="BK117" s="195" t="n">
        <f aca="false">ROUND(I117*H117,2)</f>
        <v>0</v>
      </c>
      <c r="BL117" s="7" t="s">
        <v>192</v>
      </c>
      <c r="BM117" s="194" t="s">
        <v>92</v>
      </c>
      <c r="BN117" s="31"/>
    </row>
    <row r="118" s="32" customFormat="true" ht="12.8" hidden="false" customHeight="false" outlineLevel="0" collapsed="false">
      <c r="A118" s="26"/>
      <c r="B118" s="27"/>
      <c r="C118" s="26"/>
      <c r="D118" s="196" t="s">
        <v>194</v>
      </c>
      <c r="E118" s="26"/>
      <c r="F118" s="197" t="s">
        <v>2509</v>
      </c>
      <c r="G118" s="26"/>
      <c r="H118" s="26"/>
      <c r="I118" s="163"/>
      <c r="J118" s="26"/>
      <c r="K118" s="26"/>
      <c r="L118" s="27"/>
      <c r="M118" s="198"/>
      <c r="N118" s="199"/>
      <c r="O118" s="68"/>
      <c r="P118" s="68"/>
      <c r="Q118" s="68"/>
      <c r="R118" s="68"/>
      <c r="S118" s="68"/>
      <c r="T118" s="69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7" t="s">
        <v>194</v>
      </c>
      <c r="AU118" s="7" t="s">
        <v>82</v>
      </c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</row>
    <row r="119" s="32" customFormat="true" ht="12.8" hidden="false" customHeight="false" outlineLevel="0" collapsed="false">
      <c r="A119" s="26"/>
      <c r="B119" s="27"/>
      <c r="C119" s="183" t="s">
        <v>92</v>
      </c>
      <c r="D119" s="183" t="s">
        <v>0</v>
      </c>
      <c r="E119" s="184" t="s">
        <v>1326</v>
      </c>
      <c r="F119" s="185" t="s">
        <v>2511</v>
      </c>
      <c r="G119" s="186" t="s">
        <v>260</v>
      </c>
      <c r="H119" s="187" t="n">
        <v>1</v>
      </c>
      <c r="I119" s="188"/>
      <c r="J119" s="189" t="n">
        <f aca="false">ROUND(I119*H119,2)</f>
        <v>0</v>
      </c>
      <c r="K119" s="185" t="s">
        <v>2510</v>
      </c>
      <c r="L119" s="27"/>
      <c r="M119" s="190"/>
      <c r="N119" s="191" t="s">
        <v>47</v>
      </c>
      <c r="O119" s="68"/>
      <c r="P119" s="192" t="n">
        <f aca="false">O119*H119</f>
        <v>0</v>
      </c>
      <c r="Q119" s="192" t="n">
        <v>0</v>
      </c>
      <c r="R119" s="192" t="n">
        <f aca="false">Q119*H119</f>
        <v>0</v>
      </c>
      <c r="S119" s="192" t="n">
        <v>0</v>
      </c>
      <c r="T119" s="193" t="n">
        <f aca="false">S119*H119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194" t="s">
        <v>192</v>
      </c>
      <c r="AS119" s="31"/>
      <c r="AT119" s="194" t="s">
        <v>0</v>
      </c>
      <c r="AU119" s="194" t="s">
        <v>82</v>
      </c>
      <c r="AV119" s="31"/>
      <c r="AW119" s="31"/>
      <c r="AX119" s="31"/>
      <c r="AY119" s="7" t="s">
        <v>186</v>
      </c>
      <c r="AZ119" s="31"/>
      <c r="BA119" s="31"/>
      <c r="BB119" s="31"/>
      <c r="BC119" s="31"/>
      <c r="BD119" s="31"/>
      <c r="BE119" s="195" t="n">
        <f aca="false">IF(N119="základní",J119,0)</f>
        <v>0</v>
      </c>
      <c r="BF119" s="195" t="n">
        <f aca="false">IF(N119="snížená",J119,0)</f>
        <v>0</v>
      </c>
      <c r="BG119" s="195" t="n">
        <f aca="false">IF(N119="zákl. přenesená",J119,0)</f>
        <v>0</v>
      </c>
      <c r="BH119" s="195" t="n">
        <f aca="false">IF(N119="sníž. přenesená",J119,0)</f>
        <v>0</v>
      </c>
      <c r="BI119" s="195" t="n">
        <f aca="false">IF(N119="nulová",J119,0)</f>
        <v>0</v>
      </c>
      <c r="BJ119" s="7" t="s">
        <v>90</v>
      </c>
      <c r="BK119" s="195" t="n">
        <f aca="false">ROUND(I119*H119,2)</f>
        <v>0</v>
      </c>
      <c r="BL119" s="7" t="s">
        <v>192</v>
      </c>
      <c r="BM119" s="194" t="s">
        <v>192</v>
      </c>
      <c r="BN119" s="31"/>
    </row>
    <row r="120" s="32" customFormat="true" ht="12.8" hidden="false" customHeight="false" outlineLevel="0" collapsed="false">
      <c r="A120" s="26"/>
      <c r="B120" s="27"/>
      <c r="C120" s="26"/>
      <c r="D120" s="196" t="s">
        <v>194</v>
      </c>
      <c r="E120" s="26"/>
      <c r="F120" s="197" t="s">
        <v>2511</v>
      </c>
      <c r="G120" s="26"/>
      <c r="H120" s="26"/>
      <c r="I120" s="163"/>
      <c r="J120" s="26"/>
      <c r="K120" s="26"/>
      <c r="L120" s="27"/>
      <c r="M120" s="198"/>
      <c r="N120" s="199"/>
      <c r="O120" s="68"/>
      <c r="P120" s="68"/>
      <c r="Q120" s="68"/>
      <c r="R120" s="68"/>
      <c r="S120" s="68"/>
      <c r="T120" s="69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7" t="s">
        <v>194</v>
      </c>
      <c r="AU120" s="7" t="s">
        <v>82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</row>
    <row r="121" s="32" customFormat="true" ht="12.8" hidden="false" customHeight="false" outlineLevel="0" collapsed="false">
      <c r="A121" s="26"/>
      <c r="B121" s="27"/>
      <c r="C121" s="183" t="s">
        <v>207</v>
      </c>
      <c r="D121" s="183" t="s">
        <v>0</v>
      </c>
      <c r="E121" s="184" t="s">
        <v>1329</v>
      </c>
      <c r="F121" s="185" t="s">
        <v>2512</v>
      </c>
      <c r="G121" s="186" t="s">
        <v>260</v>
      </c>
      <c r="H121" s="187" t="n">
        <v>1</v>
      </c>
      <c r="I121" s="188"/>
      <c r="J121" s="189" t="n">
        <f aca="false">ROUND(I121*H121,2)</f>
        <v>0</v>
      </c>
      <c r="K121" s="185" t="s">
        <v>2510</v>
      </c>
      <c r="L121" s="27"/>
      <c r="M121" s="190"/>
      <c r="N121" s="191" t="s">
        <v>47</v>
      </c>
      <c r="O121" s="68"/>
      <c r="P121" s="192" t="n">
        <f aca="false">O121*H121</f>
        <v>0</v>
      </c>
      <c r="Q121" s="192" t="n">
        <v>0</v>
      </c>
      <c r="R121" s="192" t="n">
        <f aca="false">Q121*H121</f>
        <v>0</v>
      </c>
      <c r="S121" s="192" t="n">
        <v>0</v>
      </c>
      <c r="T121" s="193" t="n">
        <f aca="false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194" t="s">
        <v>192</v>
      </c>
      <c r="AS121" s="31"/>
      <c r="AT121" s="194" t="s">
        <v>0</v>
      </c>
      <c r="AU121" s="194" t="s">
        <v>82</v>
      </c>
      <c r="AV121" s="31"/>
      <c r="AW121" s="31"/>
      <c r="AX121" s="31"/>
      <c r="AY121" s="7" t="s">
        <v>186</v>
      </c>
      <c r="AZ121" s="31"/>
      <c r="BA121" s="31"/>
      <c r="BB121" s="31"/>
      <c r="BC121" s="31"/>
      <c r="BD121" s="31"/>
      <c r="BE121" s="195" t="n">
        <f aca="false">IF(N121="základní",J121,0)</f>
        <v>0</v>
      </c>
      <c r="BF121" s="195" t="n">
        <f aca="false">IF(N121="snížená",J121,0)</f>
        <v>0</v>
      </c>
      <c r="BG121" s="195" t="n">
        <f aca="false">IF(N121="zákl. přenesená",J121,0)</f>
        <v>0</v>
      </c>
      <c r="BH121" s="195" t="n">
        <f aca="false">IF(N121="sníž. přenesená",J121,0)</f>
        <v>0</v>
      </c>
      <c r="BI121" s="195" t="n">
        <f aca="false">IF(N121="nulová",J121,0)</f>
        <v>0</v>
      </c>
      <c r="BJ121" s="7" t="s">
        <v>90</v>
      </c>
      <c r="BK121" s="195" t="n">
        <f aca="false">ROUND(I121*H121,2)</f>
        <v>0</v>
      </c>
      <c r="BL121" s="7" t="s">
        <v>192</v>
      </c>
      <c r="BM121" s="194" t="s">
        <v>228</v>
      </c>
      <c r="BN121" s="31"/>
    </row>
    <row r="122" s="32" customFormat="true" ht="12.8" hidden="false" customHeight="false" outlineLevel="0" collapsed="false">
      <c r="A122" s="26"/>
      <c r="B122" s="27"/>
      <c r="C122" s="26"/>
      <c r="D122" s="196" t="s">
        <v>194</v>
      </c>
      <c r="E122" s="26"/>
      <c r="F122" s="197" t="s">
        <v>2512</v>
      </c>
      <c r="G122" s="26"/>
      <c r="H122" s="26"/>
      <c r="I122" s="163"/>
      <c r="J122" s="26"/>
      <c r="K122" s="26"/>
      <c r="L122" s="27"/>
      <c r="M122" s="198"/>
      <c r="N122" s="199"/>
      <c r="O122" s="68"/>
      <c r="P122" s="68"/>
      <c r="Q122" s="68"/>
      <c r="R122" s="68"/>
      <c r="S122" s="68"/>
      <c r="T122" s="69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7" t="s">
        <v>194</v>
      </c>
      <c r="AU122" s="7" t="s">
        <v>82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</row>
    <row r="123" s="32" customFormat="true" ht="12.8" hidden="false" customHeight="false" outlineLevel="0" collapsed="false">
      <c r="A123" s="26"/>
      <c r="B123" s="27"/>
      <c r="C123" s="183" t="s">
        <v>192</v>
      </c>
      <c r="D123" s="183" t="s">
        <v>0</v>
      </c>
      <c r="E123" s="184" t="s">
        <v>1332</v>
      </c>
      <c r="F123" s="185" t="s">
        <v>2513</v>
      </c>
      <c r="G123" s="186" t="s">
        <v>260</v>
      </c>
      <c r="H123" s="187" t="n">
        <v>1</v>
      </c>
      <c r="I123" s="188"/>
      <c r="J123" s="189" t="n">
        <f aca="false">ROUND(I123*H123,2)</f>
        <v>0</v>
      </c>
      <c r="K123" s="185" t="s">
        <v>2510</v>
      </c>
      <c r="L123" s="27"/>
      <c r="M123" s="190"/>
      <c r="N123" s="191" t="s">
        <v>47</v>
      </c>
      <c r="O123" s="68"/>
      <c r="P123" s="192" t="n">
        <f aca="false">O123*H123</f>
        <v>0</v>
      </c>
      <c r="Q123" s="192" t="n">
        <v>0</v>
      </c>
      <c r="R123" s="192" t="n">
        <f aca="false">Q123*H123</f>
        <v>0</v>
      </c>
      <c r="S123" s="192" t="n">
        <v>0</v>
      </c>
      <c r="T123" s="193" t="n">
        <f aca="false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194" t="s">
        <v>192</v>
      </c>
      <c r="AS123" s="31"/>
      <c r="AT123" s="194" t="s">
        <v>0</v>
      </c>
      <c r="AU123" s="194" t="s">
        <v>82</v>
      </c>
      <c r="AV123" s="31"/>
      <c r="AW123" s="31"/>
      <c r="AX123" s="31"/>
      <c r="AY123" s="7" t="s">
        <v>186</v>
      </c>
      <c r="AZ123" s="31"/>
      <c r="BA123" s="31"/>
      <c r="BB123" s="31"/>
      <c r="BC123" s="31"/>
      <c r="BD123" s="31"/>
      <c r="BE123" s="195" t="n">
        <f aca="false">IF(N123="základní",J123,0)</f>
        <v>0</v>
      </c>
      <c r="BF123" s="195" t="n">
        <f aca="false">IF(N123="snížená",J123,0)</f>
        <v>0</v>
      </c>
      <c r="BG123" s="195" t="n">
        <f aca="false">IF(N123="zákl. přenesená",J123,0)</f>
        <v>0</v>
      </c>
      <c r="BH123" s="195" t="n">
        <f aca="false">IF(N123="sníž. přenesená",J123,0)</f>
        <v>0</v>
      </c>
      <c r="BI123" s="195" t="n">
        <f aca="false">IF(N123="nulová",J123,0)</f>
        <v>0</v>
      </c>
      <c r="BJ123" s="7" t="s">
        <v>90</v>
      </c>
      <c r="BK123" s="195" t="n">
        <f aca="false">ROUND(I123*H123,2)</f>
        <v>0</v>
      </c>
      <c r="BL123" s="7" t="s">
        <v>192</v>
      </c>
      <c r="BM123" s="194" t="s">
        <v>232</v>
      </c>
      <c r="BN123" s="31"/>
    </row>
    <row r="124" s="32" customFormat="true" ht="12.8" hidden="false" customHeight="false" outlineLevel="0" collapsed="false">
      <c r="A124" s="26"/>
      <c r="B124" s="27"/>
      <c r="C124" s="26"/>
      <c r="D124" s="196" t="s">
        <v>194</v>
      </c>
      <c r="E124" s="26"/>
      <c r="F124" s="197" t="s">
        <v>2513</v>
      </c>
      <c r="G124" s="26"/>
      <c r="H124" s="26"/>
      <c r="I124" s="163"/>
      <c r="J124" s="26"/>
      <c r="K124" s="26"/>
      <c r="L124" s="27"/>
      <c r="M124" s="198"/>
      <c r="N124" s="199"/>
      <c r="O124" s="68"/>
      <c r="P124" s="68"/>
      <c r="Q124" s="68"/>
      <c r="R124" s="68"/>
      <c r="S124" s="68"/>
      <c r="T124" s="69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7" t="s">
        <v>194</v>
      </c>
      <c r="AU124" s="7" t="s">
        <v>82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</row>
    <row r="125" s="32" customFormat="true" ht="12.8" hidden="false" customHeight="false" outlineLevel="0" collapsed="false">
      <c r="A125" s="26"/>
      <c r="B125" s="27"/>
      <c r="C125" s="183" t="s">
        <v>220</v>
      </c>
      <c r="D125" s="183" t="s">
        <v>0</v>
      </c>
      <c r="E125" s="184" t="s">
        <v>1335</v>
      </c>
      <c r="F125" s="185" t="s">
        <v>2514</v>
      </c>
      <c r="G125" s="186" t="s">
        <v>260</v>
      </c>
      <c r="H125" s="187" t="n">
        <v>1</v>
      </c>
      <c r="I125" s="188"/>
      <c r="J125" s="189" t="n">
        <f aca="false">ROUND(I125*H125,2)</f>
        <v>0</v>
      </c>
      <c r="K125" s="185" t="s">
        <v>2510</v>
      </c>
      <c r="L125" s="27"/>
      <c r="M125" s="190"/>
      <c r="N125" s="191" t="s">
        <v>47</v>
      </c>
      <c r="O125" s="68"/>
      <c r="P125" s="192" t="n">
        <f aca="false">O125*H125</f>
        <v>0</v>
      </c>
      <c r="Q125" s="192" t="n">
        <v>0</v>
      </c>
      <c r="R125" s="192" t="n">
        <f aca="false">Q125*H125</f>
        <v>0</v>
      </c>
      <c r="S125" s="192" t="n">
        <v>0</v>
      </c>
      <c r="T125" s="193" t="n">
        <f aca="false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194" t="s">
        <v>192</v>
      </c>
      <c r="AS125" s="31"/>
      <c r="AT125" s="194" t="s">
        <v>0</v>
      </c>
      <c r="AU125" s="194" t="s">
        <v>82</v>
      </c>
      <c r="AV125" s="31"/>
      <c r="AW125" s="31"/>
      <c r="AX125" s="31"/>
      <c r="AY125" s="7" t="s">
        <v>186</v>
      </c>
      <c r="AZ125" s="31"/>
      <c r="BA125" s="31"/>
      <c r="BB125" s="31"/>
      <c r="BC125" s="31"/>
      <c r="BD125" s="31"/>
      <c r="BE125" s="195" t="n">
        <f aca="false">IF(N125="základní",J125,0)</f>
        <v>0</v>
      </c>
      <c r="BF125" s="195" t="n">
        <f aca="false">IF(N125="snížená",J125,0)</f>
        <v>0</v>
      </c>
      <c r="BG125" s="195" t="n">
        <f aca="false">IF(N125="zákl. přenesená",J125,0)</f>
        <v>0</v>
      </c>
      <c r="BH125" s="195" t="n">
        <f aca="false">IF(N125="sníž. přenesená",J125,0)</f>
        <v>0</v>
      </c>
      <c r="BI125" s="195" t="n">
        <f aca="false">IF(N125="nulová",J125,0)</f>
        <v>0</v>
      </c>
      <c r="BJ125" s="7" t="s">
        <v>90</v>
      </c>
      <c r="BK125" s="195" t="n">
        <f aca="false">ROUND(I125*H125,2)</f>
        <v>0</v>
      </c>
      <c r="BL125" s="7" t="s">
        <v>192</v>
      </c>
      <c r="BM125" s="194" t="s">
        <v>257</v>
      </c>
      <c r="BN125" s="31"/>
    </row>
    <row r="126" s="32" customFormat="true" ht="12.8" hidden="false" customHeight="false" outlineLevel="0" collapsed="false">
      <c r="A126" s="26"/>
      <c r="B126" s="27"/>
      <c r="C126" s="26"/>
      <c r="D126" s="196" t="s">
        <v>194</v>
      </c>
      <c r="E126" s="26"/>
      <c r="F126" s="197" t="s">
        <v>2514</v>
      </c>
      <c r="G126" s="26"/>
      <c r="H126" s="26"/>
      <c r="I126" s="163"/>
      <c r="J126" s="26"/>
      <c r="K126" s="26"/>
      <c r="L126" s="27"/>
      <c r="M126" s="198"/>
      <c r="N126" s="199"/>
      <c r="O126" s="68"/>
      <c r="P126" s="68"/>
      <c r="Q126" s="68"/>
      <c r="R126" s="68"/>
      <c r="S126" s="68"/>
      <c r="T126" s="69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7" t="s">
        <v>194</v>
      </c>
      <c r="AU126" s="7" t="s">
        <v>82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</row>
    <row r="127" s="32" customFormat="true" ht="12.8" hidden="false" customHeight="false" outlineLevel="0" collapsed="false">
      <c r="A127" s="26"/>
      <c r="B127" s="27"/>
      <c r="C127" s="183" t="s">
        <v>228</v>
      </c>
      <c r="D127" s="183" t="s">
        <v>0</v>
      </c>
      <c r="E127" s="184" t="s">
        <v>2311</v>
      </c>
      <c r="F127" s="185" t="s">
        <v>2515</v>
      </c>
      <c r="G127" s="186" t="s">
        <v>260</v>
      </c>
      <c r="H127" s="187" t="n">
        <v>1</v>
      </c>
      <c r="I127" s="188"/>
      <c r="J127" s="189" t="n">
        <f aca="false">ROUND(I127*H127,2)</f>
        <v>0</v>
      </c>
      <c r="K127" s="185" t="s">
        <v>2510</v>
      </c>
      <c r="L127" s="27"/>
      <c r="M127" s="190"/>
      <c r="N127" s="191" t="s">
        <v>47</v>
      </c>
      <c r="O127" s="68"/>
      <c r="P127" s="192" t="n">
        <f aca="false">O127*H127</f>
        <v>0</v>
      </c>
      <c r="Q127" s="192" t="n">
        <v>0</v>
      </c>
      <c r="R127" s="192" t="n">
        <f aca="false">Q127*H127</f>
        <v>0</v>
      </c>
      <c r="S127" s="192" t="n">
        <v>0</v>
      </c>
      <c r="T127" s="193" t="n">
        <f aca="false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194" t="s">
        <v>192</v>
      </c>
      <c r="AS127" s="31"/>
      <c r="AT127" s="194" t="s">
        <v>0</v>
      </c>
      <c r="AU127" s="194" t="s">
        <v>82</v>
      </c>
      <c r="AV127" s="31"/>
      <c r="AW127" s="31"/>
      <c r="AX127" s="31"/>
      <c r="AY127" s="7" t="s">
        <v>186</v>
      </c>
      <c r="AZ127" s="31"/>
      <c r="BA127" s="31"/>
      <c r="BB127" s="31"/>
      <c r="BC127" s="31"/>
      <c r="BD127" s="31"/>
      <c r="BE127" s="195" t="n">
        <f aca="false">IF(N127="základní",J127,0)</f>
        <v>0</v>
      </c>
      <c r="BF127" s="195" t="n">
        <f aca="false">IF(N127="snížená",J127,0)</f>
        <v>0</v>
      </c>
      <c r="BG127" s="195" t="n">
        <f aca="false">IF(N127="zákl. přenesená",J127,0)</f>
        <v>0</v>
      </c>
      <c r="BH127" s="195" t="n">
        <f aca="false">IF(N127="sníž. přenesená",J127,0)</f>
        <v>0</v>
      </c>
      <c r="BI127" s="195" t="n">
        <f aca="false">IF(N127="nulová",J127,0)</f>
        <v>0</v>
      </c>
      <c r="BJ127" s="7" t="s">
        <v>90</v>
      </c>
      <c r="BK127" s="195" t="n">
        <f aca="false">ROUND(I127*H127,2)</f>
        <v>0</v>
      </c>
      <c r="BL127" s="7" t="s">
        <v>192</v>
      </c>
      <c r="BM127" s="194" t="s">
        <v>10</v>
      </c>
      <c r="BN127" s="31"/>
    </row>
    <row r="128" s="32" customFormat="true" ht="12.8" hidden="false" customHeight="false" outlineLevel="0" collapsed="false">
      <c r="A128" s="26"/>
      <c r="B128" s="27"/>
      <c r="C128" s="26"/>
      <c r="D128" s="196" t="s">
        <v>194</v>
      </c>
      <c r="E128" s="26"/>
      <c r="F128" s="197" t="s">
        <v>2515</v>
      </c>
      <c r="G128" s="26"/>
      <c r="H128" s="26"/>
      <c r="I128" s="163"/>
      <c r="J128" s="26"/>
      <c r="K128" s="26"/>
      <c r="L128" s="27"/>
      <c r="M128" s="198"/>
      <c r="N128" s="199"/>
      <c r="O128" s="68"/>
      <c r="P128" s="68"/>
      <c r="Q128" s="68"/>
      <c r="R128" s="68"/>
      <c r="S128" s="68"/>
      <c r="T128" s="69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7" t="s">
        <v>194</v>
      </c>
      <c r="AU128" s="7" t="s">
        <v>82</v>
      </c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</row>
    <row r="129" s="32" customFormat="true" ht="12.8" hidden="false" customHeight="false" outlineLevel="0" collapsed="false">
      <c r="A129" s="26"/>
      <c r="B129" s="27"/>
      <c r="C129" s="183" t="s">
        <v>234</v>
      </c>
      <c r="D129" s="183" t="s">
        <v>0</v>
      </c>
      <c r="E129" s="184" t="s">
        <v>2314</v>
      </c>
      <c r="F129" s="185" t="s">
        <v>2516</v>
      </c>
      <c r="G129" s="186" t="s">
        <v>260</v>
      </c>
      <c r="H129" s="187" t="n">
        <v>1</v>
      </c>
      <c r="I129" s="188"/>
      <c r="J129" s="189" t="n">
        <f aca="false">ROUND(I129*H129,2)</f>
        <v>0</v>
      </c>
      <c r="K129" s="185" t="s">
        <v>2510</v>
      </c>
      <c r="L129" s="27"/>
      <c r="M129" s="190"/>
      <c r="N129" s="191" t="s">
        <v>47</v>
      </c>
      <c r="O129" s="68"/>
      <c r="P129" s="192" t="n">
        <f aca="false">O129*H129</f>
        <v>0</v>
      </c>
      <c r="Q129" s="192" t="n">
        <v>0</v>
      </c>
      <c r="R129" s="192" t="n">
        <f aca="false">Q129*H129</f>
        <v>0</v>
      </c>
      <c r="S129" s="192" t="n">
        <v>0</v>
      </c>
      <c r="T129" s="193" t="n">
        <f aca="false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194" t="s">
        <v>192</v>
      </c>
      <c r="AS129" s="31"/>
      <c r="AT129" s="194" t="s">
        <v>0</v>
      </c>
      <c r="AU129" s="194" t="s">
        <v>82</v>
      </c>
      <c r="AV129" s="31"/>
      <c r="AW129" s="31"/>
      <c r="AX129" s="31"/>
      <c r="AY129" s="7" t="s">
        <v>186</v>
      </c>
      <c r="AZ129" s="31"/>
      <c r="BA129" s="31"/>
      <c r="BB129" s="31"/>
      <c r="BC129" s="31"/>
      <c r="BD129" s="31"/>
      <c r="BE129" s="195" t="n">
        <f aca="false">IF(N129="základní",J129,0)</f>
        <v>0</v>
      </c>
      <c r="BF129" s="195" t="n">
        <f aca="false">IF(N129="snížená",J129,0)</f>
        <v>0</v>
      </c>
      <c r="BG129" s="195" t="n">
        <f aca="false">IF(N129="zákl. přenesená",J129,0)</f>
        <v>0</v>
      </c>
      <c r="BH129" s="195" t="n">
        <f aca="false">IF(N129="sníž. přenesená",J129,0)</f>
        <v>0</v>
      </c>
      <c r="BI129" s="195" t="n">
        <f aca="false">IF(N129="nulová",J129,0)</f>
        <v>0</v>
      </c>
      <c r="BJ129" s="7" t="s">
        <v>90</v>
      </c>
      <c r="BK129" s="195" t="n">
        <f aca="false">ROUND(I129*H129,2)</f>
        <v>0</v>
      </c>
      <c r="BL129" s="7" t="s">
        <v>192</v>
      </c>
      <c r="BM129" s="194" t="s">
        <v>290</v>
      </c>
      <c r="BN129" s="31"/>
    </row>
    <row r="130" s="32" customFormat="true" ht="12.8" hidden="false" customHeight="false" outlineLevel="0" collapsed="false">
      <c r="A130" s="26"/>
      <c r="B130" s="27"/>
      <c r="C130" s="26"/>
      <c r="D130" s="196" t="s">
        <v>194</v>
      </c>
      <c r="E130" s="26"/>
      <c r="F130" s="197" t="s">
        <v>2516</v>
      </c>
      <c r="G130" s="26"/>
      <c r="H130" s="26"/>
      <c r="I130" s="163"/>
      <c r="J130" s="26"/>
      <c r="K130" s="26"/>
      <c r="L130" s="27"/>
      <c r="M130" s="198"/>
      <c r="N130" s="199"/>
      <c r="O130" s="68"/>
      <c r="P130" s="68"/>
      <c r="Q130" s="68"/>
      <c r="R130" s="68"/>
      <c r="S130" s="68"/>
      <c r="T130" s="69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7" t="s">
        <v>194</v>
      </c>
      <c r="AU130" s="7" t="s">
        <v>82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</row>
    <row r="131" s="32" customFormat="true" ht="12.8" hidden="false" customHeight="false" outlineLevel="0" collapsed="false">
      <c r="A131" s="26"/>
      <c r="B131" s="27"/>
      <c r="C131" s="183" t="s">
        <v>232</v>
      </c>
      <c r="D131" s="183" t="s">
        <v>0</v>
      </c>
      <c r="E131" s="184" t="s">
        <v>1338</v>
      </c>
      <c r="F131" s="185" t="s">
        <v>2517</v>
      </c>
      <c r="G131" s="186" t="s">
        <v>260</v>
      </c>
      <c r="H131" s="187" t="n">
        <v>1</v>
      </c>
      <c r="I131" s="188"/>
      <c r="J131" s="189" t="n">
        <f aca="false">ROUND(I131*H131,2)</f>
        <v>0</v>
      </c>
      <c r="K131" s="185" t="s">
        <v>2510</v>
      </c>
      <c r="L131" s="27"/>
      <c r="M131" s="190"/>
      <c r="N131" s="191" t="s">
        <v>47</v>
      </c>
      <c r="O131" s="68"/>
      <c r="P131" s="192" t="n">
        <f aca="false">O131*H131</f>
        <v>0</v>
      </c>
      <c r="Q131" s="192" t="n">
        <v>0</v>
      </c>
      <c r="R131" s="192" t="n">
        <f aca="false">Q131*H131</f>
        <v>0</v>
      </c>
      <c r="S131" s="192" t="n">
        <v>0</v>
      </c>
      <c r="T131" s="193" t="n">
        <f aca="false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194" t="s">
        <v>192</v>
      </c>
      <c r="AS131" s="31"/>
      <c r="AT131" s="194" t="s">
        <v>0</v>
      </c>
      <c r="AU131" s="194" t="s">
        <v>82</v>
      </c>
      <c r="AV131" s="31"/>
      <c r="AW131" s="31"/>
      <c r="AX131" s="31"/>
      <c r="AY131" s="7" t="s">
        <v>186</v>
      </c>
      <c r="AZ131" s="31"/>
      <c r="BA131" s="31"/>
      <c r="BB131" s="31"/>
      <c r="BC131" s="31"/>
      <c r="BD131" s="31"/>
      <c r="BE131" s="195" t="n">
        <f aca="false">IF(N131="základní",J131,0)</f>
        <v>0</v>
      </c>
      <c r="BF131" s="195" t="n">
        <f aca="false">IF(N131="snížená",J131,0)</f>
        <v>0</v>
      </c>
      <c r="BG131" s="195" t="n">
        <f aca="false">IF(N131="zákl. přenesená",J131,0)</f>
        <v>0</v>
      </c>
      <c r="BH131" s="195" t="n">
        <f aca="false">IF(N131="sníž. přenesená",J131,0)</f>
        <v>0</v>
      </c>
      <c r="BI131" s="195" t="n">
        <f aca="false">IF(N131="nulová",J131,0)</f>
        <v>0</v>
      </c>
      <c r="BJ131" s="7" t="s">
        <v>90</v>
      </c>
      <c r="BK131" s="195" t="n">
        <f aca="false">ROUND(I131*H131,2)</f>
        <v>0</v>
      </c>
      <c r="BL131" s="7" t="s">
        <v>192</v>
      </c>
      <c r="BM131" s="194" t="s">
        <v>301</v>
      </c>
      <c r="BN131" s="31"/>
    </row>
    <row r="132" s="32" customFormat="true" ht="12.8" hidden="false" customHeight="false" outlineLevel="0" collapsed="false">
      <c r="A132" s="26"/>
      <c r="B132" s="27"/>
      <c r="C132" s="26"/>
      <c r="D132" s="196" t="s">
        <v>194</v>
      </c>
      <c r="E132" s="26"/>
      <c r="F132" s="197" t="s">
        <v>2517</v>
      </c>
      <c r="G132" s="26"/>
      <c r="H132" s="26"/>
      <c r="I132" s="163"/>
      <c r="J132" s="26"/>
      <c r="K132" s="26"/>
      <c r="L132" s="27"/>
      <c r="M132" s="198"/>
      <c r="N132" s="199"/>
      <c r="O132" s="68"/>
      <c r="P132" s="68"/>
      <c r="Q132" s="68"/>
      <c r="R132" s="68"/>
      <c r="S132" s="68"/>
      <c r="T132" s="69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7" t="s">
        <v>194</v>
      </c>
      <c r="AU132" s="7" t="s">
        <v>82</v>
      </c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</row>
    <row r="133" s="32" customFormat="true" ht="12.8" hidden="false" customHeight="false" outlineLevel="0" collapsed="false">
      <c r="A133" s="26"/>
      <c r="B133" s="27"/>
      <c r="C133" s="183" t="s">
        <v>253</v>
      </c>
      <c r="D133" s="183" t="s">
        <v>0</v>
      </c>
      <c r="E133" s="184" t="s">
        <v>1341</v>
      </c>
      <c r="F133" s="185" t="s">
        <v>2518</v>
      </c>
      <c r="G133" s="186" t="s">
        <v>260</v>
      </c>
      <c r="H133" s="187" t="n">
        <v>1</v>
      </c>
      <c r="I133" s="188"/>
      <c r="J133" s="189" t="n">
        <f aca="false">ROUND(I133*H133,2)</f>
        <v>0</v>
      </c>
      <c r="K133" s="185" t="s">
        <v>2510</v>
      </c>
      <c r="L133" s="27"/>
      <c r="M133" s="190"/>
      <c r="N133" s="191" t="s">
        <v>47</v>
      </c>
      <c r="O133" s="68"/>
      <c r="P133" s="192" t="n">
        <f aca="false">O133*H133</f>
        <v>0</v>
      </c>
      <c r="Q133" s="192" t="n">
        <v>0</v>
      </c>
      <c r="R133" s="192" t="n">
        <f aca="false">Q133*H133</f>
        <v>0</v>
      </c>
      <c r="S133" s="192" t="n">
        <v>0</v>
      </c>
      <c r="T133" s="193" t="n">
        <f aca="false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194" t="s">
        <v>192</v>
      </c>
      <c r="AS133" s="31"/>
      <c r="AT133" s="194" t="s">
        <v>0</v>
      </c>
      <c r="AU133" s="194" t="s">
        <v>82</v>
      </c>
      <c r="AV133" s="31"/>
      <c r="AW133" s="31"/>
      <c r="AX133" s="31"/>
      <c r="AY133" s="7" t="s">
        <v>186</v>
      </c>
      <c r="AZ133" s="31"/>
      <c r="BA133" s="31"/>
      <c r="BB133" s="31"/>
      <c r="BC133" s="31"/>
      <c r="BD133" s="31"/>
      <c r="BE133" s="195" t="n">
        <f aca="false">IF(N133="základní",J133,0)</f>
        <v>0</v>
      </c>
      <c r="BF133" s="195" t="n">
        <f aca="false">IF(N133="snížená",J133,0)</f>
        <v>0</v>
      </c>
      <c r="BG133" s="195" t="n">
        <f aca="false">IF(N133="zákl. přenesená",J133,0)</f>
        <v>0</v>
      </c>
      <c r="BH133" s="195" t="n">
        <f aca="false">IF(N133="sníž. přenesená",J133,0)</f>
        <v>0</v>
      </c>
      <c r="BI133" s="195" t="n">
        <f aca="false">IF(N133="nulová",J133,0)</f>
        <v>0</v>
      </c>
      <c r="BJ133" s="7" t="s">
        <v>90</v>
      </c>
      <c r="BK133" s="195" t="n">
        <f aca="false">ROUND(I133*H133,2)</f>
        <v>0</v>
      </c>
      <c r="BL133" s="7" t="s">
        <v>192</v>
      </c>
      <c r="BM133" s="194" t="s">
        <v>373</v>
      </c>
      <c r="BN133" s="31"/>
    </row>
    <row r="134" s="32" customFormat="true" ht="12.8" hidden="false" customHeight="false" outlineLevel="0" collapsed="false">
      <c r="A134" s="26"/>
      <c r="B134" s="27"/>
      <c r="C134" s="26"/>
      <c r="D134" s="196" t="s">
        <v>194</v>
      </c>
      <c r="E134" s="26"/>
      <c r="F134" s="197" t="s">
        <v>2518</v>
      </c>
      <c r="G134" s="26"/>
      <c r="H134" s="26"/>
      <c r="I134" s="163"/>
      <c r="J134" s="26"/>
      <c r="K134" s="26"/>
      <c r="L134" s="27"/>
      <c r="M134" s="198"/>
      <c r="N134" s="199"/>
      <c r="O134" s="68"/>
      <c r="P134" s="68"/>
      <c r="Q134" s="68"/>
      <c r="R134" s="68"/>
      <c r="S134" s="68"/>
      <c r="T134" s="69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7" t="s">
        <v>194</v>
      </c>
      <c r="AU134" s="7" t="s">
        <v>82</v>
      </c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</row>
    <row r="135" s="32" customFormat="true" ht="12.8" hidden="false" customHeight="false" outlineLevel="0" collapsed="false">
      <c r="A135" s="26"/>
      <c r="B135" s="27"/>
      <c r="C135" s="183" t="s">
        <v>257</v>
      </c>
      <c r="D135" s="183" t="s">
        <v>0</v>
      </c>
      <c r="E135" s="184" t="s">
        <v>1344</v>
      </c>
      <c r="F135" s="185" t="s">
        <v>2519</v>
      </c>
      <c r="G135" s="186" t="s">
        <v>260</v>
      </c>
      <c r="H135" s="187" t="n">
        <v>1</v>
      </c>
      <c r="I135" s="188"/>
      <c r="J135" s="189" t="n">
        <f aca="false">ROUND(I135*H135,2)</f>
        <v>0</v>
      </c>
      <c r="K135" s="185" t="s">
        <v>2510</v>
      </c>
      <c r="L135" s="27"/>
      <c r="M135" s="190"/>
      <c r="N135" s="191" t="s">
        <v>47</v>
      </c>
      <c r="O135" s="68"/>
      <c r="P135" s="192" t="n">
        <f aca="false">O135*H135</f>
        <v>0</v>
      </c>
      <c r="Q135" s="192" t="n">
        <v>0</v>
      </c>
      <c r="R135" s="192" t="n">
        <f aca="false">Q135*H135</f>
        <v>0</v>
      </c>
      <c r="S135" s="192" t="n">
        <v>0</v>
      </c>
      <c r="T135" s="193" t="n">
        <f aca="false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194" t="s">
        <v>192</v>
      </c>
      <c r="AS135" s="31"/>
      <c r="AT135" s="194" t="s">
        <v>0</v>
      </c>
      <c r="AU135" s="194" t="s">
        <v>82</v>
      </c>
      <c r="AV135" s="31"/>
      <c r="AW135" s="31"/>
      <c r="AX135" s="31"/>
      <c r="AY135" s="7" t="s">
        <v>186</v>
      </c>
      <c r="AZ135" s="31"/>
      <c r="BA135" s="31"/>
      <c r="BB135" s="31"/>
      <c r="BC135" s="31"/>
      <c r="BD135" s="31"/>
      <c r="BE135" s="195" t="n">
        <f aca="false">IF(N135="základní",J135,0)</f>
        <v>0</v>
      </c>
      <c r="BF135" s="195" t="n">
        <f aca="false">IF(N135="snížená",J135,0)</f>
        <v>0</v>
      </c>
      <c r="BG135" s="195" t="n">
        <f aca="false">IF(N135="zákl. přenesená",J135,0)</f>
        <v>0</v>
      </c>
      <c r="BH135" s="195" t="n">
        <f aca="false">IF(N135="sníž. přenesená",J135,0)</f>
        <v>0</v>
      </c>
      <c r="BI135" s="195" t="n">
        <f aca="false">IF(N135="nulová",J135,0)</f>
        <v>0</v>
      </c>
      <c r="BJ135" s="7" t="s">
        <v>90</v>
      </c>
      <c r="BK135" s="195" t="n">
        <f aca="false">ROUND(I135*H135,2)</f>
        <v>0</v>
      </c>
      <c r="BL135" s="7" t="s">
        <v>192</v>
      </c>
      <c r="BM135" s="194" t="s">
        <v>522</v>
      </c>
      <c r="BN135" s="31"/>
    </row>
    <row r="136" s="32" customFormat="true" ht="12.8" hidden="false" customHeight="false" outlineLevel="0" collapsed="false">
      <c r="A136" s="26"/>
      <c r="B136" s="27"/>
      <c r="C136" s="26"/>
      <c r="D136" s="196" t="s">
        <v>194</v>
      </c>
      <c r="E136" s="26"/>
      <c r="F136" s="197" t="s">
        <v>2519</v>
      </c>
      <c r="G136" s="26"/>
      <c r="H136" s="26"/>
      <c r="I136" s="163"/>
      <c r="J136" s="26"/>
      <c r="K136" s="26"/>
      <c r="L136" s="27"/>
      <c r="M136" s="198"/>
      <c r="N136" s="199"/>
      <c r="O136" s="68"/>
      <c r="P136" s="68"/>
      <c r="Q136" s="68"/>
      <c r="R136" s="68"/>
      <c r="S136" s="68"/>
      <c r="T136" s="69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7" t="s">
        <v>194</v>
      </c>
      <c r="AU136" s="7" t="s">
        <v>82</v>
      </c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</row>
    <row r="137" s="32" customFormat="true" ht="12.8" hidden="false" customHeight="false" outlineLevel="0" collapsed="false">
      <c r="A137" s="26"/>
      <c r="B137" s="27"/>
      <c r="C137" s="183" t="s">
        <v>266</v>
      </c>
      <c r="D137" s="183" t="s">
        <v>0</v>
      </c>
      <c r="E137" s="184" t="s">
        <v>1347</v>
      </c>
      <c r="F137" s="185" t="s">
        <v>2520</v>
      </c>
      <c r="G137" s="186" t="s">
        <v>260</v>
      </c>
      <c r="H137" s="187" t="n">
        <v>1</v>
      </c>
      <c r="I137" s="188"/>
      <c r="J137" s="189" t="n">
        <f aca="false">ROUND(I137*H137,2)</f>
        <v>0</v>
      </c>
      <c r="K137" s="185" t="s">
        <v>2510</v>
      </c>
      <c r="L137" s="27"/>
      <c r="M137" s="190"/>
      <c r="N137" s="191" t="s">
        <v>47</v>
      </c>
      <c r="O137" s="68"/>
      <c r="P137" s="192" t="n">
        <f aca="false">O137*H137</f>
        <v>0</v>
      </c>
      <c r="Q137" s="192" t="n">
        <v>0</v>
      </c>
      <c r="R137" s="192" t="n">
        <f aca="false">Q137*H137</f>
        <v>0</v>
      </c>
      <c r="S137" s="192" t="n">
        <v>0</v>
      </c>
      <c r="T137" s="193" t="n">
        <f aca="false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194" t="s">
        <v>192</v>
      </c>
      <c r="AS137" s="31"/>
      <c r="AT137" s="194" t="s">
        <v>0</v>
      </c>
      <c r="AU137" s="194" t="s">
        <v>82</v>
      </c>
      <c r="AV137" s="31"/>
      <c r="AW137" s="31"/>
      <c r="AX137" s="31"/>
      <c r="AY137" s="7" t="s">
        <v>186</v>
      </c>
      <c r="AZ137" s="31"/>
      <c r="BA137" s="31"/>
      <c r="BB137" s="31"/>
      <c r="BC137" s="31"/>
      <c r="BD137" s="31"/>
      <c r="BE137" s="195" t="n">
        <f aca="false">IF(N137="základní",J137,0)</f>
        <v>0</v>
      </c>
      <c r="BF137" s="195" t="n">
        <f aca="false">IF(N137="snížená",J137,0)</f>
        <v>0</v>
      </c>
      <c r="BG137" s="195" t="n">
        <f aca="false">IF(N137="zákl. přenesená",J137,0)</f>
        <v>0</v>
      </c>
      <c r="BH137" s="195" t="n">
        <f aca="false">IF(N137="sníž. přenesená",J137,0)</f>
        <v>0</v>
      </c>
      <c r="BI137" s="195" t="n">
        <f aca="false">IF(N137="nulová",J137,0)</f>
        <v>0</v>
      </c>
      <c r="BJ137" s="7" t="s">
        <v>90</v>
      </c>
      <c r="BK137" s="195" t="n">
        <f aca="false">ROUND(I137*H137,2)</f>
        <v>0</v>
      </c>
      <c r="BL137" s="7" t="s">
        <v>192</v>
      </c>
      <c r="BM137" s="194" t="s">
        <v>525</v>
      </c>
      <c r="BN137" s="31"/>
    </row>
    <row r="138" s="32" customFormat="true" ht="12.8" hidden="false" customHeight="false" outlineLevel="0" collapsed="false">
      <c r="A138" s="26"/>
      <c r="B138" s="27"/>
      <c r="C138" s="26"/>
      <c r="D138" s="196" t="s">
        <v>194</v>
      </c>
      <c r="E138" s="26"/>
      <c r="F138" s="197" t="s">
        <v>2520</v>
      </c>
      <c r="G138" s="26"/>
      <c r="H138" s="26"/>
      <c r="I138" s="163"/>
      <c r="J138" s="26"/>
      <c r="K138" s="26"/>
      <c r="L138" s="27"/>
      <c r="M138" s="198"/>
      <c r="N138" s="199"/>
      <c r="O138" s="68"/>
      <c r="P138" s="68"/>
      <c r="Q138" s="68"/>
      <c r="R138" s="68"/>
      <c r="S138" s="68"/>
      <c r="T138" s="69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7" t="s">
        <v>194</v>
      </c>
      <c r="AU138" s="7" t="s">
        <v>82</v>
      </c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</row>
    <row r="139" s="32" customFormat="true" ht="12.8" hidden="false" customHeight="false" outlineLevel="0" collapsed="false">
      <c r="A139" s="26"/>
      <c r="B139" s="27"/>
      <c r="C139" s="183" t="s">
        <v>10</v>
      </c>
      <c r="D139" s="183" t="s">
        <v>0</v>
      </c>
      <c r="E139" s="184" t="s">
        <v>1350</v>
      </c>
      <c r="F139" s="185" t="s">
        <v>2521</v>
      </c>
      <c r="G139" s="186" t="s">
        <v>260</v>
      </c>
      <c r="H139" s="187" t="n">
        <v>1</v>
      </c>
      <c r="I139" s="188"/>
      <c r="J139" s="189" t="n">
        <f aca="false">ROUND(I139*H139,2)</f>
        <v>0</v>
      </c>
      <c r="K139" s="185" t="s">
        <v>2510</v>
      </c>
      <c r="L139" s="27"/>
      <c r="M139" s="190"/>
      <c r="N139" s="191" t="s">
        <v>47</v>
      </c>
      <c r="O139" s="68"/>
      <c r="P139" s="192" t="n">
        <f aca="false">O139*H139</f>
        <v>0</v>
      </c>
      <c r="Q139" s="192" t="n">
        <v>0</v>
      </c>
      <c r="R139" s="192" t="n">
        <f aca="false">Q139*H139</f>
        <v>0</v>
      </c>
      <c r="S139" s="192" t="n">
        <v>0</v>
      </c>
      <c r="T139" s="193" t="n">
        <f aca="false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194" t="s">
        <v>192</v>
      </c>
      <c r="AS139" s="31"/>
      <c r="AT139" s="194" t="s">
        <v>0</v>
      </c>
      <c r="AU139" s="194" t="s">
        <v>82</v>
      </c>
      <c r="AV139" s="31"/>
      <c r="AW139" s="31"/>
      <c r="AX139" s="31"/>
      <c r="AY139" s="7" t="s">
        <v>186</v>
      </c>
      <c r="AZ139" s="31"/>
      <c r="BA139" s="31"/>
      <c r="BB139" s="31"/>
      <c r="BC139" s="31"/>
      <c r="BD139" s="31"/>
      <c r="BE139" s="195" t="n">
        <f aca="false">IF(N139="základní",J139,0)</f>
        <v>0</v>
      </c>
      <c r="BF139" s="195" t="n">
        <f aca="false">IF(N139="snížená",J139,0)</f>
        <v>0</v>
      </c>
      <c r="BG139" s="195" t="n">
        <f aca="false">IF(N139="zákl. přenesená",J139,0)</f>
        <v>0</v>
      </c>
      <c r="BH139" s="195" t="n">
        <f aca="false">IF(N139="sníž. přenesená",J139,0)</f>
        <v>0</v>
      </c>
      <c r="BI139" s="195" t="n">
        <f aca="false">IF(N139="nulová",J139,0)</f>
        <v>0</v>
      </c>
      <c r="BJ139" s="7" t="s">
        <v>90</v>
      </c>
      <c r="BK139" s="195" t="n">
        <f aca="false">ROUND(I139*H139,2)</f>
        <v>0</v>
      </c>
      <c r="BL139" s="7" t="s">
        <v>192</v>
      </c>
      <c r="BM139" s="194" t="s">
        <v>244</v>
      </c>
      <c r="BN139" s="31"/>
    </row>
    <row r="140" s="32" customFormat="true" ht="12.8" hidden="false" customHeight="false" outlineLevel="0" collapsed="false">
      <c r="A140" s="26"/>
      <c r="B140" s="27"/>
      <c r="C140" s="26"/>
      <c r="D140" s="196" t="s">
        <v>194</v>
      </c>
      <c r="E140" s="26"/>
      <c r="F140" s="197" t="s">
        <v>2521</v>
      </c>
      <c r="G140" s="26"/>
      <c r="H140" s="26"/>
      <c r="I140" s="163"/>
      <c r="J140" s="26"/>
      <c r="K140" s="26"/>
      <c r="L140" s="27"/>
      <c r="M140" s="198"/>
      <c r="N140" s="199"/>
      <c r="O140" s="68"/>
      <c r="P140" s="68"/>
      <c r="Q140" s="68"/>
      <c r="R140" s="68"/>
      <c r="S140" s="68"/>
      <c r="T140" s="69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7" t="s">
        <v>194</v>
      </c>
      <c r="AU140" s="7" t="s">
        <v>82</v>
      </c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</row>
    <row r="141" s="32" customFormat="true" ht="12.8" hidden="false" customHeight="false" outlineLevel="0" collapsed="false">
      <c r="A141" s="26"/>
      <c r="B141" s="27"/>
      <c r="C141" s="183" t="s">
        <v>283</v>
      </c>
      <c r="D141" s="183" t="s">
        <v>0</v>
      </c>
      <c r="E141" s="184" t="s">
        <v>1353</v>
      </c>
      <c r="F141" s="185" t="s">
        <v>2522</v>
      </c>
      <c r="G141" s="186" t="s">
        <v>260</v>
      </c>
      <c r="H141" s="187" t="n">
        <v>1</v>
      </c>
      <c r="I141" s="188"/>
      <c r="J141" s="189" t="n">
        <f aca="false">ROUND(I141*H141,2)</f>
        <v>0</v>
      </c>
      <c r="K141" s="185" t="s">
        <v>2510</v>
      </c>
      <c r="L141" s="27"/>
      <c r="M141" s="190"/>
      <c r="N141" s="191" t="s">
        <v>47</v>
      </c>
      <c r="O141" s="68"/>
      <c r="P141" s="192" t="n">
        <f aca="false">O141*H141</f>
        <v>0</v>
      </c>
      <c r="Q141" s="192" t="n">
        <v>0</v>
      </c>
      <c r="R141" s="192" t="n">
        <f aca="false">Q141*H141</f>
        <v>0</v>
      </c>
      <c r="S141" s="192" t="n">
        <v>0</v>
      </c>
      <c r="T141" s="193" t="n">
        <f aca="false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194" t="s">
        <v>192</v>
      </c>
      <c r="AS141" s="31"/>
      <c r="AT141" s="194" t="s">
        <v>0</v>
      </c>
      <c r="AU141" s="194" t="s">
        <v>82</v>
      </c>
      <c r="AV141" s="31"/>
      <c r="AW141" s="31"/>
      <c r="AX141" s="31"/>
      <c r="AY141" s="7" t="s">
        <v>186</v>
      </c>
      <c r="AZ141" s="31"/>
      <c r="BA141" s="31"/>
      <c r="BB141" s="31"/>
      <c r="BC141" s="31"/>
      <c r="BD141" s="31"/>
      <c r="BE141" s="195" t="n">
        <f aca="false">IF(N141="základní",J141,0)</f>
        <v>0</v>
      </c>
      <c r="BF141" s="195" t="n">
        <f aca="false">IF(N141="snížená",J141,0)</f>
        <v>0</v>
      </c>
      <c r="BG141" s="195" t="n">
        <f aca="false">IF(N141="zákl. přenesená",J141,0)</f>
        <v>0</v>
      </c>
      <c r="BH141" s="195" t="n">
        <f aca="false">IF(N141="sníž. přenesená",J141,0)</f>
        <v>0</v>
      </c>
      <c r="BI141" s="195" t="n">
        <f aca="false">IF(N141="nulová",J141,0)</f>
        <v>0</v>
      </c>
      <c r="BJ141" s="7" t="s">
        <v>90</v>
      </c>
      <c r="BK141" s="195" t="n">
        <f aca="false">ROUND(I141*H141,2)</f>
        <v>0</v>
      </c>
      <c r="BL141" s="7" t="s">
        <v>192</v>
      </c>
      <c r="BM141" s="194" t="s">
        <v>276</v>
      </c>
      <c r="BN141" s="31"/>
    </row>
    <row r="142" s="32" customFormat="true" ht="12.8" hidden="false" customHeight="false" outlineLevel="0" collapsed="false">
      <c r="A142" s="26"/>
      <c r="B142" s="27"/>
      <c r="C142" s="26"/>
      <c r="D142" s="196" t="s">
        <v>194</v>
      </c>
      <c r="E142" s="26"/>
      <c r="F142" s="197" t="s">
        <v>2522</v>
      </c>
      <c r="G142" s="26"/>
      <c r="H142" s="26"/>
      <c r="I142" s="163"/>
      <c r="J142" s="26"/>
      <c r="K142" s="26"/>
      <c r="L142" s="27"/>
      <c r="M142" s="198"/>
      <c r="N142" s="199"/>
      <c r="O142" s="68"/>
      <c r="P142" s="68"/>
      <c r="Q142" s="68"/>
      <c r="R142" s="68"/>
      <c r="S142" s="68"/>
      <c r="T142" s="69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7" t="s">
        <v>194</v>
      </c>
      <c r="AU142" s="7" t="s">
        <v>82</v>
      </c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</row>
    <row r="143" s="32" customFormat="true" ht="12.8" hidden="false" customHeight="false" outlineLevel="0" collapsed="false">
      <c r="A143" s="26"/>
      <c r="B143" s="27"/>
      <c r="C143" s="183" t="s">
        <v>290</v>
      </c>
      <c r="D143" s="183" t="s">
        <v>0</v>
      </c>
      <c r="E143" s="184" t="s">
        <v>1356</v>
      </c>
      <c r="F143" s="185" t="s">
        <v>2523</v>
      </c>
      <c r="G143" s="186" t="s">
        <v>260</v>
      </c>
      <c r="H143" s="187" t="n">
        <v>1</v>
      </c>
      <c r="I143" s="188"/>
      <c r="J143" s="189" t="n">
        <f aca="false">ROUND(I143*H143,2)</f>
        <v>0</v>
      </c>
      <c r="K143" s="185" t="s">
        <v>2510</v>
      </c>
      <c r="L143" s="27"/>
      <c r="M143" s="190"/>
      <c r="N143" s="191" t="s">
        <v>47</v>
      </c>
      <c r="O143" s="68"/>
      <c r="P143" s="192" t="n">
        <f aca="false">O143*H143</f>
        <v>0</v>
      </c>
      <c r="Q143" s="192" t="n">
        <v>0</v>
      </c>
      <c r="R143" s="192" t="n">
        <f aca="false">Q143*H143</f>
        <v>0</v>
      </c>
      <c r="S143" s="192" t="n">
        <v>0</v>
      </c>
      <c r="T143" s="193" t="n">
        <f aca="false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194" t="s">
        <v>192</v>
      </c>
      <c r="AS143" s="31"/>
      <c r="AT143" s="194" t="s">
        <v>0</v>
      </c>
      <c r="AU143" s="194" t="s">
        <v>82</v>
      </c>
      <c r="AV143" s="31"/>
      <c r="AW143" s="31"/>
      <c r="AX143" s="31"/>
      <c r="AY143" s="7" t="s">
        <v>186</v>
      </c>
      <c r="AZ143" s="31"/>
      <c r="BA143" s="31"/>
      <c r="BB143" s="31"/>
      <c r="BC143" s="31"/>
      <c r="BD143" s="31"/>
      <c r="BE143" s="195" t="n">
        <f aca="false">IF(N143="základní",J143,0)</f>
        <v>0</v>
      </c>
      <c r="BF143" s="195" t="n">
        <f aca="false">IF(N143="snížená",J143,0)</f>
        <v>0</v>
      </c>
      <c r="BG143" s="195" t="n">
        <f aca="false">IF(N143="zákl. přenesená",J143,0)</f>
        <v>0</v>
      </c>
      <c r="BH143" s="195" t="n">
        <f aca="false">IF(N143="sníž. přenesená",J143,0)</f>
        <v>0</v>
      </c>
      <c r="BI143" s="195" t="n">
        <f aca="false">IF(N143="nulová",J143,0)</f>
        <v>0</v>
      </c>
      <c r="BJ143" s="7" t="s">
        <v>90</v>
      </c>
      <c r="BK143" s="195" t="n">
        <f aca="false">ROUND(I143*H143,2)</f>
        <v>0</v>
      </c>
      <c r="BL143" s="7" t="s">
        <v>192</v>
      </c>
      <c r="BM143" s="194" t="s">
        <v>316</v>
      </c>
      <c r="BN143" s="31"/>
    </row>
    <row r="144" s="32" customFormat="true" ht="12.8" hidden="false" customHeight="false" outlineLevel="0" collapsed="false">
      <c r="A144" s="26"/>
      <c r="B144" s="27"/>
      <c r="C144" s="26"/>
      <c r="D144" s="196" t="s">
        <v>194</v>
      </c>
      <c r="E144" s="26"/>
      <c r="F144" s="197" t="s">
        <v>2523</v>
      </c>
      <c r="G144" s="26"/>
      <c r="H144" s="26"/>
      <c r="I144" s="163"/>
      <c r="J144" s="26"/>
      <c r="K144" s="26"/>
      <c r="L144" s="27"/>
      <c r="M144" s="198"/>
      <c r="N144" s="199"/>
      <c r="O144" s="68"/>
      <c r="P144" s="68"/>
      <c r="Q144" s="68"/>
      <c r="R144" s="68"/>
      <c r="S144" s="68"/>
      <c r="T144" s="69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7" t="s">
        <v>194</v>
      </c>
      <c r="AU144" s="7" t="s">
        <v>82</v>
      </c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</row>
    <row r="145" s="32" customFormat="true" ht="12.8" hidden="false" customHeight="false" outlineLevel="0" collapsed="false">
      <c r="A145" s="26"/>
      <c r="B145" s="27"/>
      <c r="C145" s="183" t="s">
        <v>294</v>
      </c>
      <c r="D145" s="183" t="s">
        <v>0</v>
      </c>
      <c r="E145" s="184" t="s">
        <v>1359</v>
      </c>
      <c r="F145" s="185" t="s">
        <v>2524</v>
      </c>
      <c r="G145" s="186" t="s">
        <v>260</v>
      </c>
      <c r="H145" s="187" t="n">
        <v>1</v>
      </c>
      <c r="I145" s="188"/>
      <c r="J145" s="189" t="n">
        <f aca="false">ROUND(I145*H145,2)</f>
        <v>0</v>
      </c>
      <c r="K145" s="185" t="s">
        <v>2510</v>
      </c>
      <c r="L145" s="27"/>
      <c r="M145" s="190"/>
      <c r="N145" s="191" t="s">
        <v>47</v>
      </c>
      <c r="O145" s="68"/>
      <c r="P145" s="192" t="n">
        <f aca="false">O145*H145</f>
        <v>0</v>
      </c>
      <c r="Q145" s="192" t="n">
        <v>0</v>
      </c>
      <c r="R145" s="192" t="n">
        <f aca="false">Q145*H145</f>
        <v>0</v>
      </c>
      <c r="S145" s="192" t="n">
        <v>0</v>
      </c>
      <c r="T145" s="193" t="n">
        <f aca="false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194" t="s">
        <v>192</v>
      </c>
      <c r="AS145" s="31"/>
      <c r="AT145" s="194" t="s">
        <v>0</v>
      </c>
      <c r="AU145" s="194" t="s">
        <v>82</v>
      </c>
      <c r="AV145" s="31"/>
      <c r="AW145" s="31"/>
      <c r="AX145" s="31"/>
      <c r="AY145" s="7" t="s">
        <v>186</v>
      </c>
      <c r="AZ145" s="31"/>
      <c r="BA145" s="31"/>
      <c r="BB145" s="31"/>
      <c r="BC145" s="31"/>
      <c r="BD145" s="31"/>
      <c r="BE145" s="195" t="n">
        <f aca="false">IF(N145="základní",J145,0)</f>
        <v>0</v>
      </c>
      <c r="BF145" s="195" t="n">
        <f aca="false">IF(N145="snížená",J145,0)</f>
        <v>0</v>
      </c>
      <c r="BG145" s="195" t="n">
        <f aca="false">IF(N145="zákl. přenesená",J145,0)</f>
        <v>0</v>
      </c>
      <c r="BH145" s="195" t="n">
        <f aca="false">IF(N145="sníž. přenesená",J145,0)</f>
        <v>0</v>
      </c>
      <c r="BI145" s="195" t="n">
        <f aca="false">IF(N145="nulová",J145,0)</f>
        <v>0</v>
      </c>
      <c r="BJ145" s="7" t="s">
        <v>90</v>
      </c>
      <c r="BK145" s="195" t="n">
        <f aca="false">ROUND(I145*H145,2)</f>
        <v>0</v>
      </c>
      <c r="BL145" s="7" t="s">
        <v>192</v>
      </c>
      <c r="BM145" s="194" t="s">
        <v>329</v>
      </c>
      <c r="BN145" s="31"/>
    </row>
    <row r="146" s="32" customFormat="true" ht="12.8" hidden="false" customHeight="false" outlineLevel="0" collapsed="false">
      <c r="A146" s="26"/>
      <c r="B146" s="27"/>
      <c r="C146" s="26"/>
      <c r="D146" s="196" t="s">
        <v>194</v>
      </c>
      <c r="E146" s="26"/>
      <c r="F146" s="197" t="s">
        <v>2524</v>
      </c>
      <c r="G146" s="26"/>
      <c r="H146" s="26"/>
      <c r="I146" s="163"/>
      <c r="J146" s="26"/>
      <c r="K146" s="26"/>
      <c r="L146" s="27"/>
      <c r="M146" s="198"/>
      <c r="N146" s="199"/>
      <c r="O146" s="68"/>
      <c r="P146" s="68"/>
      <c r="Q146" s="68"/>
      <c r="R146" s="68"/>
      <c r="S146" s="68"/>
      <c r="T146" s="69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7" t="s">
        <v>194</v>
      </c>
      <c r="AU146" s="7" t="s">
        <v>82</v>
      </c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</row>
    <row r="147" s="32" customFormat="true" ht="12.8" hidden="false" customHeight="false" outlineLevel="0" collapsed="false">
      <c r="A147" s="26"/>
      <c r="B147" s="27"/>
      <c r="C147" s="183" t="s">
        <v>301</v>
      </c>
      <c r="D147" s="183" t="s">
        <v>0</v>
      </c>
      <c r="E147" s="184" t="s">
        <v>1362</v>
      </c>
      <c r="F147" s="185" t="s">
        <v>2525</v>
      </c>
      <c r="G147" s="186" t="s">
        <v>260</v>
      </c>
      <c r="H147" s="187" t="n">
        <v>1</v>
      </c>
      <c r="I147" s="188"/>
      <c r="J147" s="189" t="n">
        <f aca="false">ROUND(I147*H147,2)</f>
        <v>0</v>
      </c>
      <c r="K147" s="185" t="s">
        <v>2510</v>
      </c>
      <c r="L147" s="27"/>
      <c r="M147" s="190"/>
      <c r="N147" s="191" t="s">
        <v>47</v>
      </c>
      <c r="O147" s="68"/>
      <c r="P147" s="192" t="n">
        <f aca="false">O147*H147</f>
        <v>0</v>
      </c>
      <c r="Q147" s="192" t="n">
        <v>0</v>
      </c>
      <c r="R147" s="192" t="n">
        <f aca="false">Q147*H147</f>
        <v>0</v>
      </c>
      <c r="S147" s="192" t="n">
        <v>0</v>
      </c>
      <c r="T147" s="193" t="n">
        <f aca="false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194" t="s">
        <v>192</v>
      </c>
      <c r="AS147" s="31"/>
      <c r="AT147" s="194" t="s">
        <v>0</v>
      </c>
      <c r="AU147" s="194" t="s">
        <v>82</v>
      </c>
      <c r="AV147" s="31"/>
      <c r="AW147" s="31"/>
      <c r="AX147" s="31"/>
      <c r="AY147" s="7" t="s">
        <v>186</v>
      </c>
      <c r="AZ147" s="31"/>
      <c r="BA147" s="31"/>
      <c r="BB147" s="31"/>
      <c r="BC147" s="31"/>
      <c r="BD147" s="31"/>
      <c r="BE147" s="195" t="n">
        <f aca="false">IF(N147="základní",J147,0)</f>
        <v>0</v>
      </c>
      <c r="BF147" s="195" t="n">
        <f aca="false">IF(N147="snížená",J147,0)</f>
        <v>0</v>
      </c>
      <c r="BG147" s="195" t="n">
        <f aca="false">IF(N147="zákl. přenesená",J147,0)</f>
        <v>0</v>
      </c>
      <c r="BH147" s="195" t="n">
        <f aca="false">IF(N147="sníž. přenesená",J147,0)</f>
        <v>0</v>
      </c>
      <c r="BI147" s="195" t="n">
        <f aca="false">IF(N147="nulová",J147,0)</f>
        <v>0</v>
      </c>
      <c r="BJ147" s="7" t="s">
        <v>90</v>
      </c>
      <c r="BK147" s="195" t="n">
        <f aca="false">ROUND(I147*H147,2)</f>
        <v>0</v>
      </c>
      <c r="BL147" s="7" t="s">
        <v>192</v>
      </c>
      <c r="BM147" s="194" t="s">
        <v>340</v>
      </c>
      <c r="BN147" s="31"/>
    </row>
    <row r="148" s="32" customFormat="true" ht="12.8" hidden="false" customHeight="false" outlineLevel="0" collapsed="false">
      <c r="A148" s="26"/>
      <c r="B148" s="27"/>
      <c r="C148" s="26"/>
      <c r="D148" s="196" t="s">
        <v>194</v>
      </c>
      <c r="E148" s="26"/>
      <c r="F148" s="197" t="s">
        <v>2525</v>
      </c>
      <c r="G148" s="26"/>
      <c r="H148" s="26"/>
      <c r="I148" s="163"/>
      <c r="J148" s="26"/>
      <c r="K148" s="26"/>
      <c r="L148" s="27"/>
      <c r="M148" s="198"/>
      <c r="N148" s="199"/>
      <c r="O148" s="68"/>
      <c r="P148" s="68"/>
      <c r="Q148" s="68"/>
      <c r="R148" s="68"/>
      <c r="S148" s="68"/>
      <c r="T148" s="69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7" t="s">
        <v>194</v>
      </c>
      <c r="AU148" s="7" t="s">
        <v>82</v>
      </c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</row>
    <row r="149" s="32" customFormat="true" ht="12.8" hidden="false" customHeight="false" outlineLevel="0" collapsed="false">
      <c r="A149" s="26"/>
      <c r="B149" s="27"/>
      <c r="C149" s="183" t="s">
        <v>306</v>
      </c>
      <c r="D149" s="183" t="s">
        <v>0</v>
      </c>
      <c r="E149" s="184" t="s">
        <v>2317</v>
      </c>
      <c r="F149" s="185" t="s">
        <v>2526</v>
      </c>
      <c r="G149" s="186" t="s">
        <v>260</v>
      </c>
      <c r="H149" s="187" t="n">
        <v>1</v>
      </c>
      <c r="I149" s="188"/>
      <c r="J149" s="189" t="n">
        <f aca="false">ROUND(I149*H149,2)</f>
        <v>0</v>
      </c>
      <c r="K149" s="185" t="s">
        <v>2510</v>
      </c>
      <c r="L149" s="27"/>
      <c r="M149" s="190"/>
      <c r="N149" s="191" t="s">
        <v>47</v>
      </c>
      <c r="O149" s="68"/>
      <c r="P149" s="192" t="n">
        <f aca="false">O149*H149</f>
        <v>0</v>
      </c>
      <c r="Q149" s="192" t="n">
        <v>0</v>
      </c>
      <c r="R149" s="192" t="n">
        <f aca="false">Q149*H149</f>
        <v>0</v>
      </c>
      <c r="S149" s="192" t="n">
        <v>0</v>
      </c>
      <c r="T149" s="193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194" t="s">
        <v>192</v>
      </c>
      <c r="AS149" s="31"/>
      <c r="AT149" s="194" t="s">
        <v>0</v>
      </c>
      <c r="AU149" s="194" t="s">
        <v>82</v>
      </c>
      <c r="AV149" s="31"/>
      <c r="AW149" s="31"/>
      <c r="AX149" s="31"/>
      <c r="AY149" s="7" t="s">
        <v>186</v>
      </c>
      <c r="AZ149" s="31"/>
      <c r="BA149" s="31"/>
      <c r="BB149" s="31"/>
      <c r="BC149" s="31"/>
      <c r="BD149" s="31"/>
      <c r="BE149" s="195" t="n">
        <f aca="false">IF(N149="základní",J149,0)</f>
        <v>0</v>
      </c>
      <c r="BF149" s="195" t="n">
        <f aca="false">IF(N149="snížená",J149,0)</f>
        <v>0</v>
      </c>
      <c r="BG149" s="195" t="n">
        <f aca="false">IF(N149="zákl. přenesená",J149,0)</f>
        <v>0</v>
      </c>
      <c r="BH149" s="195" t="n">
        <f aca="false">IF(N149="sníž. přenesená",J149,0)</f>
        <v>0</v>
      </c>
      <c r="BI149" s="195" t="n">
        <f aca="false">IF(N149="nulová",J149,0)</f>
        <v>0</v>
      </c>
      <c r="BJ149" s="7" t="s">
        <v>90</v>
      </c>
      <c r="BK149" s="195" t="n">
        <f aca="false">ROUND(I149*H149,2)</f>
        <v>0</v>
      </c>
      <c r="BL149" s="7" t="s">
        <v>192</v>
      </c>
      <c r="BM149" s="194" t="s">
        <v>350</v>
      </c>
      <c r="BN149" s="31"/>
    </row>
    <row r="150" s="32" customFormat="true" ht="12.8" hidden="false" customHeight="false" outlineLevel="0" collapsed="false">
      <c r="A150" s="26"/>
      <c r="B150" s="27"/>
      <c r="C150" s="26"/>
      <c r="D150" s="196" t="s">
        <v>194</v>
      </c>
      <c r="E150" s="26"/>
      <c r="F150" s="197" t="s">
        <v>2526</v>
      </c>
      <c r="G150" s="26"/>
      <c r="H150" s="26"/>
      <c r="I150" s="163"/>
      <c r="J150" s="26"/>
      <c r="K150" s="26"/>
      <c r="L150" s="27"/>
      <c r="M150" s="198"/>
      <c r="N150" s="199"/>
      <c r="O150" s="68"/>
      <c r="P150" s="68"/>
      <c r="Q150" s="68"/>
      <c r="R150" s="68"/>
      <c r="S150" s="68"/>
      <c r="T150" s="69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7" t="s">
        <v>194</v>
      </c>
      <c r="AU150" s="7" t="s">
        <v>82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</row>
    <row r="151" s="32" customFormat="true" ht="12.8" hidden="false" customHeight="false" outlineLevel="0" collapsed="false">
      <c r="A151" s="26"/>
      <c r="B151" s="27"/>
      <c r="C151" s="183" t="s">
        <v>373</v>
      </c>
      <c r="D151" s="183" t="s">
        <v>0</v>
      </c>
      <c r="E151" s="184" t="s">
        <v>1365</v>
      </c>
      <c r="F151" s="185" t="s">
        <v>2527</v>
      </c>
      <c r="G151" s="186" t="s">
        <v>260</v>
      </c>
      <c r="H151" s="187" t="n">
        <v>1</v>
      </c>
      <c r="I151" s="188"/>
      <c r="J151" s="189" t="n">
        <f aca="false">ROUND(I151*H151,2)</f>
        <v>0</v>
      </c>
      <c r="K151" s="185" t="s">
        <v>2510</v>
      </c>
      <c r="L151" s="27"/>
      <c r="M151" s="190"/>
      <c r="N151" s="191" t="s">
        <v>47</v>
      </c>
      <c r="O151" s="68"/>
      <c r="P151" s="192" t="n">
        <f aca="false">O151*H151</f>
        <v>0</v>
      </c>
      <c r="Q151" s="192" t="n">
        <v>0</v>
      </c>
      <c r="R151" s="192" t="n">
        <f aca="false">Q151*H151</f>
        <v>0</v>
      </c>
      <c r="S151" s="192" t="n">
        <v>0</v>
      </c>
      <c r="T151" s="193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194" t="s">
        <v>192</v>
      </c>
      <c r="AS151" s="31"/>
      <c r="AT151" s="194" t="s">
        <v>0</v>
      </c>
      <c r="AU151" s="194" t="s">
        <v>82</v>
      </c>
      <c r="AV151" s="31"/>
      <c r="AW151" s="31"/>
      <c r="AX151" s="31"/>
      <c r="AY151" s="7" t="s">
        <v>186</v>
      </c>
      <c r="AZ151" s="31"/>
      <c r="BA151" s="31"/>
      <c r="BB151" s="31"/>
      <c r="BC151" s="31"/>
      <c r="BD151" s="31"/>
      <c r="BE151" s="195" t="n">
        <f aca="false">IF(N151="základní",J151,0)</f>
        <v>0</v>
      </c>
      <c r="BF151" s="195" t="n">
        <f aca="false">IF(N151="snížená",J151,0)</f>
        <v>0</v>
      </c>
      <c r="BG151" s="195" t="n">
        <f aca="false">IF(N151="zákl. přenesená",J151,0)</f>
        <v>0</v>
      </c>
      <c r="BH151" s="195" t="n">
        <f aca="false">IF(N151="sníž. přenesená",J151,0)</f>
        <v>0</v>
      </c>
      <c r="BI151" s="195" t="n">
        <f aca="false">IF(N151="nulová",J151,0)</f>
        <v>0</v>
      </c>
      <c r="BJ151" s="7" t="s">
        <v>90</v>
      </c>
      <c r="BK151" s="195" t="n">
        <f aca="false">ROUND(I151*H151,2)</f>
        <v>0</v>
      </c>
      <c r="BL151" s="7" t="s">
        <v>192</v>
      </c>
      <c r="BM151" s="194" t="s">
        <v>360</v>
      </c>
      <c r="BN151" s="31"/>
    </row>
    <row r="152" s="32" customFormat="true" ht="12.8" hidden="false" customHeight="false" outlineLevel="0" collapsed="false">
      <c r="A152" s="26"/>
      <c r="B152" s="27"/>
      <c r="C152" s="26"/>
      <c r="D152" s="196" t="s">
        <v>194</v>
      </c>
      <c r="E152" s="26"/>
      <c r="F152" s="197" t="s">
        <v>2527</v>
      </c>
      <c r="G152" s="26"/>
      <c r="H152" s="26"/>
      <c r="I152" s="163"/>
      <c r="J152" s="26"/>
      <c r="K152" s="26"/>
      <c r="L152" s="27"/>
      <c r="M152" s="198"/>
      <c r="N152" s="199"/>
      <c r="O152" s="68"/>
      <c r="P152" s="68"/>
      <c r="Q152" s="68"/>
      <c r="R152" s="68"/>
      <c r="S152" s="68"/>
      <c r="T152" s="69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7" t="s">
        <v>194</v>
      </c>
      <c r="AU152" s="7" t="s">
        <v>82</v>
      </c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</row>
    <row r="153" s="32" customFormat="true" ht="12.8" hidden="false" customHeight="false" outlineLevel="0" collapsed="false">
      <c r="A153" s="26"/>
      <c r="B153" s="27"/>
      <c r="C153" s="183" t="s">
        <v>932</v>
      </c>
      <c r="D153" s="183" t="s">
        <v>0</v>
      </c>
      <c r="E153" s="184" t="s">
        <v>1368</v>
      </c>
      <c r="F153" s="185" t="s">
        <v>2528</v>
      </c>
      <c r="G153" s="186" t="s">
        <v>260</v>
      </c>
      <c r="H153" s="187" t="n">
        <v>1</v>
      </c>
      <c r="I153" s="188"/>
      <c r="J153" s="189" t="n">
        <f aca="false">ROUND(I153*H153,2)</f>
        <v>0</v>
      </c>
      <c r="K153" s="185" t="s">
        <v>2510</v>
      </c>
      <c r="L153" s="27"/>
      <c r="M153" s="190"/>
      <c r="N153" s="191" t="s">
        <v>47</v>
      </c>
      <c r="O153" s="68"/>
      <c r="P153" s="192" t="n">
        <f aca="false">O153*H153</f>
        <v>0</v>
      </c>
      <c r="Q153" s="192" t="n">
        <v>0</v>
      </c>
      <c r="R153" s="192" t="n">
        <f aca="false">Q153*H153</f>
        <v>0</v>
      </c>
      <c r="S153" s="192" t="n">
        <v>0</v>
      </c>
      <c r="T153" s="193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194" t="s">
        <v>192</v>
      </c>
      <c r="AS153" s="31"/>
      <c r="AT153" s="194" t="s">
        <v>0</v>
      </c>
      <c r="AU153" s="194" t="s">
        <v>82</v>
      </c>
      <c r="AV153" s="31"/>
      <c r="AW153" s="31"/>
      <c r="AX153" s="31"/>
      <c r="AY153" s="7" t="s">
        <v>186</v>
      </c>
      <c r="AZ153" s="31"/>
      <c r="BA153" s="31"/>
      <c r="BB153" s="31"/>
      <c r="BC153" s="31"/>
      <c r="BD153" s="31"/>
      <c r="BE153" s="195" t="n">
        <f aca="false">IF(N153="základní",J153,0)</f>
        <v>0</v>
      </c>
      <c r="BF153" s="195" t="n">
        <f aca="false">IF(N153="snížená",J153,0)</f>
        <v>0</v>
      </c>
      <c r="BG153" s="195" t="n">
        <f aca="false">IF(N153="zákl. přenesená",J153,0)</f>
        <v>0</v>
      </c>
      <c r="BH153" s="195" t="n">
        <f aca="false">IF(N153="sníž. přenesená",J153,0)</f>
        <v>0</v>
      </c>
      <c r="BI153" s="195" t="n">
        <f aca="false">IF(N153="nulová",J153,0)</f>
        <v>0</v>
      </c>
      <c r="BJ153" s="7" t="s">
        <v>90</v>
      </c>
      <c r="BK153" s="195" t="n">
        <f aca="false">ROUND(I153*H153,2)</f>
        <v>0</v>
      </c>
      <c r="BL153" s="7" t="s">
        <v>192</v>
      </c>
      <c r="BM153" s="194" t="s">
        <v>542</v>
      </c>
      <c r="BN153" s="31"/>
    </row>
    <row r="154" s="32" customFormat="true" ht="12.8" hidden="false" customHeight="false" outlineLevel="0" collapsed="false">
      <c r="A154" s="26"/>
      <c r="B154" s="27"/>
      <c r="C154" s="26"/>
      <c r="D154" s="196" t="s">
        <v>194</v>
      </c>
      <c r="E154" s="26"/>
      <c r="F154" s="197" t="s">
        <v>2528</v>
      </c>
      <c r="G154" s="26"/>
      <c r="H154" s="26"/>
      <c r="I154" s="163"/>
      <c r="J154" s="26"/>
      <c r="K154" s="26"/>
      <c r="L154" s="27"/>
      <c r="M154" s="198"/>
      <c r="N154" s="199"/>
      <c r="O154" s="68"/>
      <c r="P154" s="68"/>
      <c r="Q154" s="68"/>
      <c r="R154" s="68"/>
      <c r="S154" s="68"/>
      <c r="T154" s="69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7" t="s">
        <v>194</v>
      </c>
      <c r="AU154" s="7" t="s">
        <v>82</v>
      </c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</row>
    <row r="155" s="32" customFormat="true" ht="12.8" hidden="false" customHeight="false" outlineLevel="0" collapsed="false">
      <c r="A155" s="26"/>
      <c r="B155" s="27"/>
      <c r="C155" s="183" t="s">
        <v>522</v>
      </c>
      <c r="D155" s="183" t="s">
        <v>0</v>
      </c>
      <c r="E155" s="184" t="s">
        <v>2320</v>
      </c>
      <c r="F155" s="185" t="s">
        <v>2529</v>
      </c>
      <c r="G155" s="186" t="s">
        <v>260</v>
      </c>
      <c r="H155" s="187" t="n">
        <v>1</v>
      </c>
      <c r="I155" s="188"/>
      <c r="J155" s="189" t="n">
        <f aca="false">ROUND(I155*H155,2)</f>
        <v>0</v>
      </c>
      <c r="K155" s="185" t="s">
        <v>2510</v>
      </c>
      <c r="L155" s="27"/>
      <c r="M155" s="190"/>
      <c r="N155" s="191" t="s">
        <v>47</v>
      </c>
      <c r="O155" s="68"/>
      <c r="P155" s="192" t="n">
        <f aca="false">O155*H155</f>
        <v>0</v>
      </c>
      <c r="Q155" s="192" t="n">
        <v>0</v>
      </c>
      <c r="R155" s="192" t="n">
        <f aca="false">Q155*H155</f>
        <v>0</v>
      </c>
      <c r="S155" s="192" t="n">
        <v>0</v>
      </c>
      <c r="T155" s="193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194" t="s">
        <v>192</v>
      </c>
      <c r="AS155" s="31"/>
      <c r="AT155" s="194" t="s">
        <v>0</v>
      </c>
      <c r="AU155" s="194" t="s">
        <v>82</v>
      </c>
      <c r="AV155" s="31"/>
      <c r="AW155" s="31"/>
      <c r="AX155" s="31"/>
      <c r="AY155" s="7" t="s">
        <v>186</v>
      </c>
      <c r="AZ155" s="31"/>
      <c r="BA155" s="31"/>
      <c r="BB155" s="31"/>
      <c r="BC155" s="31"/>
      <c r="BD155" s="31"/>
      <c r="BE155" s="195" t="n">
        <f aca="false">IF(N155="základní",J155,0)</f>
        <v>0</v>
      </c>
      <c r="BF155" s="195" t="n">
        <f aca="false">IF(N155="snížená",J155,0)</f>
        <v>0</v>
      </c>
      <c r="BG155" s="195" t="n">
        <f aca="false">IF(N155="zákl. přenesená",J155,0)</f>
        <v>0</v>
      </c>
      <c r="BH155" s="195" t="n">
        <f aca="false">IF(N155="sníž. přenesená",J155,0)</f>
        <v>0</v>
      </c>
      <c r="BI155" s="195" t="n">
        <f aca="false">IF(N155="nulová",J155,0)</f>
        <v>0</v>
      </c>
      <c r="BJ155" s="7" t="s">
        <v>90</v>
      </c>
      <c r="BK155" s="195" t="n">
        <f aca="false">ROUND(I155*H155,2)</f>
        <v>0</v>
      </c>
      <c r="BL155" s="7" t="s">
        <v>192</v>
      </c>
      <c r="BM155" s="194" t="s">
        <v>544</v>
      </c>
      <c r="BN155" s="31"/>
    </row>
    <row r="156" s="32" customFormat="true" ht="12.8" hidden="false" customHeight="false" outlineLevel="0" collapsed="false">
      <c r="A156" s="26"/>
      <c r="B156" s="27"/>
      <c r="C156" s="26"/>
      <c r="D156" s="196" t="s">
        <v>194</v>
      </c>
      <c r="E156" s="26"/>
      <c r="F156" s="197" t="s">
        <v>2529</v>
      </c>
      <c r="G156" s="26"/>
      <c r="H156" s="26"/>
      <c r="I156" s="163"/>
      <c r="J156" s="26"/>
      <c r="K156" s="26"/>
      <c r="L156" s="27"/>
      <c r="M156" s="198"/>
      <c r="N156" s="199"/>
      <c r="O156" s="68"/>
      <c r="P156" s="68"/>
      <c r="Q156" s="68"/>
      <c r="R156" s="68"/>
      <c r="S156" s="68"/>
      <c r="T156" s="69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7" t="s">
        <v>194</v>
      </c>
      <c r="AU156" s="7" t="s">
        <v>82</v>
      </c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</row>
    <row r="157" s="32" customFormat="true" ht="12.8" hidden="false" customHeight="false" outlineLevel="0" collapsed="false">
      <c r="A157" s="26"/>
      <c r="B157" s="27"/>
      <c r="C157" s="183" t="s">
        <v>9</v>
      </c>
      <c r="D157" s="183" t="s">
        <v>0</v>
      </c>
      <c r="E157" s="184" t="s">
        <v>1371</v>
      </c>
      <c r="F157" s="185" t="s">
        <v>2530</v>
      </c>
      <c r="G157" s="186" t="s">
        <v>260</v>
      </c>
      <c r="H157" s="187" t="n">
        <v>1</v>
      </c>
      <c r="I157" s="188"/>
      <c r="J157" s="189" t="n">
        <f aca="false">ROUND(I157*H157,2)</f>
        <v>0</v>
      </c>
      <c r="K157" s="185" t="s">
        <v>2510</v>
      </c>
      <c r="L157" s="27"/>
      <c r="M157" s="190"/>
      <c r="N157" s="191" t="s">
        <v>47</v>
      </c>
      <c r="O157" s="68"/>
      <c r="P157" s="192" t="n">
        <f aca="false">O157*H157</f>
        <v>0</v>
      </c>
      <c r="Q157" s="192" t="n">
        <v>0</v>
      </c>
      <c r="R157" s="192" t="n">
        <f aca="false">Q157*H157</f>
        <v>0</v>
      </c>
      <c r="S157" s="192" t="n">
        <v>0</v>
      </c>
      <c r="T157" s="193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194" t="s">
        <v>192</v>
      </c>
      <c r="AS157" s="31"/>
      <c r="AT157" s="194" t="s">
        <v>0</v>
      </c>
      <c r="AU157" s="194" t="s">
        <v>82</v>
      </c>
      <c r="AV157" s="31"/>
      <c r="AW157" s="31"/>
      <c r="AX157" s="31"/>
      <c r="AY157" s="7" t="s">
        <v>186</v>
      </c>
      <c r="AZ157" s="31"/>
      <c r="BA157" s="31"/>
      <c r="BB157" s="31"/>
      <c r="BC157" s="31"/>
      <c r="BD157" s="31"/>
      <c r="BE157" s="195" t="n">
        <f aca="false">IF(N157="základní",J157,0)</f>
        <v>0</v>
      </c>
      <c r="BF157" s="195" t="n">
        <f aca="false">IF(N157="snížená",J157,0)</f>
        <v>0</v>
      </c>
      <c r="BG157" s="195" t="n">
        <f aca="false">IF(N157="zákl. přenesená",J157,0)</f>
        <v>0</v>
      </c>
      <c r="BH157" s="195" t="n">
        <f aca="false">IF(N157="sníž. přenesená",J157,0)</f>
        <v>0</v>
      </c>
      <c r="BI157" s="195" t="n">
        <f aca="false">IF(N157="nulová",J157,0)</f>
        <v>0</v>
      </c>
      <c r="BJ157" s="7" t="s">
        <v>90</v>
      </c>
      <c r="BK157" s="195" t="n">
        <f aca="false">ROUND(I157*H157,2)</f>
        <v>0</v>
      </c>
      <c r="BL157" s="7" t="s">
        <v>192</v>
      </c>
      <c r="BM157" s="194" t="s">
        <v>547</v>
      </c>
      <c r="BN157" s="31"/>
    </row>
    <row r="158" s="32" customFormat="true" ht="12.8" hidden="false" customHeight="false" outlineLevel="0" collapsed="false">
      <c r="A158" s="26"/>
      <c r="B158" s="27"/>
      <c r="C158" s="26"/>
      <c r="D158" s="196" t="s">
        <v>194</v>
      </c>
      <c r="E158" s="26"/>
      <c r="F158" s="197" t="s">
        <v>2530</v>
      </c>
      <c r="G158" s="26"/>
      <c r="H158" s="26"/>
      <c r="I158" s="163"/>
      <c r="J158" s="26"/>
      <c r="K158" s="26"/>
      <c r="L158" s="27"/>
      <c r="M158" s="198"/>
      <c r="N158" s="199"/>
      <c r="O158" s="68"/>
      <c r="P158" s="68"/>
      <c r="Q158" s="68"/>
      <c r="R158" s="68"/>
      <c r="S158" s="68"/>
      <c r="T158" s="69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7" t="s">
        <v>194</v>
      </c>
      <c r="AU158" s="7" t="s">
        <v>82</v>
      </c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</row>
    <row r="159" s="32" customFormat="true" ht="12.8" hidden="false" customHeight="false" outlineLevel="0" collapsed="false">
      <c r="A159" s="26"/>
      <c r="B159" s="27"/>
      <c r="C159" s="183" t="s">
        <v>525</v>
      </c>
      <c r="D159" s="183" t="s">
        <v>0</v>
      </c>
      <c r="E159" s="184" t="s">
        <v>1374</v>
      </c>
      <c r="F159" s="185" t="s">
        <v>2531</v>
      </c>
      <c r="G159" s="186" t="s">
        <v>260</v>
      </c>
      <c r="H159" s="187" t="n">
        <v>1</v>
      </c>
      <c r="I159" s="188"/>
      <c r="J159" s="189" t="n">
        <f aca="false">ROUND(I159*H159,2)</f>
        <v>0</v>
      </c>
      <c r="K159" s="185" t="s">
        <v>2510</v>
      </c>
      <c r="L159" s="27"/>
      <c r="M159" s="190"/>
      <c r="N159" s="191" t="s">
        <v>47</v>
      </c>
      <c r="O159" s="68"/>
      <c r="P159" s="192" t="n">
        <f aca="false">O159*H159</f>
        <v>0</v>
      </c>
      <c r="Q159" s="192" t="n">
        <v>0</v>
      </c>
      <c r="R159" s="192" t="n">
        <f aca="false">Q159*H159</f>
        <v>0</v>
      </c>
      <c r="S159" s="192" t="n">
        <v>0</v>
      </c>
      <c r="T159" s="193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194" t="s">
        <v>192</v>
      </c>
      <c r="AS159" s="31"/>
      <c r="AT159" s="194" t="s">
        <v>0</v>
      </c>
      <c r="AU159" s="194" t="s">
        <v>82</v>
      </c>
      <c r="AV159" s="31"/>
      <c r="AW159" s="31"/>
      <c r="AX159" s="31"/>
      <c r="AY159" s="7" t="s">
        <v>186</v>
      </c>
      <c r="AZ159" s="31"/>
      <c r="BA159" s="31"/>
      <c r="BB159" s="31"/>
      <c r="BC159" s="31"/>
      <c r="BD159" s="31"/>
      <c r="BE159" s="195" t="n">
        <f aca="false">IF(N159="základní",J159,0)</f>
        <v>0</v>
      </c>
      <c r="BF159" s="195" t="n">
        <f aca="false">IF(N159="snížená",J159,0)</f>
        <v>0</v>
      </c>
      <c r="BG159" s="195" t="n">
        <f aca="false">IF(N159="zákl. přenesená",J159,0)</f>
        <v>0</v>
      </c>
      <c r="BH159" s="195" t="n">
        <f aca="false">IF(N159="sníž. přenesená",J159,0)</f>
        <v>0</v>
      </c>
      <c r="BI159" s="195" t="n">
        <f aca="false">IF(N159="nulová",J159,0)</f>
        <v>0</v>
      </c>
      <c r="BJ159" s="7" t="s">
        <v>90</v>
      </c>
      <c r="BK159" s="195" t="n">
        <f aca="false">ROUND(I159*H159,2)</f>
        <v>0</v>
      </c>
      <c r="BL159" s="7" t="s">
        <v>192</v>
      </c>
      <c r="BM159" s="194" t="s">
        <v>550</v>
      </c>
      <c r="BN159" s="31"/>
    </row>
    <row r="160" s="32" customFormat="true" ht="12.8" hidden="false" customHeight="false" outlineLevel="0" collapsed="false">
      <c r="A160" s="26"/>
      <c r="B160" s="27"/>
      <c r="C160" s="26"/>
      <c r="D160" s="196" t="s">
        <v>194</v>
      </c>
      <c r="E160" s="26"/>
      <c r="F160" s="197" t="s">
        <v>2531</v>
      </c>
      <c r="G160" s="26"/>
      <c r="H160" s="26"/>
      <c r="I160" s="163"/>
      <c r="J160" s="26"/>
      <c r="K160" s="26"/>
      <c r="L160" s="27"/>
      <c r="M160" s="198"/>
      <c r="N160" s="199"/>
      <c r="O160" s="68"/>
      <c r="P160" s="68"/>
      <c r="Q160" s="68"/>
      <c r="R160" s="68"/>
      <c r="S160" s="68"/>
      <c r="T160" s="69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7" t="s">
        <v>194</v>
      </c>
      <c r="AU160" s="7" t="s">
        <v>82</v>
      </c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</row>
    <row r="161" s="32" customFormat="true" ht="12.8" hidden="false" customHeight="false" outlineLevel="0" collapsed="false">
      <c r="A161" s="26"/>
      <c r="B161" s="27"/>
      <c r="C161" s="183" t="s">
        <v>249</v>
      </c>
      <c r="D161" s="183" t="s">
        <v>0</v>
      </c>
      <c r="E161" s="184" t="s">
        <v>1377</v>
      </c>
      <c r="F161" s="185" t="s">
        <v>2532</v>
      </c>
      <c r="G161" s="186" t="s">
        <v>260</v>
      </c>
      <c r="H161" s="187" t="n">
        <v>1</v>
      </c>
      <c r="I161" s="188"/>
      <c r="J161" s="189" t="n">
        <f aca="false">ROUND(I161*H161,2)</f>
        <v>0</v>
      </c>
      <c r="K161" s="185" t="s">
        <v>2510</v>
      </c>
      <c r="L161" s="27"/>
      <c r="M161" s="190"/>
      <c r="N161" s="191" t="s">
        <v>47</v>
      </c>
      <c r="O161" s="68"/>
      <c r="P161" s="192" t="n">
        <f aca="false">O161*H161</f>
        <v>0</v>
      </c>
      <c r="Q161" s="192" t="n">
        <v>0</v>
      </c>
      <c r="R161" s="192" t="n">
        <f aca="false">Q161*H161</f>
        <v>0</v>
      </c>
      <c r="S161" s="192" t="n">
        <v>0</v>
      </c>
      <c r="T161" s="193" t="n">
        <f aca="false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194" t="s">
        <v>192</v>
      </c>
      <c r="AS161" s="31"/>
      <c r="AT161" s="194" t="s">
        <v>0</v>
      </c>
      <c r="AU161" s="194" t="s">
        <v>82</v>
      </c>
      <c r="AV161" s="31"/>
      <c r="AW161" s="31"/>
      <c r="AX161" s="31"/>
      <c r="AY161" s="7" t="s">
        <v>186</v>
      </c>
      <c r="AZ161" s="31"/>
      <c r="BA161" s="31"/>
      <c r="BB161" s="31"/>
      <c r="BC161" s="31"/>
      <c r="BD161" s="31"/>
      <c r="BE161" s="195" t="n">
        <f aca="false">IF(N161="základní",J161,0)</f>
        <v>0</v>
      </c>
      <c r="BF161" s="195" t="n">
        <f aca="false">IF(N161="snížená",J161,0)</f>
        <v>0</v>
      </c>
      <c r="BG161" s="195" t="n">
        <f aca="false">IF(N161="zákl. přenesená",J161,0)</f>
        <v>0</v>
      </c>
      <c r="BH161" s="195" t="n">
        <f aca="false">IF(N161="sníž. přenesená",J161,0)</f>
        <v>0</v>
      </c>
      <c r="BI161" s="195" t="n">
        <f aca="false">IF(N161="nulová",J161,0)</f>
        <v>0</v>
      </c>
      <c r="BJ161" s="7" t="s">
        <v>90</v>
      </c>
      <c r="BK161" s="195" t="n">
        <f aca="false">ROUND(I161*H161,2)</f>
        <v>0</v>
      </c>
      <c r="BL161" s="7" t="s">
        <v>192</v>
      </c>
      <c r="BM161" s="194" t="s">
        <v>553</v>
      </c>
      <c r="BN161" s="31"/>
    </row>
    <row r="162" s="32" customFormat="true" ht="12.8" hidden="false" customHeight="false" outlineLevel="0" collapsed="false">
      <c r="A162" s="26"/>
      <c r="B162" s="27"/>
      <c r="C162" s="26"/>
      <c r="D162" s="196" t="s">
        <v>194</v>
      </c>
      <c r="E162" s="26"/>
      <c r="F162" s="197" t="s">
        <v>2532</v>
      </c>
      <c r="G162" s="26"/>
      <c r="H162" s="26"/>
      <c r="I162" s="163"/>
      <c r="J162" s="26"/>
      <c r="K162" s="26"/>
      <c r="L162" s="27"/>
      <c r="M162" s="198"/>
      <c r="N162" s="199"/>
      <c r="O162" s="68"/>
      <c r="P162" s="68"/>
      <c r="Q162" s="68"/>
      <c r="R162" s="68"/>
      <c r="S162" s="68"/>
      <c r="T162" s="69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7" t="s">
        <v>194</v>
      </c>
      <c r="AU162" s="7" t="s">
        <v>82</v>
      </c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</row>
    <row r="163" s="32" customFormat="true" ht="12.8" hidden="false" customHeight="false" outlineLevel="0" collapsed="false">
      <c r="A163" s="26"/>
      <c r="B163" s="27"/>
      <c r="C163" s="183" t="s">
        <v>244</v>
      </c>
      <c r="D163" s="183" t="s">
        <v>0</v>
      </c>
      <c r="E163" s="184" t="s">
        <v>1380</v>
      </c>
      <c r="F163" s="185" t="s">
        <v>2533</v>
      </c>
      <c r="G163" s="186" t="s">
        <v>260</v>
      </c>
      <c r="H163" s="187" t="n">
        <v>1</v>
      </c>
      <c r="I163" s="188"/>
      <c r="J163" s="189" t="n">
        <f aca="false">ROUND(I163*H163,2)</f>
        <v>0</v>
      </c>
      <c r="K163" s="185" t="s">
        <v>2510</v>
      </c>
      <c r="L163" s="27"/>
      <c r="M163" s="190"/>
      <c r="N163" s="191" t="s">
        <v>47</v>
      </c>
      <c r="O163" s="68"/>
      <c r="P163" s="192" t="n">
        <f aca="false">O163*H163</f>
        <v>0</v>
      </c>
      <c r="Q163" s="192" t="n">
        <v>0</v>
      </c>
      <c r="R163" s="192" t="n">
        <f aca="false">Q163*H163</f>
        <v>0</v>
      </c>
      <c r="S163" s="192" t="n">
        <v>0</v>
      </c>
      <c r="T163" s="193" t="n">
        <f aca="false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194" t="s">
        <v>192</v>
      </c>
      <c r="AS163" s="31"/>
      <c r="AT163" s="194" t="s">
        <v>0</v>
      </c>
      <c r="AU163" s="194" t="s">
        <v>82</v>
      </c>
      <c r="AV163" s="31"/>
      <c r="AW163" s="31"/>
      <c r="AX163" s="31"/>
      <c r="AY163" s="7" t="s">
        <v>186</v>
      </c>
      <c r="AZ163" s="31"/>
      <c r="BA163" s="31"/>
      <c r="BB163" s="31"/>
      <c r="BC163" s="31"/>
      <c r="BD163" s="31"/>
      <c r="BE163" s="195" t="n">
        <f aca="false">IF(N163="základní",J163,0)</f>
        <v>0</v>
      </c>
      <c r="BF163" s="195" t="n">
        <f aca="false">IF(N163="snížená",J163,0)</f>
        <v>0</v>
      </c>
      <c r="BG163" s="195" t="n">
        <f aca="false">IF(N163="zákl. přenesená",J163,0)</f>
        <v>0</v>
      </c>
      <c r="BH163" s="195" t="n">
        <f aca="false">IF(N163="sníž. přenesená",J163,0)</f>
        <v>0</v>
      </c>
      <c r="BI163" s="195" t="n">
        <f aca="false">IF(N163="nulová",J163,0)</f>
        <v>0</v>
      </c>
      <c r="BJ163" s="7" t="s">
        <v>90</v>
      </c>
      <c r="BK163" s="195" t="n">
        <f aca="false">ROUND(I163*H163,2)</f>
        <v>0</v>
      </c>
      <c r="BL163" s="7" t="s">
        <v>192</v>
      </c>
      <c r="BM163" s="194" t="s">
        <v>556</v>
      </c>
      <c r="BN163" s="31"/>
    </row>
    <row r="164" s="32" customFormat="true" ht="12.8" hidden="false" customHeight="false" outlineLevel="0" collapsed="false">
      <c r="A164" s="26"/>
      <c r="B164" s="27"/>
      <c r="C164" s="26"/>
      <c r="D164" s="196" t="s">
        <v>194</v>
      </c>
      <c r="E164" s="26"/>
      <c r="F164" s="197" t="s">
        <v>2533</v>
      </c>
      <c r="G164" s="26"/>
      <c r="H164" s="26"/>
      <c r="I164" s="163"/>
      <c r="J164" s="26"/>
      <c r="K164" s="26"/>
      <c r="L164" s="27"/>
      <c r="M164" s="198"/>
      <c r="N164" s="199"/>
      <c r="O164" s="68"/>
      <c r="P164" s="68"/>
      <c r="Q164" s="68"/>
      <c r="R164" s="68"/>
      <c r="S164" s="68"/>
      <c r="T164" s="69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7" t="s">
        <v>194</v>
      </c>
      <c r="AU164" s="7" t="s">
        <v>82</v>
      </c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</row>
    <row r="165" s="32" customFormat="true" ht="12.8" hidden="false" customHeight="false" outlineLevel="0" collapsed="false">
      <c r="A165" s="26"/>
      <c r="B165" s="27"/>
      <c r="C165" s="183" t="s">
        <v>272</v>
      </c>
      <c r="D165" s="183" t="s">
        <v>0</v>
      </c>
      <c r="E165" s="184" t="s">
        <v>1383</v>
      </c>
      <c r="F165" s="185" t="s">
        <v>2534</v>
      </c>
      <c r="G165" s="186" t="s">
        <v>260</v>
      </c>
      <c r="H165" s="187" t="n">
        <v>1</v>
      </c>
      <c r="I165" s="188"/>
      <c r="J165" s="189" t="n">
        <f aca="false">ROUND(I165*H165,2)</f>
        <v>0</v>
      </c>
      <c r="K165" s="185" t="s">
        <v>2510</v>
      </c>
      <c r="L165" s="27"/>
      <c r="M165" s="190"/>
      <c r="N165" s="191" t="s">
        <v>47</v>
      </c>
      <c r="O165" s="68"/>
      <c r="P165" s="192" t="n">
        <f aca="false">O165*H165</f>
        <v>0</v>
      </c>
      <c r="Q165" s="192" t="n">
        <v>0</v>
      </c>
      <c r="R165" s="192" t="n">
        <f aca="false">Q165*H165</f>
        <v>0</v>
      </c>
      <c r="S165" s="192" t="n">
        <v>0</v>
      </c>
      <c r="T165" s="193" t="n">
        <f aca="false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194" t="s">
        <v>192</v>
      </c>
      <c r="AS165" s="31"/>
      <c r="AT165" s="194" t="s">
        <v>0</v>
      </c>
      <c r="AU165" s="194" t="s">
        <v>82</v>
      </c>
      <c r="AV165" s="31"/>
      <c r="AW165" s="31"/>
      <c r="AX165" s="31"/>
      <c r="AY165" s="7" t="s">
        <v>186</v>
      </c>
      <c r="AZ165" s="31"/>
      <c r="BA165" s="31"/>
      <c r="BB165" s="31"/>
      <c r="BC165" s="31"/>
      <c r="BD165" s="31"/>
      <c r="BE165" s="195" t="n">
        <f aca="false">IF(N165="základní",J165,0)</f>
        <v>0</v>
      </c>
      <c r="BF165" s="195" t="n">
        <f aca="false">IF(N165="snížená",J165,0)</f>
        <v>0</v>
      </c>
      <c r="BG165" s="195" t="n">
        <f aca="false">IF(N165="zákl. přenesená",J165,0)</f>
        <v>0</v>
      </c>
      <c r="BH165" s="195" t="n">
        <f aca="false">IF(N165="sníž. přenesená",J165,0)</f>
        <v>0</v>
      </c>
      <c r="BI165" s="195" t="n">
        <f aca="false">IF(N165="nulová",J165,0)</f>
        <v>0</v>
      </c>
      <c r="BJ165" s="7" t="s">
        <v>90</v>
      </c>
      <c r="BK165" s="195" t="n">
        <f aca="false">ROUND(I165*H165,2)</f>
        <v>0</v>
      </c>
      <c r="BL165" s="7" t="s">
        <v>192</v>
      </c>
      <c r="BM165" s="194" t="s">
        <v>559</v>
      </c>
      <c r="BN165" s="31"/>
    </row>
    <row r="166" s="32" customFormat="true" ht="12.8" hidden="false" customHeight="false" outlineLevel="0" collapsed="false">
      <c r="A166" s="26"/>
      <c r="B166" s="27"/>
      <c r="C166" s="26"/>
      <c r="D166" s="196" t="s">
        <v>194</v>
      </c>
      <c r="E166" s="26"/>
      <c r="F166" s="197" t="s">
        <v>2534</v>
      </c>
      <c r="G166" s="26"/>
      <c r="H166" s="26"/>
      <c r="I166" s="163"/>
      <c r="J166" s="26"/>
      <c r="K166" s="26"/>
      <c r="L166" s="27"/>
      <c r="M166" s="198"/>
      <c r="N166" s="199"/>
      <c r="O166" s="68"/>
      <c r="P166" s="68"/>
      <c r="Q166" s="68"/>
      <c r="R166" s="68"/>
      <c r="S166" s="68"/>
      <c r="T166" s="69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7" t="s">
        <v>194</v>
      </c>
      <c r="AU166" s="7" t="s">
        <v>82</v>
      </c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</row>
    <row r="167" s="32" customFormat="true" ht="12.8" hidden="false" customHeight="false" outlineLevel="0" collapsed="false">
      <c r="A167" s="26"/>
      <c r="B167" s="27"/>
      <c r="C167" s="183" t="s">
        <v>276</v>
      </c>
      <c r="D167" s="183" t="s">
        <v>0</v>
      </c>
      <c r="E167" s="184" t="s">
        <v>1386</v>
      </c>
      <c r="F167" s="185" t="s">
        <v>2535</v>
      </c>
      <c r="G167" s="186" t="s">
        <v>260</v>
      </c>
      <c r="H167" s="187" t="n">
        <v>1</v>
      </c>
      <c r="I167" s="188"/>
      <c r="J167" s="189" t="n">
        <f aca="false">ROUND(I167*H167,2)</f>
        <v>0</v>
      </c>
      <c r="K167" s="185" t="s">
        <v>2510</v>
      </c>
      <c r="L167" s="27"/>
      <c r="M167" s="190"/>
      <c r="N167" s="191" t="s">
        <v>47</v>
      </c>
      <c r="O167" s="68"/>
      <c r="P167" s="192" t="n">
        <f aca="false">O167*H167</f>
        <v>0</v>
      </c>
      <c r="Q167" s="192" t="n">
        <v>0</v>
      </c>
      <c r="R167" s="192" t="n">
        <f aca="false">Q167*H167</f>
        <v>0</v>
      </c>
      <c r="S167" s="192" t="n">
        <v>0</v>
      </c>
      <c r="T167" s="193" t="n">
        <f aca="false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194" t="s">
        <v>192</v>
      </c>
      <c r="AS167" s="31"/>
      <c r="AT167" s="194" t="s">
        <v>0</v>
      </c>
      <c r="AU167" s="194" t="s">
        <v>82</v>
      </c>
      <c r="AV167" s="31"/>
      <c r="AW167" s="31"/>
      <c r="AX167" s="31"/>
      <c r="AY167" s="7" t="s">
        <v>186</v>
      </c>
      <c r="AZ167" s="31"/>
      <c r="BA167" s="31"/>
      <c r="BB167" s="31"/>
      <c r="BC167" s="31"/>
      <c r="BD167" s="31"/>
      <c r="BE167" s="195" t="n">
        <f aca="false">IF(N167="základní",J167,0)</f>
        <v>0</v>
      </c>
      <c r="BF167" s="195" t="n">
        <f aca="false">IF(N167="snížená",J167,0)</f>
        <v>0</v>
      </c>
      <c r="BG167" s="195" t="n">
        <f aca="false">IF(N167="zákl. přenesená",J167,0)</f>
        <v>0</v>
      </c>
      <c r="BH167" s="195" t="n">
        <f aca="false">IF(N167="sníž. přenesená",J167,0)</f>
        <v>0</v>
      </c>
      <c r="BI167" s="195" t="n">
        <f aca="false">IF(N167="nulová",J167,0)</f>
        <v>0</v>
      </c>
      <c r="BJ167" s="7" t="s">
        <v>90</v>
      </c>
      <c r="BK167" s="195" t="n">
        <f aca="false">ROUND(I167*H167,2)</f>
        <v>0</v>
      </c>
      <c r="BL167" s="7" t="s">
        <v>192</v>
      </c>
      <c r="BM167" s="194" t="s">
        <v>562</v>
      </c>
      <c r="BN167" s="31"/>
    </row>
    <row r="168" s="32" customFormat="true" ht="12.8" hidden="false" customHeight="false" outlineLevel="0" collapsed="false">
      <c r="A168" s="26"/>
      <c r="B168" s="27"/>
      <c r="C168" s="26"/>
      <c r="D168" s="196" t="s">
        <v>194</v>
      </c>
      <c r="E168" s="26"/>
      <c r="F168" s="197" t="s">
        <v>2535</v>
      </c>
      <c r="G168" s="26"/>
      <c r="H168" s="26"/>
      <c r="I168" s="163"/>
      <c r="J168" s="26"/>
      <c r="K168" s="26"/>
      <c r="L168" s="27"/>
      <c r="M168" s="198"/>
      <c r="N168" s="199"/>
      <c r="O168" s="68"/>
      <c r="P168" s="68"/>
      <c r="Q168" s="68"/>
      <c r="R168" s="68"/>
      <c r="S168" s="68"/>
      <c r="T168" s="69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7" t="s">
        <v>194</v>
      </c>
      <c r="AU168" s="7" t="s">
        <v>82</v>
      </c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</row>
    <row r="169" s="32" customFormat="true" ht="12.8" hidden="false" customHeight="false" outlineLevel="0" collapsed="false">
      <c r="A169" s="26"/>
      <c r="B169" s="27"/>
      <c r="C169" s="183" t="s">
        <v>322</v>
      </c>
      <c r="D169" s="183" t="s">
        <v>0</v>
      </c>
      <c r="E169" s="184" t="s">
        <v>1389</v>
      </c>
      <c r="F169" s="185" t="s">
        <v>2536</v>
      </c>
      <c r="G169" s="186" t="s">
        <v>260</v>
      </c>
      <c r="H169" s="187" t="n">
        <v>1</v>
      </c>
      <c r="I169" s="188"/>
      <c r="J169" s="189" t="n">
        <f aca="false">ROUND(I169*H169,2)</f>
        <v>0</v>
      </c>
      <c r="K169" s="185" t="s">
        <v>2510</v>
      </c>
      <c r="L169" s="27"/>
      <c r="M169" s="190"/>
      <c r="N169" s="191" t="s">
        <v>47</v>
      </c>
      <c r="O169" s="68"/>
      <c r="P169" s="192" t="n">
        <f aca="false">O169*H169</f>
        <v>0</v>
      </c>
      <c r="Q169" s="192" t="n">
        <v>0</v>
      </c>
      <c r="R169" s="192" t="n">
        <f aca="false">Q169*H169</f>
        <v>0</v>
      </c>
      <c r="S169" s="192" t="n">
        <v>0</v>
      </c>
      <c r="T169" s="193" t="n">
        <f aca="false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194" t="s">
        <v>192</v>
      </c>
      <c r="AS169" s="31"/>
      <c r="AT169" s="194" t="s">
        <v>0</v>
      </c>
      <c r="AU169" s="194" t="s">
        <v>82</v>
      </c>
      <c r="AV169" s="31"/>
      <c r="AW169" s="31"/>
      <c r="AX169" s="31"/>
      <c r="AY169" s="7" t="s">
        <v>186</v>
      </c>
      <c r="AZ169" s="31"/>
      <c r="BA169" s="31"/>
      <c r="BB169" s="31"/>
      <c r="BC169" s="31"/>
      <c r="BD169" s="31"/>
      <c r="BE169" s="195" t="n">
        <f aca="false">IF(N169="základní",J169,0)</f>
        <v>0</v>
      </c>
      <c r="BF169" s="195" t="n">
        <f aca="false">IF(N169="snížená",J169,0)</f>
        <v>0</v>
      </c>
      <c r="BG169" s="195" t="n">
        <f aca="false">IF(N169="zákl. přenesená",J169,0)</f>
        <v>0</v>
      </c>
      <c r="BH169" s="195" t="n">
        <f aca="false">IF(N169="sníž. přenesená",J169,0)</f>
        <v>0</v>
      </c>
      <c r="BI169" s="195" t="n">
        <f aca="false">IF(N169="nulová",J169,0)</f>
        <v>0</v>
      </c>
      <c r="BJ169" s="7" t="s">
        <v>90</v>
      </c>
      <c r="BK169" s="195" t="n">
        <f aca="false">ROUND(I169*H169,2)</f>
        <v>0</v>
      </c>
      <c r="BL169" s="7" t="s">
        <v>192</v>
      </c>
      <c r="BM169" s="194" t="s">
        <v>565</v>
      </c>
      <c r="BN169" s="31"/>
    </row>
    <row r="170" s="32" customFormat="true" ht="12.8" hidden="false" customHeight="false" outlineLevel="0" collapsed="false">
      <c r="A170" s="26"/>
      <c r="B170" s="27"/>
      <c r="C170" s="26"/>
      <c r="D170" s="196" t="s">
        <v>194</v>
      </c>
      <c r="E170" s="26"/>
      <c r="F170" s="197" t="s">
        <v>2536</v>
      </c>
      <c r="G170" s="26"/>
      <c r="H170" s="26"/>
      <c r="I170" s="163"/>
      <c r="J170" s="26"/>
      <c r="K170" s="26"/>
      <c r="L170" s="27"/>
      <c r="M170" s="198"/>
      <c r="N170" s="199"/>
      <c r="O170" s="68"/>
      <c r="P170" s="68"/>
      <c r="Q170" s="68"/>
      <c r="R170" s="68"/>
      <c r="S170" s="68"/>
      <c r="T170" s="69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7" t="s">
        <v>194</v>
      </c>
      <c r="AU170" s="7" t="s">
        <v>82</v>
      </c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</row>
    <row r="171" s="32" customFormat="true" ht="12.8" hidden="false" customHeight="false" outlineLevel="0" collapsed="false">
      <c r="A171" s="26"/>
      <c r="B171" s="27"/>
      <c r="C171" s="183" t="s">
        <v>316</v>
      </c>
      <c r="D171" s="183" t="s">
        <v>0</v>
      </c>
      <c r="E171" s="184" t="s">
        <v>1392</v>
      </c>
      <c r="F171" s="185" t="s">
        <v>2537</v>
      </c>
      <c r="G171" s="186" t="s">
        <v>260</v>
      </c>
      <c r="H171" s="187" t="n">
        <v>1</v>
      </c>
      <c r="I171" s="188"/>
      <c r="J171" s="189" t="n">
        <f aca="false">ROUND(I171*H171,2)</f>
        <v>0</v>
      </c>
      <c r="K171" s="185" t="s">
        <v>2510</v>
      </c>
      <c r="L171" s="27"/>
      <c r="M171" s="190"/>
      <c r="N171" s="191" t="s">
        <v>47</v>
      </c>
      <c r="O171" s="68"/>
      <c r="P171" s="192" t="n">
        <f aca="false">O171*H171</f>
        <v>0</v>
      </c>
      <c r="Q171" s="192" t="n">
        <v>0</v>
      </c>
      <c r="R171" s="192" t="n">
        <f aca="false">Q171*H171</f>
        <v>0</v>
      </c>
      <c r="S171" s="192" t="n">
        <v>0</v>
      </c>
      <c r="T171" s="193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194" t="s">
        <v>192</v>
      </c>
      <c r="AS171" s="31"/>
      <c r="AT171" s="194" t="s">
        <v>0</v>
      </c>
      <c r="AU171" s="194" t="s">
        <v>82</v>
      </c>
      <c r="AV171" s="31"/>
      <c r="AW171" s="31"/>
      <c r="AX171" s="31"/>
      <c r="AY171" s="7" t="s">
        <v>186</v>
      </c>
      <c r="AZ171" s="31"/>
      <c r="BA171" s="31"/>
      <c r="BB171" s="31"/>
      <c r="BC171" s="31"/>
      <c r="BD171" s="31"/>
      <c r="BE171" s="195" t="n">
        <f aca="false">IF(N171="základní",J171,0)</f>
        <v>0</v>
      </c>
      <c r="BF171" s="195" t="n">
        <f aca="false">IF(N171="snížená",J171,0)</f>
        <v>0</v>
      </c>
      <c r="BG171" s="195" t="n">
        <f aca="false">IF(N171="zákl. přenesená",J171,0)</f>
        <v>0</v>
      </c>
      <c r="BH171" s="195" t="n">
        <f aca="false">IF(N171="sníž. přenesená",J171,0)</f>
        <v>0</v>
      </c>
      <c r="BI171" s="195" t="n">
        <f aca="false">IF(N171="nulová",J171,0)</f>
        <v>0</v>
      </c>
      <c r="BJ171" s="7" t="s">
        <v>90</v>
      </c>
      <c r="BK171" s="195" t="n">
        <f aca="false">ROUND(I171*H171,2)</f>
        <v>0</v>
      </c>
      <c r="BL171" s="7" t="s">
        <v>192</v>
      </c>
      <c r="BM171" s="194" t="s">
        <v>568</v>
      </c>
      <c r="BN171" s="31"/>
    </row>
    <row r="172" s="32" customFormat="true" ht="12.8" hidden="false" customHeight="false" outlineLevel="0" collapsed="false">
      <c r="A172" s="26"/>
      <c r="B172" s="27"/>
      <c r="C172" s="26"/>
      <c r="D172" s="196" t="s">
        <v>194</v>
      </c>
      <c r="E172" s="26"/>
      <c r="F172" s="197" t="s">
        <v>2537</v>
      </c>
      <c r="G172" s="26"/>
      <c r="H172" s="26"/>
      <c r="I172" s="163"/>
      <c r="J172" s="26"/>
      <c r="K172" s="26"/>
      <c r="L172" s="27"/>
      <c r="M172" s="198"/>
      <c r="N172" s="199"/>
      <c r="O172" s="68"/>
      <c r="P172" s="68"/>
      <c r="Q172" s="68"/>
      <c r="R172" s="68"/>
      <c r="S172" s="68"/>
      <c r="T172" s="69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7" t="s">
        <v>194</v>
      </c>
      <c r="AU172" s="7" t="s">
        <v>82</v>
      </c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</row>
    <row r="173" s="32" customFormat="true" ht="12.8" hidden="false" customHeight="false" outlineLevel="0" collapsed="false">
      <c r="A173" s="26"/>
      <c r="B173" s="27"/>
      <c r="C173" s="183" t="s">
        <v>311</v>
      </c>
      <c r="D173" s="183" t="s">
        <v>0</v>
      </c>
      <c r="E173" s="184" t="s">
        <v>1395</v>
      </c>
      <c r="F173" s="185" t="s">
        <v>2538</v>
      </c>
      <c r="G173" s="186" t="s">
        <v>260</v>
      </c>
      <c r="H173" s="187" t="n">
        <v>1</v>
      </c>
      <c r="I173" s="188"/>
      <c r="J173" s="189" t="n">
        <f aca="false">ROUND(I173*H173,2)</f>
        <v>0</v>
      </c>
      <c r="K173" s="185" t="s">
        <v>2510</v>
      </c>
      <c r="L173" s="27"/>
      <c r="M173" s="190"/>
      <c r="N173" s="191" t="s">
        <v>47</v>
      </c>
      <c r="O173" s="68"/>
      <c r="P173" s="192" t="n">
        <f aca="false">O173*H173</f>
        <v>0</v>
      </c>
      <c r="Q173" s="192" t="n">
        <v>0</v>
      </c>
      <c r="R173" s="192" t="n">
        <f aca="false">Q173*H173</f>
        <v>0</v>
      </c>
      <c r="S173" s="192" t="n">
        <v>0</v>
      </c>
      <c r="T173" s="193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194" t="s">
        <v>192</v>
      </c>
      <c r="AS173" s="31"/>
      <c r="AT173" s="194" t="s">
        <v>0</v>
      </c>
      <c r="AU173" s="194" t="s">
        <v>82</v>
      </c>
      <c r="AV173" s="31"/>
      <c r="AW173" s="31"/>
      <c r="AX173" s="31"/>
      <c r="AY173" s="7" t="s">
        <v>186</v>
      </c>
      <c r="AZ173" s="31"/>
      <c r="BA173" s="31"/>
      <c r="BB173" s="31"/>
      <c r="BC173" s="31"/>
      <c r="BD173" s="31"/>
      <c r="BE173" s="195" t="n">
        <f aca="false">IF(N173="základní",J173,0)</f>
        <v>0</v>
      </c>
      <c r="BF173" s="195" t="n">
        <f aca="false">IF(N173="snížená",J173,0)</f>
        <v>0</v>
      </c>
      <c r="BG173" s="195" t="n">
        <f aca="false">IF(N173="zákl. přenesená",J173,0)</f>
        <v>0</v>
      </c>
      <c r="BH173" s="195" t="n">
        <f aca="false">IF(N173="sníž. přenesená",J173,0)</f>
        <v>0</v>
      </c>
      <c r="BI173" s="195" t="n">
        <f aca="false">IF(N173="nulová",J173,0)</f>
        <v>0</v>
      </c>
      <c r="BJ173" s="7" t="s">
        <v>90</v>
      </c>
      <c r="BK173" s="195" t="n">
        <f aca="false">ROUND(I173*H173,2)</f>
        <v>0</v>
      </c>
      <c r="BL173" s="7" t="s">
        <v>192</v>
      </c>
      <c r="BM173" s="194" t="s">
        <v>571</v>
      </c>
      <c r="BN173" s="31"/>
    </row>
    <row r="174" s="32" customFormat="true" ht="12.8" hidden="false" customHeight="false" outlineLevel="0" collapsed="false">
      <c r="A174" s="26"/>
      <c r="B174" s="27"/>
      <c r="C174" s="26"/>
      <c r="D174" s="196" t="s">
        <v>194</v>
      </c>
      <c r="E174" s="26"/>
      <c r="F174" s="197" t="s">
        <v>2538</v>
      </c>
      <c r="G174" s="26"/>
      <c r="H174" s="26"/>
      <c r="I174" s="163"/>
      <c r="J174" s="26"/>
      <c r="K174" s="26"/>
      <c r="L174" s="27"/>
      <c r="M174" s="198"/>
      <c r="N174" s="199"/>
      <c r="O174" s="68"/>
      <c r="P174" s="68"/>
      <c r="Q174" s="68"/>
      <c r="R174" s="68"/>
      <c r="S174" s="68"/>
      <c r="T174" s="69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7" t="s">
        <v>194</v>
      </c>
      <c r="AU174" s="7" t="s">
        <v>82</v>
      </c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</row>
    <row r="175" s="32" customFormat="true" ht="12.8" hidden="false" customHeight="false" outlineLevel="0" collapsed="false">
      <c r="A175" s="26"/>
      <c r="B175" s="27"/>
      <c r="C175" s="183" t="s">
        <v>329</v>
      </c>
      <c r="D175" s="183" t="s">
        <v>0</v>
      </c>
      <c r="E175" s="184" t="s">
        <v>1398</v>
      </c>
      <c r="F175" s="185" t="s">
        <v>2539</v>
      </c>
      <c r="G175" s="186" t="s">
        <v>260</v>
      </c>
      <c r="H175" s="187" t="n">
        <v>1</v>
      </c>
      <c r="I175" s="188"/>
      <c r="J175" s="189" t="n">
        <f aca="false">ROUND(I175*H175,2)</f>
        <v>0</v>
      </c>
      <c r="K175" s="185" t="s">
        <v>2510</v>
      </c>
      <c r="L175" s="27"/>
      <c r="M175" s="190"/>
      <c r="N175" s="191" t="s">
        <v>47</v>
      </c>
      <c r="O175" s="68"/>
      <c r="P175" s="192" t="n">
        <f aca="false">O175*H175</f>
        <v>0</v>
      </c>
      <c r="Q175" s="192" t="n">
        <v>0</v>
      </c>
      <c r="R175" s="192" t="n">
        <f aca="false">Q175*H175</f>
        <v>0</v>
      </c>
      <c r="S175" s="192" t="n">
        <v>0</v>
      </c>
      <c r="T175" s="193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194" t="s">
        <v>192</v>
      </c>
      <c r="AS175" s="31"/>
      <c r="AT175" s="194" t="s">
        <v>0</v>
      </c>
      <c r="AU175" s="194" t="s">
        <v>82</v>
      </c>
      <c r="AV175" s="31"/>
      <c r="AW175" s="31"/>
      <c r="AX175" s="31"/>
      <c r="AY175" s="7" t="s">
        <v>186</v>
      </c>
      <c r="AZ175" s="31"/>
      <c r="BA175" s="31"/>
      <c r="BB175" s="31"/>
      <c r="BC175" s="31"/>
      <c r="BD175" s="31"/>
      <c r="BE175" s="195" t="n">
        <f aca="false">IF(N175="základní",J175,0)</f>
        <v>0</v>
      </c>
      <c r="BF175" s="195" t="n">
        <f aca="false">IF(N175="snížená",J175,0)</f>
        <v>0</v>
      </c>
      <c r="BG175" s="195" t="n">
        <f aca="false">IF(N175="zákl. přenesená",J175,0)</f>
        <v>0</v>
      </c>
      <c r="BH175" s="195" t="n">
        <f aca="false">IF(N175="sníž. přenesená",J175,0)</f>
        <v>0</v>
      </c>
      <c r="BI175" s="195" t="n">
        <f aca="false">IF(N175="nulová",J175,0)</f>
        <v>0</v>
      </c>
      <c r="BJ175" s="7" t="s">
        <v>90</v>
      </c>
      <c r="BK175" s="195" t="n">
        <f aca="false">ROUND(I175*H175,2)</f>
        <v>0</v>
      </c>
      <c r="BL175" s="7" t="s">
        <v>192</v>
      </c>
      <c r="BM175" s="194" t="s">
        <v>574</v>
      </c>
      <c r="BN175" s="31"/>
    </row>
    <row r="176" s="32" customFormat="true" ht="12.8" hidden="false" customHeight="false" outlineLevel="0" collapsed="false">
      <c r="A176" s="26"/>
      <c r="B176" s="27"/>
      <c r="C176" s="26"/>
      <c r="D176" s="196" t="s">
        <v>194</v>
      </c>
      <c r="E176" s="26"/>
      <c r="F176" s="197" t="s">
        <v>2539</v>
      </c>
      <c r="G176" s="26"/>
      <c r="H176" s="26"/>
      <c r="I176" s="163"/>
      <c r="J176" s="26"/>
      <c r="K176" s="26"/>
      <c r="L176" s="27"/>
      <c r="M176" s="198"/>
      <c r="N176" s="199"/>
      <c r="O176" s="68"/>
      <c r="P176" s="68"/>
      <c r="Q176" s="68"/>
      <c r="R176" s="68"/>
      <c r="S176" s="68"/>
      <c r="T176" s="69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7" t="s">
        <v>194</v>
      </c>
      <c r="AU176" s="7" t="s">
        <v>82</v>
      </c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</row>
    <row r="177" s="32" customFormat="true" ht="12.8" hidden="false" customHeight="false" outlineLevel="0" collapsed="false">
      <c r="A177" s="26"/>
      <c r="B177" s="27"/>
      <c r="C177" s="183" t="s">
        <v>335</v>
      </c>
      <c r="D177" s="183" t="s">
        <v>0</v>
      </c>
      <c r="E177" s="184" t="s">
        <v>1401</v>
      </c>
      <c r="F177" s="185" t="s">
        <v>2540</v>
      </c>
      <c r="G177" s="186" t="s">
        <v>260</v>
      </c>
      <c r="H177" s="187" t="n">
        <v>1</v>
      </c>
      <c r="I177" s="188"/>
      <c r="J177" s="189" t="n">
        <f aca="false">ROUND(I177*H177,2)</f>
        <v>0</v>
      </c>
      <c r="K177" s="185" t="s">
        <v>2510</v>
      </c>
      <c r="L177" s="27"/>
      <c r="M177" s="190"/>
      <c r="N177" s="191" t="s">
        <v>47</v>
      </c>
      <c r="O177" s="68"/>
      <c r="P177" s="192" t="n">
        <f aca="false">O177*H177</f>
        <v>0</v>
      </c>
      <c r="Q177" s="192" t="n">
        <v>0</v>
      </c>
      <c r="R177" s="192" t="n">
        <f aca="false">Q177*H177</f>
        <v>0</v>
      </c>
      <c r="S177" s="192" t="n">
        <v>0</v>
      </c>
      <c r="T177" s="193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194" t="s">
        <v>192</v>
      </c>
      <c r="AS177" s="31"/>
      <c r="AT177" s="194" t="s">
        <v>0</v>
      </c>
      <c r="AU177" s="194" t="s">
        <v>82</v>
      </c>
      <c r="AV177" s="31"/>
      <c r="AW177" s="31"/>
      <c r="AX177" s="31"/>
      <c r="AY177" s="7" t="s">
        <v>186</v>
      </c>
      <c r="AZ177" s="31"/>
      <c r="BA177" s="31"/>
      <c r="BB177" s="31"/>
      <c r="BC177" s="31"/>
      <c r="BD177" s="31"/>
      <c r="BE177" s="195" t="n">
        <f aca="false">IF(N177="základní",J177,0)</f>
        <v>0</v>
      </c>
      <c r="BF177" s="195" t="n">
        <f aca="false">IF(N177="snížená",J177,0)</f>
        <v>0</v>
      </c>
      <c r="BG177" s="195" t="n">
        <f aca="false">IF(N177="zákl. přenesená",J177,0)</f>
        <v>0</v>
      </c>
      <c r="BH177" s="195" t="n">
        <f aca="false">IF(N177="sníž. přenesená",J177,0)</f>
        <v>0</v>
      </c>
      <c r="BI177" s="195" t="n">
        <f aca="false">IF(N177="nulová",J177,0)</f>
        <v>0</v>
      </c>
      <c r="BJ177" s="7" t="s">
        <v>90</v>
      </c>
      <c r="BK177" s="195" t="n">
        <f aca="false">ROUND(I177*H177,2)</f>
        <v>0</v>
      </c>
      <c r="BL177" s="7" t="s">
        <v>192</v>
      </c>
      <c r="BM177" s="194" t="s">
        <v>577</v>
      </c>
      <c r="BN177" s="31"/>
    </row>
    <row r="178" s="32" customFormat="true" ht="12.8" hidden="false" customHeight="false" outlineLevel="0" collapsed="false">
      <c r="A178" s="26"/>
      <c r="B178" s="27"/>
      <c r="C178" s="26"/>
      <c r="D178" s="196" t="s">
        <v>194</v>
      </c>
      <c r="E178" s="26"/>
      <c r="F178" s="197" t="s">
        <v>2540</v>
      </c>
      <c r="G178" s="26"/>
      <c r="H178" s="26"/>
      <c r="I178" s="163"/>
      <c r="J178" s="26"/>
      <c r="K178" s="26"/>
      <c r="L178" s="27"/>
      <c r="M178" s="198"/>
      <c r="N178" s="199"/>
      <c r="O178" s="68"/>
      <c r="P178" s="68"/>
      <c r="Q178" s="68"/>
      <c r="R178" s="68"/>
      <c r="S178" s="68"/>
      <c r="T178" s="69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7" t="s">
        <v>194</v>
      </c>
      <c r="AU178" s="7" t="s">
        <v>82</v>
      </c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</row>
    <row r="179" s="32" customFormat="true" ht="12.8" hidden="false" customHeight="false" outlineLevel="0" collapsed="false">
      <c r="A179" s="26"/>
      <c r="B179" s="27"/>
      <c r="C179" s="183" t="s">
        <v>340</v>
      </c>
      <c r="D179" s="183" t="s">
        <v>0</v>
      </c>
      <c r="E179" s="184" t="s">
        <v>1404</v>
      </c>
      <c r="F179" s="185" t="s">
        <v>2541</v>
      </c>
      <c r="G179" s="186" t="s">
        <v>260</v>
      </c>
      <c r="H179" s="187" t="n">
        <v>1</v>
      </c>
      <c r="I179" s="188"/>
      <c r="J179" s="189" t="n">
        <f aca="false">ROUND(I179*H179,2)</f>
        <v>0</v>
      </c>
      <c r="K179" s="185" t="s">
        <v>2510</v>
      </c>
      <c r="L179" s="27"/>
      <c r="M179" s="190"/>
      <c r="N179" s="191" t="s">
        <v>47</v>
      </c>
      <c r="O179" s="68"/>
      <c r="P179" s="192" t="n">
        <f aca="false">O179*H179</f>
        <v>0</v>
      </c>
      <c r="Q179" s="192" t="n">
        <v>0</v>
      </c>
      <c r="R179" s="192" t="n">
        <f aca="false">Q179*H179</f>
        <v>0</v>
      </c>
      <c r="S179" s="192" t="n">
        <v>0</v>
      </c>
      <c r="T179" s="193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194" t="s">
        <v>192</v>
      </c>
      <c r="AS179" s="31"/>
      <c r="AT179" s="194" t="s">
        <v>0</v>
      </c>
      <c r="AU179" s="194" t="s">
        <v>82</v>
      </c>
      <c r="AV179" s="31"/>
      <c r="AW179" s="31"/>
      <c r="AX179" s="31"/>
      <c r="AY179" s="7" t="s">
        <v>186</v>
      </c>
      <c r="AZ179" s="31"/>
      <c r="BA179" s="31"/>
      <c r="BB179" s="31"/>
      <c r="BC179" s="31"/>
      <c r="BD179" s="31"/>
      <c r="BE179" s="195" t="n">
        <f aca="false">IF(N179="základní",J179,0)</f>
        <v>0</v>
      </c>
      <c r="BF179" s="195" t="n">
        <f aca="false">IF(N179="snížená",J179,0)</f>
        <v>0</v>
      </c>
      <c r="BG179" s="195" t="n">
        <f aca="false">IF(N179="zákl. přenesená",J179,0)</f>
        <v>0</v>
      </c>
      <c r="BH179" s="195" t="n">
        <f aca="false">IF(N179="sníž. přenesená",J179,0)</f>
        <v>0</v>
      </c>
      <c r="BI179" s="195" t="n">
        <f aca="false">IF(N179="nulová",J179,0)</f>
        <v>0</v>
      </c>
      <c r="BJ179" s="7" t="s">
        <v>90</v>
      </c>
      <c r="BK179" s="195" t="n">
        <f aca="false">ROUND(I179*H179,2)</f>
        <v>0</v>
      </c>
      <c r="BL179" s="7" t="s">
        <v>192</v>
      </c>
      <c r="BM179" s="194" t="s">
        <v>580</v>
      </c>
      <c r="BN179" s="31"/>
    </row>
    <row r="180" s="32" customFormat="true" ht="12.8" hidden="false" customHeight="false" outlineLevel="0" collapsed="false">
      <c r="A180" s="26"/>
      <c r="B180" s="27"/>
      <c r="C180" s="26"/>
      <c r="D180" s="196" t="s">
        <v>194</v>
      </c>
      <c r="E180" s="26"/>
      <c r="F180" s="197" t="s">
        <v>2541</v>
      </c>
      <c r="G180" s="26"/>
      <c r="H180" s="26"/>
      <c r="I180" s="163"/>
      <c r="J180" s="26"/>
      <c r="K180" s="26"/>
      <c r="L180" s="27"/>
      <c r="M180" s="198"/>
      <c r="N180" s="199"/>
      <c r="O180" s="68"/>
      <c r="P180" s="68"/>
      <c r="Q180" s="68"/>
      <c r="R180" s="68"/>
      <c r="S180" s="68"/>
      <c r="T180" s="69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7" t="s">
        <v>194</v>
      </c>
      <c r="AU180" s="7" t="s">
        <v>82</v>
      </c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</row>
    <row r="181" s="32" customFormat="true" ht="12.8" hidden="false" customHeight="false" outlineLevel="0" collapsed="false">
      <c r="A181" s="26"/>
      <c r="B181" s="27"/>
      <c r="C181" s="183" t="s">
        <v>345</v>
      </c>
      <c r="D181" s="183" t="s">
        <v>0</v>
      </c>
      <c r="E181" s="184" t="s">
        <v>1407</v>
      </c>
      <c r="F181" s="185" t="s">
        <v>2542</v>
      </c>
      <c r="G181" s="186" t="s">
        <v>260</v>
      </c>
      <c r="H181" s="187" t="n">
        <v>1</v>
      </c>
      <c r="I181" s="188"/>
      <c r="J181" s="189" t="n">
        <f aca="false">ROUND(I181*H181,2)</f>
        <v>0</v>
      </c>
      <c r="K181" s="185" t="s">
        <v>2510</v>
      </c>
      <c r="L181" s="27"/>
      <c r="M181" s="190"/>
      <c r="N181" s="191" t="s">
        <v>47</v>
      </c>
      <c r="O181" s="68"/>
      <c r="P181" s="192" t="n">
        <f aca="false">O181*H181</f>
        <v>0</v>
      </c>
      <c r="Q181" s="192" t="n">
        <v>0</v>
      </c>
      <c r="R181" s="192" t="n">
        <f aca="false">Q181*H181</f>
        <v>0</v>
      </c>
      <c r="S181" s="192" t="n">
        <v>0</v>
      </c>
      <c r="T181" s="193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194" t="s">
        <v>192</v>
      </c>
      <c r="AS181" s="31"/>
      <c r="AT181" s="194" t="s">
        <v>0</v>
      </c>
      <c r="AU181" s="194" t="s">
        <v>82</v>
      </c>
      <c r="AV181" s="31"/>
      <c r="AW181" s="31"/>
      <c r="AX181" s="31"/>
      <c r="AY181" s="7" t="s">
        <v>186</v>
      </c>
      <c r="AZ181" s="31"/>
      <c r="BA181" s="31"/>
      <c r="BB181" s="31"/>
      <c r="BC181" s="31"/>
      <c r="BD181" s="31"/>
      <c r="BE181" s="195" t="n">
        <f aca="false">IF(N181="základní",J181,0)</f>
        <v>0</v>
      </c>
      <c r="BF181" s="195" t="n">
        <f aca="false">IF(N181="snížená",J181,0)</f>
        <v>0</v>
      </c>
      <c r="BG181" s="195" t="n">
        <f aca="false">IF(N181="zákl. přenesená",J181,0)</f>
        <v>0</v>
      </c>
      <c r="BH181" s="195" t="n">
        <f aca="false">IF(N181="sníž. přenesená",J181,0)</f>
        <v>0</v>
      </c>
      <c r="BI181" s="195" t="n">
        <f aca="false">IF(N181="nulová",J181,0)</f>
        <v>0</v>
      </c>
      <c r="BJ181" s="7" t="s">
        <v>90</v>
      </c>
      <c r="BK181" s="195" t="n">
        <f aca="false">ROUND(I181*H181,2)</f>
        <v>0</v>
      </c>
      <c r="BL181" s="7" t="s">
        <v>192</v>
      </c>
      <c r="BM181" s="194" t="s">
        <v>583</v>
      </c>
      <c r="BN181" s="31"/>
    </row>
    <row r="182" s="32" customFormat="true" ht="12.8" hidden="false" customHeight="false" outlineLevel="0" collapsed="false">
      <c r="A182" s="26"/>
      <c r="B182" s="27"/>
      <c r="C182" s="26"/>
      <c r="D182" s="196" t="s">
        <v>194</v>
      </c>
      <c r="E182" s="26"/>
      <c r="F182" s="197" t="s">
        <v>2542</v>
      </c>
      <c r="G182" s="26"/>
      <c r="H182" s="26"/>
      <c r="I182" s="163"/>
      <c r="J182" s="26"/>
      <c r="K182" s="26"/>
      <c r="L182" s="27"/>
      <c r="M182" s="198"/>
      <c r="N182" s="199"/>
      <c r="O182" s="68"/>
      <c r="P182" s="68"/>
      <c r="Q182" s="68"/>
      <c r="R182" s="68"/>
      <c r="S182" s="68"/>
      <c r="T182" s="69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7" t="s">
        <v>194</v>
      </c>
      <c r="AU182" s="7" t="s">
        <v>82</v>
      </c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</row>
    <row r="183" s="32" customFormat="true" ht="12.8" hidden="false" customHeight="false" outlineLevel="0" collapsed="false">
      <c r="A183" s="26"/>
      <c r="B183" s="27"/>
      <c r="C183" s="183" t="s">
        <v>350</v>
      </c>
      <c r="D183" s="183" t="s">
        <v>0</v>
      </c>
      <c r="E183" s="184" t="s">
        <v>1410</v>
      </c>
      <c r="F183" s="185" t="s">
        <v>2543</v>
      </c>
      <c r="G183" s="186" t="s">
        <v>260</v>
      </c>
      <c r="H183" s="187" t="n">
        <v>1</v>
      </c>
      <c r="I183" s="188"/>
      <c r="J183" s="189" t="n">
        <f aca="false">ROUND(I183*H183,2)</f>
        <v>0</v>
      </c>
      <c r="K183" s="185" t="s">
        <v>2510</v>
      </c>
      <c r="L183" s="27"/>
      <c r="M183" s="190"/>
      <c r="N183" s="191" t="s">
        <v>47</v>
      </c>
      <c r="O183" s="68"/>
      <c r="P183" s="192" t="n">
        <f aca="false">O183*H183</f>
        <v>0</v>
      </c>
      <c r="Q183" s="192" t="n">
        <v>0</v>
      </c>
      <c r="R183" s="192" t="n">
        <f aca="false">Q183*H183</f>
        <v>0</v>
      </c>
      <c r="S183" s="192" t="n">
        <v>0</v>
      </c>
      <c r="T183" s="193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194" t="s">
        <v>192</v>
      </c>
      <c r="AS183" s="31"/>
      <c r="AT183" s="194" t="s">
        <v>0</v>
      </c>
      <c r="AU183" s="194" t="s">
        <v>82</v>
      </c>
      <c r="AV183" s="31"/>
      <c r="AW183" s="31"/>
      <c r="AX183" s="31"/>
      <c r="AY183" s="7" t="s">
        <v>186</v>
      </c>
      <c r="AZ183" s="31"/>
      <c r="BA183" s="31"/>
      <c r="BB183" s="31"/>
      <c r="BC183" s="31"/>
      <c r="BD183" s="31"/>
      <c r="BE183" s="195" t="n">
        <f aca="false">IF(N183="základní",J183,0)</f>
        <v>0</v>
      </c>
      <c r="BF183" s="195" t="n">
        <f aca="false">IF(N183="snížená",J183,0)</f>
        <v>0</v>
      </c>
      <c r="BG183" s="195" t="n">
        <f aca="false">IF(N183="zákl. přenesená",J183,0)</f>
        <v>0</v>
      </c>
      <c r="BH183" s="195" t="n">
        <f aca="false">IF(N183="sníž. přenesená",J183,0)</f>
        <v>0</v>
      </c>
      <c r="BI183" s="195" t="n">
        <f aca="false">IF(N183="nulová",J183,0)</f>
        <v>0</v>
      </c>
      <c r="BJ183" s="7" t="s">
        <v>90</v>
      </c>
      <c r="BK183" s="195" t="n">
        <f aca="false">ROUND(I183*H183,2)</f>
        <v>0</v>
      </c>
      <c r="BL183" s="7" t="s">
        <v>192</v>
      </c>
      <c r="BM183" s="194" t="s">
        <v>586</v>
      </c>
      <c r="BN183" s="31"/>
    </row>
    <row r="184" s="32" customFormat="true" ht="12.8" hidden="false" customHeight="false" outlineLevel="0" collapsed="false">
      <c r="A184" s="26"/>
      <c r="B184" s="27"/>
      <c r="C184" s="26"/>
      <c r="D184" s="196" t="s">
        <v>194</v>
      </c>
      <c r="E184" s="26"/>
      <c r="F184" s="197" t="s">
        <v>2543</v>
      </c>
      <c r="G184" s="26"/>
      <c r="H184" s="26"/>
      <c r="I184" s="163"/>
      <c r="J184" s="26"/>
      <c r="K184" s="26"/>
      <c r="L184" s="27"/>
      <c r="M184" s="198"/>
      <c r="N184" s="199"/>
      <c r="O184" s="68"/>
      <c r="P184" s="68"/>
      <c r="Q184" s="68"/>
      <c r="R184" s="68"/>
      <c r="S184" s="68"/>
      <c r="T184" s="69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7" t="s">
        <v>194</v>
      </c>
      <c r="AU184" s="7" t="s">
        <v>82</v>
      </c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</row>
    <row r="185" s="32" customFormat="true" ht="12.8" hidden="false" customHeight="false" outlineLevel="0" collapsed="false">
      <c r="A185" s="26"/>
      <c r="B185" s="27"/>
      <c r="C185" s="183" t="s">
        <v>355</v>
      </c>
      <c r="D185" s="183" t="s">
        <v>0</v>
      </c>
      <c r="E185" s="184" t="s">
        <v>1413</v>
      </c>
      <c r="F185" s="185" t="s">
        <v>2544</v>
      </c>
      <c r="G185" s="186" t="s">
        <v>260</v>
      </c>
      <c r="H185" s="187" t="n">
        <v>1</v>
      </c>
      <c r="I185" s="188"/>
      <c r="J185" s="189" t="n">
        <f aca="false">ROUND(I185*H185,2)</f>
        <v>0</v>
      </c>
      <c r="K185" s="185" t="s">
        <v>2510</v>
      </c>
      <c r="L185" s="27"/>
      <c r="M185" s="190"/>
      <c r="N185" s="191" t="s">
        <v>47</v>
      </c>
      <c r="O185" s="68"/>
      <c r="P185" s="192" t="n">
        <f aca="false">O185*H185</f>
        <v>0</v>
      </c>
      <c r="Q185" s="192" t="n">
        <v>0</v>
      </c>
      <c r="R185" s="192" t="n">
        <f aca="false">Q185*H185</f>
        <v>0</v>
      </c>
      <c r="S185" s="192" t="n">
        <v>0</v>
      </c>
      <c r="T185" s="193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194" t="s">
        <v>192</v>
      </c>
      <c r="AS185" s="31"/>
      <c r="AT185" s="194" t="s">
        <v>0</v>
      </c>
      <c r="AU185" s="194" t="s">
        <v>82</v>
      </c>
      <c r="AV185" s="31"/>
      <c r="AW185" s="31"/>
      <c r="AX185" s="31"/>
      <c r="AY185" s="7" t="s">
        <v>186</v>
      </c>
      <c r="AZ185" s="31"/>
      <c r="BA185" s="31"/>
      <c r="BB185" s="31"/>
      <c r="BC185" s="31"/>
      <c r="BD185" s="31"/>
      <c r="BE185" s="195" t="n">
        <f aca="false">IF(N185="základní",J185,0)</f>
        <v>0</v>
      </c>
      <c r="BF185" s="195" t="n">
        <f aca="false">IF(N185="snížená",J185,0)</f>
        <v>0</v>
      </c>
      <c r="BG185" s="195" t="n">
        <f aca="false">IF(N185="zákl. přenesená",J185,0)</f>
        <v>0</v>
      </c>
      <c r="BH185" s="195" t="n">
        <f aca="false">IF(N185="sníž. přenesená",J185,0)</f>
        <v>0</v>
      </c>
      <c r="BI185" s="195" t="n">
        <f aca="false">IF(N185="nulová",J185,0)</f>
        <v>0</v>
      </c>
      <c r="BJ185" s="7" t="s">
        <v>90</v>
      </c>
      <c r="BK185" s="195" t="n">
        <f aca="false">ROUND(I185*H185,2)</f>
        <v>0</v>
      </c>
      <c r="BL185" s="7" t="s">
        <v>192</v>
      </c>
      <c r="BM185" s="194" t="s">
        <v>589</v>
      </c>
      <c r="BN185" s="31"/>
    </row>
    <row r="186" s="32" customFormat="true" ht="12.8" hidden="false" customHeight="false" outlineLevel="0" collapsed="false">
      <c r="A186" s="26"/>
      <c r="B186" s="27"/>
      <c r="C186" s="26"/>
      <c r="D186" s="196" t="s">
        <v>194</v>
      </c>
      <c r="E186" s="26"/>
      <c r="F186" s="197" t="s">
        <v>2544</v>
      </c>
      <c r="G186" s="26"/>
      <c r="H186" s="26"/>
      <c r="I186" s="163"/>
      <c r="J186" s="26"/>
      <c r="K186" s="26"/>
      <c r="L186" s="27"/>
      <c r="M186" s="198"/>
      <c r="N186" s="199"/>
      <c r="O186" s="68"/>
      <c r="P186" s="68"/>
      <c r="Q186" s="68"/>
      <c r="R186" s="68"/>
      <c r="S186" s="68"/>
      <c r="T186" s="69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7" t="s">
        <v>194</v>
      </c>
      <c r="AU186" s="7" t="s">
        <v>82</v>
      </c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</row>
    <row r="187" s="32" customFormat="true" ht="12.8" hidden="false" customHeight="false" outlineLevel="0" collapsed="false">
      <c r="A187" s="26"/>
      <c r="B187" s="27"/>
      <c r="C187" s="183" t="s">
        <v>360</v>
      </c>
      <c r="D187" s="183" t="s">
        <v>0</v>
      </c>
      <c r="E187" s="184" t="s">
        <v>1416</v>
      </c>
      <c r="F187" s="185" t="s">
        <v>2545</v>
      </c>
      <c r="G187" s="186" t="s">
        <v>260</v>
      </c>
      <c r="H187" s="187" t="n">
        <v>1</v>
      </c>
      <c r="I187" s="188"/>
      <c r="J187" s="189" t="n">
        <f aca="false">ROUND(I187*H187,2)</f>
        <v>0</v>
      </c>
      <c r="K187" s="185" t="s">
        <v>2510</v>
      </c>
      <c r="L187" s="27"/>
      <c r="M187" s="190"/>
      <c r="N187" s="191" t="s">
        <v>47</v>
      </c>
      <c r="O187" s="68"/>
      <c r="P187" s="192" t="n">
        <f aca="false">O187*H187</f>
        <v>0</v>
      </c>
      <c r="Q187" s="192" t="n">
        <v>0</v>
      </c>
      <c r="R187" s="192" t="n">
        <f aca="false">Q187*H187</f>
        <v>0</v>
      </c>
      <c r="S187" s="192" t="n">
        <v>0</v>
      </c>
      <c r="T187" s="193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194" t="s">
        <v>192</v>
      </c>
      <c r="AS187" s="31"/>
      <c r="AT187" s="194" t="s">
        <v>0</v>
      </c>
      <c r="AU187" s="194" t="s">
        <v>82</v>
      </c>
      <c r="AV187" s="31"/>
      <c r="AW187" s="31"/>
      <c r="AX187" s="31"/>
      <c r="AY187" s="7" t="s">
        <v>186</v>
      </c>
      <c r="AZ187" s="31"/>
      <c r="BA187" s="31"/>
      <c r="BB187" s="31"/>
      <c r="BC187" s="31"/>
      <c r="BD187" s="31"/>
      <c r="BE187" s="195" t="n">
        <f aca="false">IF(N187="základní",J187,0)</f>
        <v>0</v>
      </c>
      <c r="BF187" s="195" t="n">
        <f aca="false">IF(N187="snížená",J187,0)</f>
        <v>0</v>
      </c>
      <c r="BG187" s="195" t="n">
        <f aca="false">IF(N187="zákl. přenesená",J187,0)</f>
        <v>0</v>
      </c>
      <c r="BH187" s="195" t="n">
        <f aca="false">IF(N187="sníž. přenesená",J187,0)</f>
        <v>0</v>
      </c>
      <c r="BI187" s="195" t="n">
        <f aca="false">IF(N187="nulová",J187,0)</f>
        <v>0</v>
      </c>
      <c r="BJ187" s="7" t="s">
        <v>90</v>
      </c>
      <c r="BK187" s="195" t="n">
        <f aca="false">ROUND(I187*H187,2)</f>
        <v>0</v>
      </c>
      <c r="BL187" s="7" t="s">
        <v>192</v>
      </c>
      <c r="BM187" s="194" t="s">
        <v>592</v>
      </c>
      <c r="BN187" s="31"/>
    </row>
    <row r="188" s="32" customFormat="true" ht="12.8" hidden="false" customHeight="false" outlineLevel="0" collapsed="false">
      <c r="A188" s="26"/>
      <c r="B188" s="27"/>
      <c r="C188" s="26"/>
      <c r="D188" s="196" t="s">
        <v>194</v>
      </c>
      <c r="E188" s="26"/>
      <c r="F188" s="197" t="s">
        <v>2545</v>
      </c>
      <c r="G188" s="26"/>
      <c r="H188" s="26"/>
      <c r="I188" s="163"/>
      <c r="J188" s="26"/>
      <c r="K188" s="26"/>
      <c r="L188" s="27"/>
      <c r="M188" s="198"/>
      <c r="N188" s="199"/>
      <c r="O188" s="68"/>
      <c r="P188" s="68"/>
      <c r="Q188" s="68"/>
      <c r="R188" s="68"/>
      <c r="S188" s="68"/>
      <c r="T188" s="69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7" t="s">
        <v>194</v>
      </c>
      <c r="AU188" s="7" t="s">
        <v>82</v>
      </c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</row>
    <row r="189" s="32" customFormat="true" ht="12.8" hidden="false" customHeight="false" outlineLevel="0" collapsed="false">
      <c r="A189" s="26"/>
      <c r="B189" s="27"/>
      <c r="C189" s="183" t="s">
        <v>365</v>
      </c>
      <c r="D189" s="183" t="s">
        <v>0</v>
      </c>
      <c r="E189" s="184" t="s">
        <v>1419</v>
      </c>
      <c r="F189" s="185" t="s">
        <v>2546</v>
      </c>
      <c r="G189" s="186" t="s">
        <v>260</v>
      </c>
      <c r="H189" s="187" t="n">
        <v>1</v>
      </c>
      <c r="I189" s="188"/>
      <c r="J189" s="189" t="n">
        <f aca="false">ROUND(I189*H189,2)</f>
        <v>0</v>
      </c>
      <c r="K189" s="185" t="s">
        <v>2510</v>
      </c>
      <c r="L189" s="27"/>
      <c r="M189" s="190"/>
      <c r="N189" s="191" t="s">
        <v>47</v>
      </c>
      <c r="O189" s="68"/>
      <c r="P189" s="192" t="n">
        <f aca="false">O189*H189</f>
        <v>0</v>
      </c>
      <c r="Q189" s="192" t="n">
        <v>0</v>
      </c>
      <c r="R189" s="192" t="n">
        <f aca="false">Q189*H189</f>
        <v>0</v>
      </c>
      <c r="S189" s="192" t="n">
        <v>0</v>
      </c>
      <c r="T189" s="193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194" t="s">
        <v>192</v>
      </c>
      <c r="AS189" s="31"/>
      <c r="AT189" s="194" t="s">
        <v>0</v>
      </c>
      <c r="AU189" s="194" t="s">
        <v>82</v>
      </c>
      <c r="AV189" s="31"/>
      <c r="AW189" s="31"/>
      <c r="AX189" s="31"/>
      <c r="AY189" s="7" t="s">
        <v>186</v>
      </c>
      <c r="AZ189" s="31"/>
      <c r="BA189" s="31"/>
      <c r="BB189" s="31"/>
      <c r="BC189" s="31"/>
      <c r="BD189" s="31"/>
      <c r="BE189" s="195" t="n">
        <f aca="false">IF(N189="základní",J189,0)</f>
        <v>0</v>
      </c>
      <c r="BF189" s="195" t="n">
        <f aca="false">IF(N189="snížená",J189,0)</f>
        <v>0</v>
      </c>
      <c r="BG189" s="195" t="n">
        <f aca="false">IF(N189="zákl. přenesená",J189,0)</f>
        <v>0</v>
      </c>
      <c r="BH189" s="195" t="n">
        <f aca="false">IF(N189="sníž. přenesená",J189,0)</f>
        <v>0</v>
      </c>
      <c r="BI189" s="195" t="n">
        <f aca="false">IF(N189="nulová",J189,0)</f>
        <v>0</v>
      </c>
      <c r="BJ189" s="7" t="s">
        <v>90</v>
      </c>
      <c r="BK189" s="195" t="n">
        <f aca="false">ROUND(I189*H189,2)</f>
        <v>0</v>
      </c>
      <c r="BL189" s="7" t="s">
        <v>192</v>
      </c>
      <c r="BM189" s="194" t="s">
        <v>595</v>
      </c>
      <c r="BN189" s="31"/>
    </row>
    <row r="190" s="32" customFormat="true" ht="12.8" hidden="false" customHeight="false" outlineLevel="0" collapsed="false">
      <c r="A190" s="26"/>
      <c r="B190" s="27"/>
      <c r="C190" s="26"/>
      <c r="D190" s="196" t="s">
        <v>194</v>
      </c>
      <c r="E190" s="26"/>
      <c r="F190" s="197" t="s">
        <v>2546</v>
      </c>
      <c r="G190" s="26"/>
      <c r="H190" s="26"/>
      <c r="I190" s="163"/>
      <c r="J190" s="26"/>
      <c r="K190" s="26"/>
      <c r="L190" s="27"/>
      <c r="M190" s="198"/>
      <c r="N190" s="199"/>
      <c r="O190" s="68"/>
      <c r="P190" s="68"/>
      <c r="Q190" s="68"/>
      <c r="R190" s="68"/>
      <c r="S190" s="68"/>
      <c r="T190" s="69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7" t="s">
        <v>194</v>
      </c>
      <c r="AU190" s="7" t="s">
        <v>82</v>
      </c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</row>
    <row r="191" s="32" customFormat="true" ht="12.8" hidden="false" customHeight="false" outlineLevel="0" collapsed="false">
      <c r="A191" s="26"/>
      <c r="B191" s="27"/>
      <c r="C191" s="183" t="s">
        <v>542</v>
      </c>
      <c r="D191" s="183" t="s">
        <v>0</v>
      </c>
      <c r="E191" s="184" t="s">
        <v>1422</v>
      </c>
      <c r="F191" s="185" t="s">
        <v>2547</v>
      </c>
      <c r="G191" s="186" t="s">
        <v>260</v>
      </c>
      <c r="H191" s="187" t="n">
        <v>1</v>
      </c>
      <c r="I191" s="188"/>
      <c r="J191" s="189" t="n">
        <f aca="false">ROUND(I191*H191,2)</f>
        <v>0</v>
      </c>
      <c r="K191" s="185" t="s">
        <v>2510</v>
      </c>
      <c r="L191" s="27"/>
      <c r="M191" s="190"/>
      <c r="N191" s="191" t="s">
        <v>47</v>
      </c>
      <c r="O191" s="68"/>
      <c r="P191" s="192" t="n">
        <f aca="false">O191*H191</f>
        <v>0</v>
      </c>
      <c r="Q191" s="192" t="n">
        <v>0</v>
      </c>
      <c r="R191" s="192" t="n">
        <f aca="false">Q191*H191</f>
        <v>0</v>
      </c>
      <c r="S191" s="192" t="n">
        <v>0</v>
      </c>
      <c r="T191" s="193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194" t="s">
        <v>192</v>
      </c>
      <c r="AS191" s="31"/>
      <c r="AT191" s="194" t="s">
        <v>0</v>
      </c>
      <c r="AU191" s="194" t="s">
        <v>82</v>
      </c>
      <c r="AV191" s="31"/>
      <c r="AW191" s="31"/>
      <c r="AX191" s="31"/>
      <c r="AY191" s="7" t="s">
        <v>186</v>
      </c>
      <c r="AZ191" s="31"/>
      <c r="BA191" s="31"/>
      <c r="BB191" s="31"/>
      <c r="BC191" s="31"/>
      <c r="BD191" s="31"/>
      <c r="BE191" s="195" t="n">
        <f aca="false">IF(N191="základní",J191,0)</f>
        <v>0</v>
      </c>
      <c r="BF191" s="195" t="n">
        <f aca="false">IF(N191="snížená",J191,0)</f>
        <v>0</v>
      </c>
      <c r="BG191" s="195" t="n">
        <f aca="false">IF(N191="zákl. přenesená",J191,0)</f>
        <v>0</v>
      </c>
      <c r="BH191" s="195" t="n">
        <f aca="false">IF(N191="sníž. přenesená",J191,0)</f>
        <v>0</v>
      </c>
      <c r="BI191" s="195" t="n">
        <f aca="false">IF(N191="nulová",J191,0)</f>
        <v>0</v>
      </c>
      <c r="BJ191" s="7" t="s">
        <v>90</v>
      </c>
      <c r="BK191" s="195" t="n">
        <f aca="false">ROUND(I191*H191,2)</f>
        <v>0</v>
      </c>
      <c r="BL191" s="7" t="s">
        <v>192</v>
      </c>
      <c r="BM191" s="194" t="s">
        <v>598</v>
      </c>
      <c r="BN191" s="31"/>
    </row>
    <row r="192" s="32" customFormat="true" ht="12.8" hidden="false" customHeight="false" outlineLevel="0" collapsed="false">
      <c r="A192" s="26"/>
      <c r="B192" s="27"/>
      <c r="C192" s="26"/>
      <c r="D192" s="196" t="s">
        <v>194</v>
      </c>
      <c r="E192" s="26"/>
      <c r="F192" s="197" t="s">
        <v>2547</v>
      </c>
      <c r="G192" s="26"/>
      <c r="H192" s="26"/>
      <c r="I192" s="163"/>
      <c r="J192" s="26"/>
      <c r="K192" s="26"/>
      <c r="L192" s="27"/>
      <c r="M192" s="198"/>
      <c r="N192" s="199"/>
      <c r="O192" s="68"/>
      <c r="P192" s="68"/>
      <c r="Q192" s="68"/>
      <c r="R192" s="68"/>
      <c r="S192" s="68"/>
      <c r="T192" s="69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7" t="s">
        <v>194</v>
      </c>
      <c r="AU192" s="7" t="s">
        <v>82</v>
      </c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</row>
    <row r="193" s="32" customFormat="true" ht="12.8" hidden="false" customHeight="false" outlineLevel="0" collapsed="false">
      <c r="A193" s="26"/>
      <c r="B193" s="27"/>
      <c r="C193" s="183" t="s">
        <v>1000</v>
      </c>
      <c r="D193" s="183" t="s">
        <v>0</v>
      </c>
      <c r="E193" s="184" t="s">
        <v>1425</v>
      </c>
      <c r="F193" s="185" t="s">
        <v>2548</v>
      </c>
      <c r="G193" s="186" t="s">
        <v>260</v>
      </c>
      <c r="H193" s="187" t="n">
        <v>1</v>
      </c>
      <c r="I193" s="188"/>
      <c r="J193" s="189" t="n">
        <f aca="false">ROUND(I193*H193,2)</f>
        <v>0</v>
      </c>
      <c r="K193" s="185" t="s">
        <v>2510</v>
      </c>
      <c r="L193" s="27"/>
      <c r="M193" s="190"/>
      <c r="N193" s="191" t="s">
        <v>47</v>
      </c>
      <c r="O193" s="68"/>
      <c r="P193" s="192" t="n">
        <f aca="false">O193*H193</f>
        <v>0</v>
      </c>
      <c r="Q193" s="192" t="n">
        <v>0</v>
      </c>
      <c r="R193" s="192" t="n">
        <f aca="false">Q193*H193</f>
        <v>0</v>
      </c>
      <c r="S193" s="192" t="n">
        <v>0</v>
      </c>
      <c r="T193" s="193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194" t="s">
        <v>192</v>
      </c>
      <c r="AS193" s="31"/>
      <c r="AT193" s="194" t="s">
        <v>0</v>
      </c>
      <c r="AU193" s="194" t="s">
        <v>82</v>
      </c>
      <c r="AV193" s="31"/>
      <c r="AW193" s="31"/>
      <c r="AX193" s="31"/>
      <c r="AY193" s="7" t="s">
        <v>186</v>
      </c>
      <c r="AZ193" s="31"/>
      <c r="BA193" s="31"/>
      <c r="BB193" s="31"/>
      <c r="BC193" s="31"/>
      <c r="BD193" s="31"/>
      <c r="BE193" s="195" t="n">
        <f aca="false">IF(N193="základní",J193,0)</f>
        <v>0</v>
      </c>
      <c r="BF193" s="195" t="n">
        <f aca="false">IF(N193="snížená",J193,0)</f>
        <v>0</v>
      </c>
      <c r="BG193" s="195" t="n">
        <f aca="false">IF(N193="zákl. přenesená",J193,0)</f>
        <v>0</v>
      </c>
      <c r="BH193" s="195" t="n">
        <f aca="false">IF(N193="sníž. přenesená",J193,0)</f>
        <v>0</v>
      </c>
      <c r="BI193" s="195" t="n">
        <f aca="false">IF(N193="nulová",J193,0)</f>
        <v>0</v>
      </c>
      <c r="BJ193" s="7" t="s">
        <v>90</v>
      </c>
      <c r="BK193" s="195" t="n">
        <f aca="false">ROUND(I193*H193,2)</f>
        <v>0</v>
      </c>
      <c r="BL193" s="7" t="s">
        <v>192</v>
      </c>
      <c r="BM193" s="194" t="s">
        <v>601</v>
      </c>
      <c r="BN193" s="31"/>
    </row>
    <row r="194" s="32" customFormat="true" ht="12.8" hidden="false" customHeight="false" outlineLevel="0" collapsed="false">
      <c r="A194" s="26"/>
      <c r="B194" s="27"/>
      <c r="C194" s="26"/>
      <c r="D194" s="196" t="s">
        <v>194</v>
      </c>
      <c r="E194" s="26"/>
      <c r="F194" s="197" t="s">
        <v>2548</v>
      </c>
      <c r="G194" s="26"/>
      <c r="H194" s="26"/>
      <c r="I194" s="163"/>
      <c r="J194" s="26"/>
      <c r="K194" s="26"/>
      <c r="L194" s="27"/>
      <c r="M194" s="198"/>
      <c r="N194" s="199"/>
      <c r="O194" s="68"/>
      <c r="P194" s="68"/>
      <c r="Q194" s="68"/>
      <c r="R194" s="68"/>
      <c r="S194" s="68"/>
      <c r="T194" s="69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7" t="s">
        <v>194</v>
      </c>
      <c r="AU194" s="7" t="s">
        <v>82</v>
      </c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</row>
    <row r="195" s="32" customFormat="true" ht="12.8" hidden="false" customHeight="false" outlineLevel="0" collapsed="false">
      <c r="A195" s="26"/>
      <c r="B195" s="27"/>
      <c r="C195" s="183" t="s">
        <v>544</v>
      </c>
      <c r="D195" s="183" t="s">
        <v>0</v>
      </c>
      <c r="E195" s="184" t="s">
        <v>1428</v>
      </c>
      <c r="F195" s="185" t="s">
        <v>2549</v>
      </c>
      <c r="G195" s="186" t="s">
        <v>260</v>
      </c>
      <c r="H195" s="187" t="n">
        <v>1</v>
      </c>
      <c r="I195" s="188"/>
      <c r="J195" s="189" t="n">
        <f aca="false">ROUND(I195*H195,2)</f>
        <v>0</v>
      </c>
      <c r="K195" s="185" t="s">
        <v>2510</v>
      </c>
      <c r="L195" s="27"/>
      <c r="M195" s="190"/>
      <c r="N195" s="191" t="s">
        <v>47</v>
      </c>
      <c r="O195" s="68"/>
      <c r="P195" s="192" t="n">
        <f aca="false">O195*H195</f>
        <v>0</v>
      </c>
      <c r="Q195" s="192" t="n">
        <v>0</v>
      </c>
      <c r="R195" s="192" t="n">
        <f aca="false">Q195*H195</f>
        <v>0</v>
      </c>
      <c r="S195" s="192" t="n">
        <v>0</v>
      </c>
      <c r="T195" s="193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194" t="s">
        <v>192</v>
      </c>
      <c r="AS195" s="31"/>
      <c r="AT195" s="194" t="s">
        <v>0</v>
      </c>
      <c r="AU195" s="194" t="s">
        <v>82</v>
      </c>
      <c r="AV195" s="31"/>
      <c r="AW195" s="31"/>
      <c r="AX195" s="31"/>
      <c r="AY195" s="7" t="s">
        <v>186</v>
      </c>
      <c r="AZ195" s="31"/>
      <c r="BA195" s="31"/>
      <c r="BB195" s="31"/>
      <c r="BC195" s="31"/>
      <c r="BD195" s="31"/>
      <c r="BE195" s="195" t="n">
        <f aca="false">IF(N195="základní",J195,0)</f>
        <v>0</v>
      </c>
      <c r="BF195" s="195" t="n">
        <f aca="false">IF(N195="snížená",J195,0)</f>
        <v>0</v>
      </c>
      <c r="BG195" s="195" t="n">
        <f aca="false">IF(N195="zákl. přenesená",J195,0)</f>
        <v>0</v>
      </c>
      <c r="BH195" s="195" t="n">
        <f aca="false">IF(N195="sníž. přenesená",J195,0)</f>
        <v>0</v>
      </c>
      <c r="BI195" s="195" t="n">
        <f aca="false">IF(N195="nulová",J195,0)</f>
        <v>0</v>
      </c>
      <c r="BJ195" s="7" t="s">
        <v>90</v>
      </c>
      <c r="BK195" s="195" t="n">
        <f aca="false">ROUND(I195*H195,2)</f>
        <v>0</v>
      </c>
      <c r="BL195" s="7" t="s">
        <v>192</v>
      </c>
      <c r="BM195" s="194" t="s">
        <v>604</v>
      </c>
      <c r="BN195" s="31"/>
    </row>
    <row r="196" s="32" customFormat="true" ht="12.8" hidden="false" customHeight="false" outlineLevel="0" collapsed="false">
      <c r="A196" s="26"/>
      <c r="B196" s="27"/>
      <c r="C196" s="26"/>
      <c r="D196" s="196" t="s">
        <v>194</v>
      </c>
      <c r="E196" s="26"/>
      <c r="F196" s="197" t="s">
        <v>2549</v>
      </c>
      <c r="G196" s="26"/>
      <c r="H196" s="26"/>
      <c r="I196" s="163"/>
      <c r="J196" s="26"/>
      <c r="K196" s="26"/>
      <c r="L196" s="27"/>
      <c r="M196" s="198"/>
      <c r="N196" s="199"/>
      <c r="O196" s="68"/>
      <c r="P196" s="68"/>
      <c r="Q196" s="68"/>
      <c r="R196" s="68"/>
      <c r="S196" s="68"/>
      <c r="T196" s="69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7" t="s">
        <v>194</v>
      </c>
      <c r="AU196" s="7" t="s">
        <v>82</v>
      </c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</row>
    <row r="197" s="32" customFormat="true" ht="12.8" hidden="false" customHeight="false" outlineLevel="0" collapsed="false">
      <c r="A197" s="26"/>
      <c r="B197" s="27"/>
      <c r="C197" s="183" t="s">
        <v>611</v>
      </c>
      <c r="D197" s="183" t="s">
        <v>0</v>
      </c>
      <c r="E197" s="184" t="s">
        <v>1431</v>
      </c>
      <c r="F197" s="185" t="s">
        <v>2550</v>
      </c>
      <c r="G197" s="186" t="s">
        <v>260</v>
      </c>
      <c r="H197" s="187" t="n">
        <v>1</v>
      </c>
      <c r="I197" s="188"/>
      <c r="J197" s="189" t="n">
        <f aca="false">ROUND(I197*H197,2)</f>
        <v>0</v>
      </c>
      <c r="K197" s="185" t="s">
        <v>2510</v>
      </c>
      <c r="L197" s="27"/>
      <c r="M197" s="190"/>
      <c r="N197" s="191" t="s">
        <v>47</v>
      </c>
      <c r="O197" s="68"/>
      <c r="P197" s="192" t="n">
        <f aca="false">O197*H197</f>
        <v>0</v>
      </c>
      <c r="Q197" s="192" t="n">
        <v>0</v>
      </c>
      <c r="R197" s="192" t="n">
        <f aca="false">Q197*H197</f>
        <v>0</v>
      </c>
      <c r="S197" s="192" t="n">
        <v>0</v>
      </c>
      <c r="T197" s="193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194" t="s">
        <v>192</v>
      </c>
      <c r="AS197" s="31"/>
      <c r="AT197" s="194" t="s">
        <v>0</v>
      </c>
      <c r="AU197" s="194" t="s">
        <v>82</v>
      </c>
      <c r="AV197" s="31"/>
      <c r="AW197" s="31"/>
      <c r="AX197" s="31"/>
      <c r="AY197" s="7" t="s">
        <v>186</v>
      </c>
      <c r="AZ197" s="31"/>
      <c r="BA197" s="31"/>
      <c r="BB197" s="31"/>
      <c r="BC197" s="31"/>
      <c r="BD197" s="31"/>
      <c r="BE197" s="195" t="n">
        <f aca="false">IF(N197="základní",J197,0)</f>
        <v>0</v>
      </c>
      <c r="BF197" s="195" t="n">
        <f aca="false">IF(N197="snížená",J197,0)</f>
        <v>0</v>
      </c>
      <c r="BG197" s="195" t="n">
        <f aca="false">IF(N197="zákl. přenesená",J197,0)</f>
        <v>0</v>
      </c>
      <c r="BH197" s="195" t="n">
        <f aca="false">IF(N197="sníž. přenesená",J197,0)</f>
        <v>0</v>
      </c>
      <c r="BI197" s="195" t="n">
        <f aca="false">IF(N197="nulová",J197,0)</f>
        <v>0</v>
      </c>
      <c r="BJ197" s="7" t="s">
        <v>90</v>
      </c>
      <c r="BK197" s="195" t="n">
        <f aca="false">ROUND(I197*H197,2)</f>
        <v>0</v>
      </c>
      <c r="BL197" s="7" t="s">
        <v>192</v>
      </c>
      <c r="BM197" s="194" t="s">
        <v>607</v>
      </c>
      <c r="BN197" s="31"/>
    </row>
    <row r="198" s="32" customFormat="true" ht="12.8" hidden="false" customHeight="false" outlineLevel="0" collapsed="false">
      <c r="A198" s="26"/>
      <c r="B198" s="27"/>
      <c r="C198" s="26"/>
      <c r="D198" s="196" t="s">
        <v>194</v>
      </c>
      <c r="E198" s="26"/>
      <c r="F198" s="197" t="s">
        <v>2550</v>
      </c>
      <c r="G198" s="26"/>
      <c r="H198" s="26"/>
      <c r="I198" s="163"/>
      <c r="J198" s="26"/>
      <c r="K198" s="26"/>
      <c r="L198" s="27"/>
      <c r="M198" s="198"/>
      <c r="N198" s="199"/>
      <c r="O198" s="68"/>
      <c r="P198" s="68"/>
      <c r="Q198" s="68"/>
      <c r="R198" s="68"/>
      <c r="S198" s="68"/>
      <c r="T198" s="69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7" t="s">
        <v>194</v>
      </c>
      <c r="AU198" s="7" t="s">
        <v>82</v>
      </c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</row>
    <row r="199" s="32" customFormat="true" ht="12.8" hidden="false" customHeight="false" outlineLevel="0" collapsed="false">
      <c r="A199" s="26"/>
      <c r="B199" s="27"/>
      <c r="C199" s="183" t="s">
        <v>547</v>
      </c>
      <c r="D199" s="183" t="s">
        <v>0</v>
      </c>
      <c r="E199" s="184" t="s">
        <v>1434</v>
      </c>
      <c r="F199" s="185" t="s">
        <v>2551</v>
      </c>
      <c r="G199" s="186" t="s">
        <v>260</v>
      </c>
      <c r="H199" s="187" t="n">
        <v>1</v>
      </c>
      <c r="I199" s="188"/>
      <c r="J199" s="189" t="n">
        <f aca="false">ROUND(I199*H199,2)</f>
        <v>0</v>
      </c>
      <c r="K199" s="185" t="s">
        <v>2510</v>
      </c>
      <c r="L199" s="27"/>
      <c r="M199" s="190"/>
      <c r="N199" s="191" t="s">
        <v>47</v>
      </c>
      <c r="O199" s="68"/>
      <c r="P199" s="192" t="n">
        <f aca="false">O199*H199</f>
        <v>0</v>
      </c>
      <c r="Q199" s="192" t="n">
        <v>0</v>
      </c>
      <c r="R199" s="192" t="n">
        <f aca="false">Q199*H199</f>
        <v>0</v>
      </c>
      <c r="S199" s="192" t="n">
        <v>0</v>
      </c>
      <c r="T199" s="193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194" t="s">
        <v>192</v>
      </c>
      <c r="AS199" s="31"/>
      <c r="AT199" s="194" t="s">
        <v>0</v>
      </c>
      <c r="AU199" s="194" t="s">
        <v>82</v>
      </c>
      <c r="AV199" s="31"/>
      <c r="AW199" s="31"/>
      <c r="AX199" s="31"/>
      <c r="AY199" s="7" t="s">
        <v>186</v>
      </c>
      <c r="AZ199" s="31"/>
      <c r="BA199" s="31"/>
      <c r="BB199" s="31"/>
      <c r="BC199" s="31"/>
      <c r="BD199" s="31"/>
      <c r="BE199" s="195" t="n">
        <f aca="false">IF(N199="základní",J199,0)</f>
        <v>0</v>
      </c>
      <c r="BF199" s="195" t="n">
        <f aca="false">IF(N199="snížená",J199,0)</f>
        <v>0</v>
      </c>
      <c r="BG199" s="195" t="n">
        <f aca="false">IF(N199="zákl. přenesená",J199,0)</f>
        <v>0</v>
      </c>
      <c r="BH199" s="195" t="n">
        <f aca="false">IF(N199="sníž. přenesená",J199,0)</f>
        <v>0</v>
      </c>
      <c r="BI199" s="195" t="n">
        <f aca="false">IF(N199="nulová",J199,0)</f>
        <v>0</v>
      </c>
      <c r="BJ199" s="7" t="s">
        <v>90</v>
      </c>
      <c r="BK199" s="195" t="n">
        <f aca="false">ROUND(I199*H199,2)</f>
        <v>0</v>
      </c>
      <c r="BL199" s="7" t="s">
        <v>192</v>
      </c>
      <c r="BM199" s="194" t="s">
        <v>610</v>
      </c>
      <c r="BN199" s="31"/>
    </row>
    <row r="200" s="32" customFormat="true" ht="12.8" hidden="false" customHeight="false" outlineLevel="0" collapsed="false">
      <c r="A200" s="26"/>
      <c r="B200" s="27"/>
      <c r="C200" s="26"/>
      <c r="D200" s="196" t="s">
        <v>194</v>
      </c>
      <c r="E200" s="26"/>
      <c r="F200" s="197" t="s">
        <v>2551</v>
      </c>
      <c r="G200" s="26"/>
      <c r="H200" s="26"/>
      <c r="I200" s="163"/>
      <c r="J200" s="26"/>
      <c r="K200" s="26"/>
      <c r="L200" s="27"/>
      <c r="M200" s="198"/>
      <c r="N200" s="199"/>
      <c r="O200" s="68"/>
      <c r="P200" s="68"/>
      <c r="Q200" s="68"/>
      <c r="R200" s="68"/>
      <c r="S200" s="68"/>
      <c r="T200" s="69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7" t="s">
        <v>194</v>
      </c>
      <c r="AU200" s="7" t="s">
        <v>82</v>
      </c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</row>
    <row r="201" s="32" customFormat="true" ht="12.8" hidden="false" customHeight="false" outlineLevel="0" collapsed="false">
      <c r="A201" s="26"/>
      <c r="B201" s="27"/>
      <c r="C201" s="183" t="s">
        <v>624</v>
      </c>
      <c r="D201" s="183" t="s">
        <v>0</v>
      </c>
      <c r="E201" s="184" t="s">
        <v>1437</v>
      </c>
      <c r="F201" s="185" t="s">
        <v>2552</v>
      </c>
      <c r="G201" s="186" t="s">
        <v>260</v>
      </c>
      <c r="H201" s="187" t="n">
        <v>1</v>
      </c>
      <c r="I201" s="188"/>
      <c r="J201" s="189" t="n">
        <f aca="false">ROUND(I201*H201,2)</f>
        <v>0</v>
      </c>
      <c r="K201" s="185" t="s">
        <v>2510</v>
      </c>
      <c r="L201" s="27"/>
      <c r="M201" s="190"/>
      <c r="N201" s="191" t="s">
        <v>47</v>
      </c>
      <c r="O201" s="68"/>
      <c r="P201" s="192" t="n">
        <f aca="false">O201*H201</f>
        <v>0</v>
      </c>
      <c r="Q201" s="192" t="n">
        <v>0</v>
      </c>
      <c r="R201" s="192" t="n">
        <f aca="false">Q201*H201</f>
        <v>0</v>
      </c>
      <c r="S201" s="192" t="n">
        <v>0</v>
      </c>
      <c r="T201" s="193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194" t="s">
        <v>192</v>
      </c>
      <c r="AS201" s="31"/>
      <c r="AT201" s="194" t="s">
        <v>0</v>
      </c>
      <c r="AU201" s="194" t="s">
        <v>82</v>
      </c>
      <c r="AV201" s="31"/>
      <c r="AW201" s="31"/>
      <c r="AX201" s="31"/>
      <c r="AY201" s="7" t="s">
        <v>186</v>
      </c>
      <c r="AZ201" s="31"/>
      <c r="BA201" s="31"/>
      <c r="BB201" s="31"/>
      <c r="BC201" s="31"/>
      <c r="BD201" s="31"/>
      <c r="BE201" s="195" t="n">
        <f aca="false">IF(N201="základní",J201,0)</f>
        <v>0</v>
      </c>
      <c r="BF201" s="195" t="n">
        <f aca="false">IF(N201="snížená",J201,0)</f>
        <v>0</v>
      </c>
      <c r="BG201" s="195" t="n">
        <f aca="false">IF(N201="zákl. přenesená",J201,0)</f>
        <v>0</v>
      </c>
      <c r="BH201" s="195" t="n">
        <f aca="false">IF(N201="sníž. přenesená",J201,0)</f>
        <v>0</v>
      </c>
      <c r="BI201" s="195" t="n">
        <f aca="false">IF(N201="nulová",J201,0)</f>
        <v>0</v>
      </c>
      <c r="BJ201" s="7" t="s">
        <v>90</v>
      </c>
      <c r="BK201" s="195" t="n">
        <f aca="false">ROUND(I201*H201,2)</f>
        <v>0</v>
      </c>
      <c r="BL201" s="7" t="s">
        <v>192</v>
      </c>
      <c r="BM201" s="194" t="s">
        <v>614</v>
      </c>
      <c r="BN201" s="31"/>
    </row>
    <row r="202" s="32" customFormat="true" ht="12.8" hidden="false" customHeight="false" outlineLevel="0" collapsed="false">
      <c r="A202" s="26"/>
      <c r="B202" s="27"/>
      <c r="C202" s="26"/>
      <c r="D202" s="196" t="s">
        <v>194</v>
      </c>
      <c r="E202" s="26"/>
      <c r="F202" s="197" t="s">
        <v>2552</v>
      </c>
      <c r="G202" s="26"/>
      <c r="H202" s="26"/>
      <c r="I202" s="163"/>
      <c r="J202" s="26"/>
      <c r="K202" s="26"/>
      <c r="L202" s="27"/>
      <c r="M202" s="198"/>
      <c r="N202" s="199"/>
      <c r="O202" s="68"/>
      <c r="P202" s="68"/>
      <c r="Q202" s="68"/>
      <c r="R202" s="68"/>
      <c r="S202" s="68"/>
      <c r="T202" s="69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7" t="s">
        <v>194</v>
      </c>
      <c r="AU202" s="7" t="s">
        <v>82</v>
      </c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</row>
    <row r="203" s="32" customFormat="true" ht="12.8" hidden="false" customHeight="false" outlineLevel="0" collapsed="false">
      <c r="A203" s="26"/>
      <c r="B203" s="27"/>
      <c r="C203" s="183" t="s">
        <v>550</v>
      </c>
      <c r="D203" s="183" t="s">
        <v>0</v>
      </c>
      <c r="E203" s="184" t="s">
        <v>1440</v>
      </c>
      <c r="F203" s="185" t="s">
        <v>2553</v>
      </c>
      <c r="G203" s="186" t="s">
        <v>260</v>
      </c>
      <c r="H203" s="187" t="n">
        <v>1</v>
      </c>
      <c r="I203" s="188"/>
      <c r="J203" s="189" t="n">
        <f aca="false">ROUND(I203*H203,2)</f>
        <v>0</v>
      </c>
      <c r="K203" s="185" t="s">
        <v>2510</v>
      </c>
      <c r="L203" s="27"/>
      <c r="M203" s="190"/>
      <c r="N203" s="191" t="s">
        <v>47</v>
      </c>
      <c r="O203" s="68"/>
      <c r="P203" s="192" t="n">
        <f aca="false">O203*H203</f>
        <v>0</v>
      </c>
      <c r="Q203" s="192" t="n">
        <v>0</v>
      </c>
      <c r="R203" s="192" t="n">
        <f aca="false">Q203*H203</f>
        <v>0</v>
      </c>
      <c r="S203" s="192" t="n">
        <v>0</v>
      </c>
      <c r="T203" s="193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194" t="s">
        <v>192</v>
      </c>
      <c r="AS203" s="31"/>
      <c r="AT203" s="194" t="s">
        <v>0</v>
      </c>
      <c r="AU203" s="194" t="s">
        <v>82</v>
      </c>
      <c r="AV203" s="31"/>
      <c r="AW203" s="31"/>
      <c r="AX203" s="31"/>
      <c r="AY203" s="7" t="s">
        <v>186</v>
      </c>
      <c r="AZ203" s="31"/>
      <c r="BA203" s="31"/>
      <c r="BB203" s="31"/>
      <c r="BC203" s="31"/>
      <c r="BD203" s="31"/>
      <c r="BE203" s="195" t="n">
        <f aca="false">IF(N203="základní",J203,0)</f>
        <v>0</v>
      </c>
      <c r="BF203" s="195" t="n">
        <f aca="false">IF(N203="snížená",J203,0)</f>
        <v>0</v>
      </c>
      <c r="BG203" s="195" t="n">
        <f aca="false">IF(N203="zákl. přenesená",J203,0)</f>
        <v>0</v>
      </c>
      <c r="BH203" s="195" t="n">
        <f aca="false">IF(N203="sníž. přenesená",J203,0)</f>
        <v>0</v>
      </c>
      <c r="BI203" s="195" t="n">
        <f aca="false">IF(N203="nulová",J203,0)</f>
        <v>0</v>
      </c>
      <c r="BJ203" s="7" t="s">
        <v>90</v>
      </c>
      <c r="BK203" s="195" t="n">
        <f aca="false">ROUND(I203*H203,2)</f>
        <v>0</v>
      </c>
      <c r="BL203" s="7" t="s">
        <v>192</v>
      </c>
      <c r="BM203" s="194" t="s">
        <v>617</v>
      </c>
      <c r="BN203" s="31"/>
    </row>
    <row r="204" s="32" customFormat="true" ht="12.8" hidden="false" customHeight="false" outlineLevel="0" collapsed="false">
      <c r="A204" s="26"/>
      <c r="B204" s="27"/>
      <c r="C204" s="26"/>
      <c r="D204" s="196" t="s">
        <v>194</v>
      </c>
      <c r="E204" s="26"/>
      <c r="F204" s="197" t="s">
        <v>2553</v>
      </c>
      <c r="G204" s="26"/>
      <c r="H204" s="26"/>
      <c r="I204" s="163"/>
      <c r="J204" s="26"/>
      <c r="K204" s="26"/>
      <c r="L204" s="27"/>
      <c r="M204" s="198"/>
      <c r="N204" s="199"/>
      <c r="O204" s="68"/>
      <c r="P204" s="68"/>
      <c r="Q204" s="68"/>
      <c r="R204" s="68"/>
      <c r="S204" s="68"/>
      <c r="T204" s="69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7" t="s">
        <v>194</v>
      </c>
      <c r="AU204" s="7" t="s">
        <v>82</v>
      </c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</row>
    <row r="205" s="32" customFormat="true" ht="12.8" hidden="false" customHeight="false" outlineLevel="0" collapsed="false">
      <c r="A205" s="26"/>
      <c r="B205" s="27"/>
      <c r="C205" s="183" t="s">
        <v>637</v>
      </c>
      <c r="D205" s="183" t="s">
        <v>0</v>
      </c>
      <c r="E205" s="184" t="s">
        <v>2323</v>
      </c>
      <c r="F205" s="185" t="s">
        <v>2554</v>
      </c>
      <c r="G205" s="186" t="s">
        <v>260</v>
      </c>
      <c r="H205" s="187" t="n">
        <v>1</v>
      </c>
      <c r="I205" s="188"/>
      <c r="J205" s="189" t="n">
        <f aca="false">ROUND(I205*H205,2)</f>
        <v>0</v>
      </c>
      <c r="K205" s="185" t="s">
        <v>2510</v>
      </c>
      <c r="L205" s="27"/>
      <c r="M205" s="190"/>
      <c r="N205" s="191" t="s">
        <v>47</v>
      </c>
      <c r="O205" s="68"/>
      <c r="P205" s="192" t="n">
        <f aca="false">O205*H205</f>
        <v>0</v>
      </c>
      <c r="Q205" s="192" t="n">
        <v>0</v>
      </c>
      <c r="R205" s="192" t="n">
        <f aca="false">Q205*H205</f>
        <v>0</v>
      </c>
      <c r="S205" s="192" t="n">
        <v>0</v>
      </c>
      <c r="T205" s="193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194" t="s">
        <v>192</v>
      </c>
      <c r="AS205" s="31"/>
      <c r="AT205" s="194" t="s">
        <v>0</v>
      </c>
      <c r="AU205" s="194" t="s">
        <v>82</v>
      </c>
      <c r="AV205" s="31"/>
      <c r="AW205" s="31"/>
      <c r="AX205" s="31"/>
      <c r="AY205" s="7" t="s">
        <v>186</v>
      </c>
      <c r="AZ205" s="31"/>
      <c r="BA205" s="31"/>
      <c r="BB205" s="31"/>
      <c r="BC205" s="31"/>
      <c r="BD205" s="31"/>
      <c r="BE205" s="195" t="n">
        <f aca="false">IF(N205="základní",J205,0)</f>
        <v>0</v>
      </c>
      <c r="BF205" s="195" t="n">
        <f aca="false">IF(N205="snížená",J205,0)</f>
        <v>0</v>
      </c>
      <c r="BG205" s="195" t="n">
        <f aca="false">IF(N205="zákl. přenesená",J205,0)</f>
        <v>0</v>
      </c>
      <c r="BH205" s="195" t="n">
        <f aca="false">IF(N205="sníž. přenesená",J205,0)</f>
        <v>0</v>
      </c>
      <c r="BI205" s="195" t="n">
        <f aca="false">IF(N205="nulová",J205,0)</f>
        <v>0</v>
      </c>
      <c r="BJ205" s="7" t="s">
        <v>90</v>
      </c>
      <c r="BK205" s="195" t="n">
        <f aca="false">ROUND(I205*H205,2)</f>
        <v>0</v>
      </c>
      <c r="BL205" s="7" t="s">
        <v>192</v>
      </c>
      <c r="BM205" s="194" t="s">
        <v>620</v>
      </c>
      <c r="BN205" s="31"/>
    </row>
    <row r="206" s="32" customFormat="true" ht="12.8" hidden="false" customHeight="false" outlineLevel="0" collapsed="false">
      <c r="A206" s="26"/>
      <c r="B206" s="27"/>
      <c r="C206" s="26"/>
      <c r="D206" s="196" t="s">
        <v>194</v>
      </c>
      <c r="E206" s="26"/>
      <c r="F206" s="197" t="s">
        <v>2554</v>
      </c>
      <c r="G206" s="26"/>
      <c r="H206" s="26"/>
      <c r="I206" s="163"/>
      <c r="J206" s="26"/>
      <c r="K206" s="26"/>
      <c r="L206" s="27"/>
      <c r="M206" s="198"/>
      <c r="N206" s="199"/>
      <c r="O206" s="68"/>
      <c r="P206" s="68"/>
      <c r="Q206" s="68"/>
      <c r="R206" s="68"/>
      <c r="S206" s="68"/>
      <c r="T206" s="69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7" t="s">
        <v>194</v>
      </c>
      <c r="AU206" s="7" t="s">
        <v>82</v>
      </c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</row>
    <row r="207" s="32" customFormat="true" ht="12.8" hidden="false" customHeight="false" outlineLevel="0" collapsed="false">
      <c r="A207" s="26"/>
      <c r="B207" s="27"/>
      <c r="C207" s="183" t="s">
        <v>553</v>
      </c>
      <c r="D207" s="183" t="s">
        <v>0</v>
      </c>
      <c r="E207" s="184" t="s">
        <v>2326</v>
      </c>
      <c r="F207" s="185" t="s">
        <v>2555</v>
      </c>
      <c r="G207" s="186" t="s">
        <v>260</v>
      </c>
      <c r="H207" s="187" t="n">
        <v>1</v>
      </c>
      <c r="I207" s="188"/>
      <c r="J207" s="189" t="n">
        <f aca="false">ROUND(I207*H207,2)</f>
        <v>0</v>
      </c>
      <c r="K207" s="185" t="s">
        <v>2510</v>
      </c>
      <c r="L207" s="27"/>
      <c r="M207" s="190"/>
      <c r="N207" s="191" t="s">
        <v>47</v>
      </c>
      <c r="O207" s="68"/>
      <c r="P207" s="192" t="n">
        <f aca="false">O207*H207</f>
        <v>0</v>
      </c>
      <c r="Q207" s="192" t="n">
        <v>0</v>
      </c>
      <c r="R207" s="192" t="n">
        <f aca="false">Q207*H207</f>
        <v>0</v>
      </c>
      <c r="S207" s="192" t="n">
        <v>0</v>
      </c>
      <c r="T207" s="193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194" t="s">
        <v>192</v>
      </c>
      <c r="AS207" s="31"/>
      <c r="AT207" s="194" t="s">
        <v>0</v>
      </c>
      <c r="AU207" s="194" t="s">
        <v>82</v>
      </c>
      <c r="AV207" s="31"/>
      <c r="AW207" s="31"/>
      <c r="AX207" s="31"/>
      <c r="AY207" s="7" t="s">
        <v>186</v>
      </c>
      <c r="AZ207" s="31"/>
      <c r="BA207" s="31"/>
      <c r="BB207" s="31"/>
      <c r="BC207" s="31"/>
      <c r="BD207" s="31"/>
      <c r="BE207" s="195" t="n">
        <f aca="false">IF(N207="základní",J207,0)</f>
        <v>0</v>
      </c>
      <c r="BF207" s="195" t="n">
        <f aca="false">IF(N207="snížená",J207,0)</f>
        <v>0</v>
      </c>
      <c r="BG207" s="195" t="n">
        <f aca="false">IF(N207="zákl. přenesená",J207,0)</f>
        <v>0</v>
      </c>
      <c r="BH207" s="195" t="n">
        <f aca="false">IF(N207="sníž. přenesená",J207,0)</f>
        <v>0</v>
      </c>
      <c r="BI207" s="195" t="n">
        <f aca="false">IF(N207="nulová",J207,0)</f>
        <v>0</v>
      </c>
      <c r="BJ207" s="7" t="s">
        <v>90</v>
      </c>
      <c r="BK207" s="195" t="n">
        <f aca="false">ROUND(I207*H207,2)</f>
        <v>0</v>
      </c>
      <c r="BL207" s="7" t="s">
        <v>192</v>
      </c>
      <c r="BM207" s="194" t="s">
        <v>623</v>
      </c>
      <c r="BN207" s="31"/>
    </row>
    <row r="208" s="32" customFormat="true" ht="12.8" hidden="false" customHeight="false" outlineLevel="0" collapsed="false">
      <c r="A208" s="26"/>
      <c r="B208" s="27"/>
      <c r="C208" s="26"/>
      <c r="D208" s="196" t="s">
        <v>194</v>
      </c>
      <c r="E208" s="26"/>
      <c r="F208" s="197" t="s">
        <v>2555</v>
      </c>
      <c r="G208" s="26"/>
      <c r="H208" s="26"/>
      <c r="I208" s="163"/>
      <c r="J208" s="26"/>
      <c r="K208" s="26"/>
      <c r="L208" s="27"/>
      <c r="M208" s="198"/>
      <c r="N208" s="199"/>
      <c r="O208" s="68"/>
      <c r="P208" s="68"/>
      <c r="Q208" s="68"/>
      <c r="R208" s="68"/>
      <c r="S208" s="68"/>
      <c r="T208" s="69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7" t="s">
        <v>194</v>
      </c>
      <c r="AU208" s="7" t="s">
        <v>82</v>
      </c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</row>
    <row r="209" s="32" customFormat="true" ht="12.8" hidden="false" customHeight="false" outlineLevel="0" collapsed="false">
      <c r="A209" s="26"/>
      <c r="B209" s="27"/>
      <c r="C209" s="183" t="s">
        <v>644</v>
      </c>
      <c r="D209" s="183" t="s">
        <v>0</v>
      </c>
      <c r="E209" s="184" t="s">
        <v>2329</v>
      </c>
      <c r="F209" s="185" t="s">
        <v>2556</v>
      </c>
      <c r="G209" s="186" t="s">
        <v>260</v>
      </c>
      <c r="H209" s="187" t="n">
        <v>1</v>
      </c>
      <c r="I209" s="188"/>
      <c r="J209" s="189" t="n">
        <f aca="false">ROUND(I209*H209,2)</f>
        <v>0</v>
      </c>
      <c r="K209" s="185" t="s">
        <v>2510</v>
      </c>
      <c r="L209" s="27"/>
      <c r="M209" s="190"/>
      <c r="N209" s="191" t="s">
        <v>47</v>
      </c>
      <c r="O209" s="68"/>
      <c r="P209" s="192" t="n">
        <f aca="false">O209*H209</f>
        <v>0</v>
      </c>
      <c r="Q209" s="192" t="n">
        <v>0</v>
      </c>
      <c r="R209" s="192" t="n">
        <f aca="false">Q209*H209</f>
        <v>0</v>
      </c>
      <c r="S209" s="192" t="n">
        <v>0</v>
      </c>
      <c r="T209" s="193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194" t="s">
        <v>192</v>
      </c>
      <c r="AS209" s="31"/>
      <c r="AT209" s="194" t="s">
        <v>0</v>
      </c>
      <c r="AU209" s="194" t="s">
        <v>82</v>
      </c>
      <c r="AV209" s="31"/>
      <c r="AW209" s="31"/>
      <c r="AX209" s="31"/>
      <c r="AY209" s="7" t="s">
        <v>186</v>
      </c>
      <c r="AZ209" s="31"/>
      <c r="BA209" s="31"/>
      <c r="BB209" s="31"/>
      <c r="BC209" s="31"/>
      <c r="BD209" s="31"/>
      <c r="BE209" s="195" t="n">
        <f aca="false">IF(N209="základní",J209,0)</f>
        <v>0</v>
      </c>
      <c r="BF209" s="195" t="n">
        <f aca="false">IF(N209="snížená",J209,0)</f>
        <v>0</v>
      </c>
      <c r="BG209" s="195" t="n">
        <f aca="false">IF(N209="zákl. přenesená",J209,0)</f>
        <v>0</v>
      </c>
      <c r="BH209" s="195" t="n">
        <f aca="false">IF(N209="sníž. přenesená",J209,0)</f>
        <v>0</v>
      </c>
      <c r="BI209" s="195" t="n">
        <f aca="false">IF(N209="nulová",J209,0)</f>
        <v>0</v>
      </c>
      <c r="BJ209" s="7" t="s">
        <v>90</v>
      </c>
      <c r="BK209" s="195" t="n">
        <f aca="false">ROUND(I209*H209,2)</f>
        <v>0</v>
      </c>
      <c r="BL209" s="7" t="s">
        <v>192</v>
      </c>
      <c r="BM209" s="194" t="s">
        <v>627</v>
      </c>
      <c r="BN209" s="31"/>
    </row>
    <row r="210" s="32" customFormat="true" ht="12.8" hidden="false" customHeight="false" outlineLevel="0" collapsed="false">
      <c r="A210" s="26"/>
      <c r="B210" s="27"/>
      <c r="C210" s="26"/>
      <c r="D210" s="196" t="s">
        <v>194</v>
      </c>
      <c r="E210" s="26"/>
      <c r="F210" s="197" t="s">
        <v>2556</v>
      </c>
      <c r="G210" s="26"/>
      <c r="H210" s="26"/>
      <c r="I210" s="163"/>
      <c r="J210" s="26"/>
      <c r="K210" s="26"/>
      <c r="L210" s="27"/>
      <c r="M210" s="198"/>
      <c r="N210" s="199"/>
      <c r="O210" s="68"/>
      <c r="P210" s="68"/>
      <c r="Q210" s="68"/>
      <c r="R210" s="68"/>
      <c r="S210" s="68"/>
      <c r="T210" s="69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7" t="s">
        <v>194</v>
      </c>
      <c r="AU210" s="7" t="s">
        <v>82</v>
      </c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</row>
    <row r="211" s="32" customFormat="true" ht="12.8" hidden="false" customHeight="false" outlineLevel="0" collapsed="false">
      <c r="A211" s="26"/>
      <c r="B211" s="27"/>
      <c r="C211" s="183" t="s">
        <v>556</v>
      </c>
      <c r="D211" s="183" t="s">
        <v>0</v>
      </c>
      <c r="E211" s="184" t="s">
        <v>2332</v>
      </c>
      <c r="F211" s="185" t="s">
        <v>2557</v>
      </c>
      <c r="G211" s="186" t="s">
        <v>260</v>
      </c>
      <c r="H211" s="187" t="n">
        <v>1</v>
      </c>
      <c r="I211" s="188"/>
      <c r="J211" s="189" t="n">
        <f aca="false">ROUND(I211*H211,2)</f>
        <v>0</v>
      </c>
      <c r="K211" s="185" t="s">
        <v>2510</v>
      </c>
      <c r="L211" s="27"/>
      <c r="M211" s="190"/>
      <c r="N211" s="191" t="s">
        <v>47</v>
      </c>
      <c r="O211" s="68"/>
      <c r="P211" s="192" t="n">
        <f aca="false">O211*H211</f>
        <v>0</v>
      </c>
      <c r="Q211" s="192" t="n">
        <v>0</v>
      </c>
      <c r="R211" s="192" t="n">
        <f aca="false">Q211*H211</f>
        <v>0</v>
      </c>
      <c r="S211" s="192" t="n">
        <v>0</v>
      </c>
      <c r="T211" s="193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194" t="s">
        <v>192</v>
      </c>
      <c r="AS211" s="31"/>
      <c r="AT211" s="194" t="s">
        <v>0</v>
      </c>
      <c r="AU211" s="194" t="s">
        <v>82</v>
      </c>
      <c r="AV211" s="31"/>
      <c r="AW211" s="31"/>
      <c r="AX211" s="31"/>
      <c r="AY211" s="7" t="s">
        <v>186</v>
      </c>
      <c r="AZ211" s="31"/>
      <c r="BA211" s="31"/>
      <c r="BB211" s="31"/>
      <c r="BC211" s="31"/>
      <c r="BD211" s="31"/>
      <c r="BE211" s="195" t="n">
        <f aca="false">IF(N211="základní",J211,0)</f>
        <v>0</v>
      </c>
      <c r="BF211" s="195" t="n">
        <f aca="false">IF(N211="snížená",J211,0)</f>
        <v>0</v>
      </c>
      <c r="BG211" s="195" t="n">
        <f aca="false">IF(N211="zákl. přenesená",J211,0)</f>
        <v>0</v>
      </c>
      <c r="BH211" s="195" t="n">
        <f aca="false">IF(N211="sníž. přenesená",J211,0)</f>
        <v>0</v>
      </c>
      <c r="BI211" s="195" t="n">
        <f aca="false">IF(N211="nulová",J211,0)</f>
        <v>0</v>
      </c>
      <c r="BJ211" s="7" t="s">
        <v>90</v>
      </c>
      <c r="BK211" s="195" t="n">
        <f aca="false">ROUND(I211*H211,2)</f>
        <v>0</v>
      </c>
      <c r="BL211" s="7" t="s">
        <v>192</v>
      </c>
      <c r="BM211" s="194" t="s">
        <v>630</v>
      </c>
      <c r="BN211" s="31"/>
    </row>
    <row r="212" s="32" customFormat="true" ht="12.8" hidden="false" customHeight="false" outlineLevel="0" collapsed="false">
      <c r="A212" s="26"/>
      <c r="B212" s="27"/>
      <c r="C212" s="26"/>
      <c r="D212" s="196" t="s">
        <v>194</v>
      </c>
      <c r="E212" s="26"/>
      <c r="F212" s="197" t="s">
        <v>2557</v>
      </c>
      <c r="G212" s="26"/>
      <c r="H212" s="26"/>
      <c r="I212" s="163"/>
      <c r="J212" s="26"/>
      <c r="K212" s="26"/>
      <c r="L212" s="27"/>
      <c r="M212" s="198"/>
      <c r="N212" s="199"/>
      <c r="O212" s="68"/>
      <c r="P212" s="68"/>
      <c r="Q212" s="68"/>
      <c r="R212" s="68"/>
      <c r="S212" s="68"/>
      <c r="T212" s="69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7" t="s">
        <v>194</v>
      </c>
      <c r="AU212" s="7" t="s">
        <v>82</v>
      </c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</row>
    <row r="213" s="32" customFormat="true" ht="12.8" hidden="false" customHeight="false" outlineLevel="0" collapsed="false">
      <c r="A213" s="26"/>
      <c r="B213" s="27"/>
      <c r="C213" s="183" t="s">
        <v>657</v>
      </c>
      <c r="D213" s="183" t="s">
        <v>0</v>
      </c>
      <c r="E213" s="184" t="s">
        <v>2335</v>
      </c>
      <c r="F213" s="185" t="s">
        <v>2558</v>
      </c>
      <c r="G213" s="186" t="s">
        <v>260</v>
      </c>
      <c r="H213" s="187" t="n">
        <v>1</v>
      </c>
      <c r="I213" s="188"/>
      <c r="J213" s="189" t="n">
        <f aca="false">ROUND(I213*H213,2)</f>
        <v>0</v>
      </c>
      <c r="K213" s="185" t="s">
        <v>2510</v>
      </c>
      <c r="L213" s="27"/>
      <c r="M213" s="190"/>
      <c r="N213" s="191" t="s">
        <v>47</v>
      </c>
      <c r="O213" s="68"/>
      <c r="P213" s="192" t="n">
        <f aca="false">O213*H213</f>
        <v>0</v>
      </c>
      <c r="Q213" s="192" t="n">
        <v>0</v>
      </c>
      <c r="R213" s="192" t="n">
        <f aca="false">Q213*H213</f>
        <v>0</v>
      </c>
      <c r="S213" s="192" t="n">
        <v>0</v>
      </c>
      <c r="T213" s="193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194" t="s">
        <v>192</v>
      </c>
      <c r="AS213" s="31"/>
      <c r="AT213" s="194" t="s">
        <v>0</v>
      </c>
      <c r="AU213" s="194" t="s">
        <v>82</v>
      </c>
      <c r="AV213" s="31"/>
      <c r="AW213" s="31"/>
      <c r="AX213" s="31"/>
      <c r="AY213" s="7" t="s">
        <v>186</v>
      </c>
      <c r="AZ213" s="31"/>
      <c r="BA213" s="31"/>
      <c r="BB213" s="31"/>
      <c r="BC213" s="31"/>
      <c r="BD213" s="31"/>
      <c r="BE213" s="195" t="n">
        <f aca="false">IF(N213="základní",J213,0)</f>
        <v>0</v>
      </c>
      <c r="BF213" s="195" t="n">
        <f aca="false">IF(N213="snížená",J213,0)</f>
        <v>0</v>
      </c>
      <c r="BG213" s="195" t="n">
        <f aca="false">IF(N213="zákl. přenesená",J213,0)</f>
        <v>0</v>
      </c>
      <c r="BH213" s="195" t="n">
        <f aca="false">IF(N213="sníž. přenesená",J213,0)</f>
        <v>0</v>
      </c>
      <c r="BI213" s="195" t="n">
        <f aca="false">IF(N213="nulová",J213,0)</f>
        <v>0</v>
      </c>
      <c r="BJ213" s="7" t="s">
        <v>90</v>
      </c>
      <c r="BK213" s="195" t="n">
        <f aca="false">ROUND(I213*H213,2)</f>
        <v>0</v>
      </c>
      <c r="BL213" s="7" t="s">
        <v>192</v>
      </c>
      <c r="BM213" s="194" t="s">
        <v>633</v>
      </c>
      <c r="BN213" s="31"/>
    </row>
    <row r="214" s="32" customFormat="true" ht="12.8" hidden="false" customHeight="false" outlineLevel="0" collapsed="false">
      <c r="A214" s="26"/>
      <c r="B214" s="27"/>
      <c r="C214" s="26"/>
      <c r="D214" s="196" t="s">
        <v>194</v>
      </c>
      <c r="E214" s="26"/>
      <c r="F214" s="197" t="s">
        <v>2558</v>
      </c>
      <c r="G214" s="26"/>
      <c r="H214" s="26"/>
      <c r="I214" s="163"/>
      <c r="J214" s="26"/>
      <c r="K214" s="26"/>
      <c r="L214" s="27"/>
      <c r="M214" s="198"/>
      <c r="N214" s="199"/>
      <c r="O214" s="68"/>
      <c r="P214" s="68"/>
      <c r="Q214" s="68"/>
      <c r="R214" s="68"/>
      <c r="S214" s="68"/>
      <c r="T214" s="69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7" t="s">
        <v>194</v>
      </c>
      <c r="AU214" s="7" t="s">
        <v>82</v>
      </c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</row>
    <row r="215" s="32" customFormat="true" ht="12.8" hidden="false" customHeight="false" outlineLevel="0" collapsed="false">
      <c r="A215" s="26"/>
      <c r="B215" s="27"/>
      <c r="C215" s="183" t="s">
        <v>559</v>
      </c>
      <c r="D215" s="183" t="s">
        <v>0</v>
      </c>
      <c r="E215" s="184" t="s">
        <v>2338</v>
      </c>
      <c r="F215" s="185" t="s">
        <v>2559</v>
      </c>
      <c r="G215" s="186" t="s">
        <v>260</v>
      </c>
      <c r="H215" s="187" t="n">
        <v>1</v>
      </c>
      <c r="I215" s="188"/>
      <c r="J215" s="189" t="n">
        <f aca="false">ROUND(I215*H215,2)</f>
        <v>0</v>
      </c>
      <c r="K215" s="185" t="s">
        <v>2510</v>
      </c>
      <c r="L215" s="27"/>
      <c r="M215" s="190"/>
      <c r="N215" s="191" t="s">
        <v>47</v>
      </c>
      <c r="O215" s="68"/>
      <c r="P215" s="192" t="n">
        <f aca="false">O215*H215</f>
        <v>0</v>
      </c>
      <c r="Q215" s="192" t="n">
        <v>0</v>
      </c>
      <c r="R215" s="192" t="n">
        <f aca="false">Q215*H215</f>
        <v>0</v>
      </c>
      <c r="S215" s="192" t="n">
        <v>0</v>
      </c>
      <c r="T215" s="193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194" t="s">
        <v>192</v>
      </c>
      <c r="AS215" s="31"/>
      <c r="AT215" s="194" t="s">
        <v>0</v>
      </c>
      <c r="AU215" s="194" t="s">
        <v>82</v>
      </c>
      <c r="AV215" s="31"/>
      <c r="AW215" s="31"/>
      <c r="AX215" s="31"/>
      <c r="AY215" s="7" t="s">
        <v>186</v>
      </c>
      <c r="AZ215" s="31"/>
      <c r="BA215" s="31"/>
      <c r="BB215" s="31"/>
      <c r="BC215" s="31"/>
      <c r="BD215" s="31"/>
      <c r="BE215" s="195" t="n">
        <f aca="false">IF(N215="základní",J215,0)</f>
        <v>0</v>
      </c>
      <c r="BF215" s="195" t="n">
        <f aca="false">IF(N215="snížená",J215,0)</f>
        <v>0</v>
      </c>
      <c r="BG215" s="195" t="n">
        <f aca="false">IF(N215="zákl. přenesená",J215,0)</f>
        <v>0</v>
      </c>
      <c r="BH215" s="195" t="n">
        <f aca="false">IF(N215="sníž. přenesená",J215,0)</f>
        <v>0</v>
      </c>
      <c r="BI215" s="195" t="n">
        <f aca="false">IF(N215="nulová",J215,0)</f>
        <v>0</v>
      </c>
      <c r="BJ215" s="7" t="s">
        <v>90</v>
      </c>
      <c r="BK215" s="195" t="n">
        <f aca="false">ROUND(I215*H215,2)</f>
        <v>0</v>
      </c>
      <c r="BL215" s="7" t="s">
        <v>192</v>
      </c>
      <c r="BM215" s="194" t="s">
        <v>636</v>
      </c>
      <c r="BN215" s="31"/>
    </row>
    <row r="216" s="32" customFormat="true" ht="12.8" hidden="false" customHeight="false" outlineLevel="0" collapsed="false">
      <c r="A216" s="26"/>
      <c r="B216" s="27"/>
      <c r="C216" s="26"/>
      <c r="D216" s="196" t="s">
        <v>194</v>
      </c>
      <c r="E216" s="26"/>
      <c r="F216" s="197" t="s">
        <v>2559</v>
      </c>
      <c r="G216" s="26"/>
      <c r="H216" s="26"/>
      <c r="I216" s="163"/>
      <c r="J216" s="26"/>
      <c r="K216" s="26"/>
      <c r="L216" s="27"/>
      <c r="M216" s="198"/>
      <c r="N216" s="199"/>
      <c r="O216" s="68"/>
      <c r="P216" s="68"/>
      <c r="Q216" s="68"/>
      <c r="R216" s="68"/>
      <c r="S216" s="68"/>
      <c r="T216" s="69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7" t="s">
        <v>194</v>
      </c>
      <c r="AU216" s="7" t="s">
        <v>82</v>
      </c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</row>
    <row r="217" s="32" customFormat="true" ht="12.8" hidden="false" customHeight="false" outlineLevel="0" collapsed="false">
      <c r="A217" s="26"/>
      <c r="B217" s="27"/>
      <c r="C217" s="183" t="s">
        <v>669</v>
      </c>
      <c r="D217" s="183" t="s">
        <v>0</v>
      </c>
      <c r="E217" s="184" t="s">
        <v>2341</v>
      </c>
      <c r="F217" s="185" t="s">
        <v>2560</v>
      </c>
      <c r="G217" s="186" t="s">
        <v>260</v>
      </c>
      <c r="H217" s="187" t="n">
        <v>1</v>
      </c>
      <c r="I217" s="188"/>
      <c r="J217" s="189" t="n">
        <f aca="false">ROUND(I217*H217,2)</f>
        <v>0</v>
      </c>
      <c r="K217" s="185" t="s">
        <v>2510</v>
      </c>
      <c r="L217" s="27"/>
      <c r="M217" s="190"/>
      <c r="N217" s="191" t="s">
        <v>47</v>
      </c>
      <c r="O217" s="68"/>
      <c r="P217" s="192" t="n">
        <f aca="false">O217*H217</f>
        <v>0</v>
      </c>
      <c r="Q217" s="192" t="n">
        <v>0</v>
      </c>
      <c r="R217" s="192" t="n">
        <f aca="false">Q217*H217</f>
        <v>0</v>
      </c>
      <c r="S217" s="192" t="n">
        <v>0</v>
      </c>
      <c r="T217" s="193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194" t="s">
        <v>192</v>
      </c>
      <c r="AS217" s="31"/>
      <c r="AT217" s="194" t="s">
        <v>0</v>
      </c>
      <c r="AU217" s="194" t="s">
        <v>82</v>
      </c>
      <c r="AV217" s="31"/>
      <c r="AW217" s="31"/>
      <c r="AX217" s="31"/>
      <c r="AY217" s="7" t="s">
        <v>186</v>
      </c>
      <c r="AZ217" s="31"/>
      <c r="BA217" s="31"/>
      <c r="BB217" s="31"/>
      <c r="BC217" s="31"/>
      <c r="BD217" s="31"/>
      <c r="BE217" s="195" t="n">
        <f aca="false">IF(N217="základní",J217,0)</f>
        <v>0</v>
      </c>
      <c r="BF217" s="195" t="n">
        <f aca="false">IF(N217="snížená",J217,0)</f>
        <v>0</v>
      </c>
      <c r="BG217" s="195" t="n">
        <f aca="false">IF(N217="zákl. přenesená",J217,0)</f>
        <v>0</v>
      </c>
      <c r="BH217" s="195" t="n">
        <f aca="false">IF(N217="sníž. přenesená",J217,0)</f>
        <v>0</v>
      </c>
      <c r="BI217" s="195" t="n">
        <f aca="false">IF(N217="nulová",J217,0)</f>
        <v>0</v>
      </c>
      <c r="BJ217" s="7" t="s">
        <v>90</v>
      </c>
      <c r="BK217" s="195" t="n">
        <f aca="false">ROUND(I217*H217,2)</f>
        <v>0</v>
      </c>
      <c r="BL217" s="7" t="s">
        <v>192</v>
      </c>
      <c r="BM217" s="194" t="s">
        <v>640</v>
      </c>
      <c r="BN217" s="31"/>
    </row>
    <row r="218" s="32" customFormat="true" ht="12.8" hidden="false" customHeight="false" outlineLevel="0" collapsed="false">
      <c r="A218" s="26"/>
      <c r="B218" s="27"/>
      <c r="C218" s="26"/>
      <c r="D218" s="196" t="s">
        <v>194</v>
      </c>
      <c r="E218" s="26"/>
      <c r="F218" s="197" t="s">
        <v>2560</v>
      </c>
      <c r="G218" s="26"/>
      <c r="H218" s="26"/>
      <c r="I218" s="163"/>
      <c r="J218" s="26"/>
      <c r="K218" s="26"/>
      <c r="L218" s="27"/>
      <c r="M218" s="198"/>
      <c r="N218" s="199"/>
      <c r="O218" s="68"/>
      <c r="P218" s="68"/>
      <c r="Q218" s="68"/>
      <c r="R218" s="68"/>
      <c r="S218" s="68"/>
      <c r="T218" s="69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7" t="s">
        <v>194</v>
      </c>
      <c r="AU218" s="7" t="s">
        <v>82</v>
      </c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</row>
    <row r="219" s="32" customFormat="true" ht="12.8" hidden="false" customHeight="false" outlineLevel="0" collapsed="false">
      <c r="A219" s="26"/>
      <c r="B219" s="27"/>
      <c r="C219" s="183" t="s">
        <v>562</v>
      </c>
      <c r="D219" s="183" t="s">
        <v>0</v>
      </c>
      <c r="E219" s="184" t="s">
        <v>1443</v>
      </c>
      <c r="F219" s="185" t="s">
        <v>2561</v>
      </c>
      <c r="G219" s="186" t="s">
        <v>260</v>
      </c>
      <c r="H219" s="187" t="n">
        <v>1</v>
      </c>
      <c r="I219" s="188"/>
      <c r="J219" s="189" t="n">
        <f aca="false">ROUND(I219*H219,2)</f>
        <v>0</v>
      </c>
      <c r="K219" s="185" t="s">
        <v>2510</v>
      </c>
      <c r="L219" s="27"/>
      <c r="M219" s="190"/>
      <c r="N219" s="191" t="s">
        <v>47</v>
      </c>
      <c r="O219" s="68"/>
      <c r="P219" s="192" t="n">
        <f aca="false">O219*H219</f>
        <v>0</v>
      </c>
      <c r="Q219" s="192" t="n">
        <v>0</v>
      </c>
      <c r="R219" s="192" t="n">
        <f aca="false">Q219*H219</f>
        <v>0</v>
      </c>
      <c r="S219" s="192" t="n">
        <v>0</v>
      </c>
      <c r="T219" s="193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194" t="s">
        <v>192</v>
      </c>
      <c r="AS219" s="31"/>
      <c r="AT219" s="194" t="s">
        <v>0</v>
      </c>
      <c r="AU219" s="194" t="s">
        <v>82</v>
      </c>
      <c r="AV219" s="31"/>
      <c r="AW219" s="31"/>
      <c r="AX219" s="31"/>
      <c r="AY219" s="7" t="s">
        <v>186</v>
      </c>
      <c r="AZ219" s="31"/>
      <c r="BA219" s="31"/>
      <c r="BB219" s="31"/>
      <c r="BC219" s="31"/>
      <c r="BD219" s="31"/>
      <c r="BE219" s="195" t="n">
        <f aca="false">IF(N219="základní",J219,0)</f>
        <v>0</v>
      </c>
      <c r="BF219" s="195" t="n">
        <f aca="false">IF(N219="snížená",J219,0)</f>
        <v>0</v>
      </c>
      <c r="BG219" s="195" t="n">
        <f aca="false">IF(N219="zákl. přenesená",J219,0)</f>
        <v>0</v>
      </c>
      <c r="BH219" s="195" t="n">
        <f aca="false">IF(N219="sníž. přenesená",J219,0)</f>
        <v>0</v>
      </c>
      <c r="BI219" s="195" t="n">
        <f aca="false">IF(N219="nulová",J219,0)</f>
        <v>0</v>
      </c>
      <c r="BJ219" s="7" t="s">
        <v>90</v>
      </c>
      <c r="BK219" s="195" t="n">
        <f aca="false">ROUND(I219*H219,2)</f>
        <v>0</v>
      </c>
      <c r="BL219" s="7" t="s">
        <v>192</v>
      </c>
      <c r="BM219" s="194" t="s">
        <v>643</v>
      </c>
      <c r="BN219" s="31"/>
    </row>
    <row r="220" s="32" customFormat="true" ht="12.8" hidden="false" customHeight="false" outlineLevel="0" collapsed="false">
      <c r="A220" s="26"/>
      <c r="B220" s="27"/>
      <c r="C220" s="26"/>
      <c r="D220" s="196" t="s">
        <v>194</v>
      </c>
      <c r="E220" s="26"/>
      <c r="F220" s="197" t="s">
        <v>2561</v>
      </c>
      <c r="G220" s="26"/>
      <c r="H220" s="26"/>
      <c r="I220" s="163"/>
      <c r="J220" s="26"/>
      <c r="K220" s="26"/>
      <c r="L220" s="27"/>
      <c r="M220" s="198"/>
      <c r="N220" s="199"/>
      <c r="O220" s="68"/>
      <c r="P220" s="68"/>
      <c r="Q220" s="68"/>
      <c r="R220" s="68"/>
      <c r="S220" s="68"/>
      <c r="T220" s="69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7" t="s">
        <v>194</v>
      </c>
      <c r="AU220" s="7" t="s">
        <v>82</v>
      </c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</row>
    <row r="221" s="32" customFormat="true" ht="12.8" hidden="false" customHeight="false" outlineLevel="0" collapsed="false">
      <c r="A221" s="26"/>
      <c r="B221" s="27"/>
      <c r="C221" s="183" t="s">
        <v>681</v>
      </c>
      <c r="D221" s="183" t="s">
        <v>0</v>
      </c>
      <c r="E221" s="184" t="s">
        <v>2344</v>
      </c>
      <c r="F221" s="185" t="s">
        <v>2562</v>
      </c>
      <c r="G221" s="186" t="s">
        <v>260</v>
      </c>
      <c r="H221" s="187" t="n">
        <v>1</v>
      </c>
      <c r="I221" s="188"/>
      <c r="J221" s="189" t="n">
        <f aca="false">ROUND(I221*H221,2)</f>
        <v>0</v>
      </c>
      <c r="K221" s="185" t="s">
        <v>2510</v>
      </c>
      <c r="L221" s="27"/>
      <c r="M221" s="190"/>
      <c r="N221" s="191" t="s">
        <v>47</v>
      </c>
      <c r="O221" s="68"/>
      <c r="P221" s="192" t="n">
        <f aca="false">O221*H221</f>
        <v>0</v>
      </c>
      <c r="Q221" s="192" t="n">
        <v>0</v>
      </c>
      <c r="R221" s="192" t="n">
        <f aca="false">Q221*H221</f>
        <v>0</v>
      </c>
      <c r="S221" s="192" t="n">
        <v>0</v>
      </c>
      <c r="T221" s="193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194" t="s">
        <v>192</v>
      </c>
      <c r="AS221" s="31"/>
      <c r="AT221" s="194" t="s">
        <v>0</v>
      </c>
      <c r="AU221" s="194" t="s">
        <v>82</v>
      </c>
      <c r="AV221" s="31"/>
      <c r="AW221" s="31"/>
      <c r="AX221" s="31"/>
      <c r="AY221" s="7" t="s">
        <v>186</v>
      </c>
      <c r="AZ221" s="31"/>
      <c r="BA221" s="31"/>
      <c r="BB221" s="31"/>
      <c r="BC221" s="31"/>
      <c r="BD221" s="31"/>
      <c r="BE221" s="195" t="n">
        <f aca="false">IF(N221="základní",J221,0)</f>
        <v>0</v>
      </c>
      <c r="BF221" s="195" t="n">
        <f aca="false">IF(N221="snížená",J221,0)</f>
        <v>0</v>
      </c>
      <c r="BG221" s="195" t="n">
        <f aca="false">IF(N221="zákl. přenesená",J221,0)</f>
        <v>0</v>
      </c>
      <c r="BH221" s="195" t="n">
        <f aca="false">IF(N221="sníž. přenesená",J221,0)</f>
        <v>0</v>
      </c>
      <c r="BI221" s="195" t="n">
        <f aca="false">IF(N221="nulová",J221,0)</f>
        <v>0</v>
      </c>
      <c r="BJ221" s="7" t="s">
        <v>90</v>
      </c>
      <c r="BK221" s="195" t="n">
        <f aca="false">ROUND(I221*H221,2)</f>
        <v>0</v>
      </c>
      <c r="BL221" s="7" t="s">
        <v>192</v>
      </c>
      <c r="BM221" s="194" t="s">
        <v>647</v>
      </c>
      <c r="BN221" s="31"/>
    </row>
    <row r="222" s="32" customFormat="true" ht="12.8" hidden="false" customHeight="false" outlineLevel="0" collapsed="false">
      <c r="A222" s="26"/>
      <c r="B222" s="27"/>
      <c r="C222" s="26"/>
      <c r="D222" s="196" t="s">
        <v>194</v>
      </c>
      <c r="E222" s="26"/>
      <c r="F222" s="197" t="s">
        <v>2562</v>
      </c>
      <c r="G222" s="26"/>
      <c r="H222" s="26"/>
      <c r="I222" s="163"/>
      <c r="J222" s="26"/>
      <c r="K222" s="26"/>
      <c r="L222" s="27"/>
      <c r="M222" s="198"/>
      <c r="N222" s="199"/>
      <c r="O222" s="68"/>
      <c r="P222" s="68"/>
      <c r="Q222" s="68"/>
      <c r="R222" s="68"/>
      <c r="S222" s="68"/>
      <c r="T222" s="69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7" t="s">
        <v>194</v>
      </c>
      <c r="AU222" s="7" t="s">
        <v>82</v>
      </c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</row>
    <row r="223" s="32" customFormat="true" ht="12.8" hidden="false" customHeight="false" outlineLevel="0" collapsed="false">
      <c r="A223" s="26"/>
      <c r="B223" s="27"/>
      <c r="C223" s="183" t="s">
        <v>565</v>
      </c>
      <c r="D223" s="183" t="s">
        <v>0</v>
      </c>
      <c r="E223" s="184" t="s">
        <v>2347</v>
      </c>
      <c r="F223" s="185" t="s">
        <v>2563</v>
      </c>
      <c r="G223" s="186" t="s">
        <v>260</v>
      </c>
      <c r="H223" s="187" t="n">
        <v>1</v>
      </c>
      <c r="I223" s="188"/>
      <c r="J223" s="189" t="n">
        <f aca="false">ROUND(I223*H223,2)</f>
        <v>0</v>
      </c>
      <c r="K223" s="185" t="s">
        <v>2510</v>
      </c>
      <c r="L223" s="27"/>
      <c r="M223" s="190"/>
      <c r="N223" s="191" t="s">
        <v>47</v>
      </c>
      <c r="O223" s="68"/>
      <c r="P223" s="192" t="n">
        <f aca="false">O223*H223</f>
        <v>0</v>
      </c>
      <c r="Q223" s="192" t="n">
        <v>0</v>
      </c>
      <c r="R223" s="192" t="n">
        <f aca="false">Q223*H223</f>
        <v>0</v>
      </c>
      <c r="S223" s="192" t="n">
        <v>0</v>
      </c>
      <c r="T223" s="193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194" t="s">
        <v>192</v>
      </c>
      <c r="AS223" s="31"/>
      <c r="AT223" s="194" t="s">
        <v>0</v>
      </c>
      <c r="AU223" s="194" t="s">
        <v>82</v>
      </c>
      <c r="AV223" s="31"/>
      <c r="AW223" s="31"/>
      <c r="AX223" s="31"/>
      <c r="AY223" s="7" t="s">
        <v>186</v>
      </c>
      <c r="AZ223" s="31"/>
      <c r="BA223" s="31"/>
      <c r="BB223" s="31"/>
      <c r="BC223" s="31"/>
      <c r="BD223" s="31"/>
      <c r="BE223" s="195" t="n">
        <f aca="false">IF(N223="základní",J223,0)</f>
        <v>0</v>
      </c>
      <c r="BF223" s="195" t="n">
        <f aca="false">IF(N223="snížená",J223,0)</f>
        <v>0</v>
      </c>
      <c r="BG223" s="195" t="n">
        <f aca="false">IF(N223="zákl. přenesená",J223,0)</f>
        <v>0</v>
      </c>
      <c r="BH223" s="195" t="n">
        <f aca="false">IF(N223="sníž. přenesená",J223,0)</f>
        <v>0</v>
      </c>
      <c r="BI223" s="195" t="n">
        <f aca="false">IF(N223="nulová",J223,0)</f>
        <v>0</v>
      </c>
      <c r="BJ223" s="7" t="s">
        <v>90</v>
      </c>
      <c r="BK223" s="195" t="n">
        <f aca="false">ROUND(I223*H223,2)</f>
        <v>0</v>
      </c>
      <c r="BL223" s="7" t="s">
        <v>192</v>
      </c>
      <c r="BM223" s="194" t="s">
        <v>650</v>
      </c>
      <c r="BN223" s="31"/>
    </row>
    <row r="224" s="32" customFormat="true" ht="12.8" hidden="false" customHeight="false" outlineLevel="0" collapsed="false">
      <c r="A224" s="26"/>
      <c r="B224" s="27"/>
      <c r="C224" s="26"/>
      <c r="D224" s="196" t="s">
        <v>194</v>
      </c>
      <c r="E224" s="26"/>
      <c r="F224" s="197" t="s">
        <v>2563</v>
      </c>
      <c r="G224" s="26"/>
      <c r="H224" s="26"/>
      <c r="I224" s="163"/>
      <c r="J224" s="26"/>
      <c r="K224" s="26"/>
      <c r="L224" s="27"/>
      <c r="M224" s="198"/>
      <c r="N224" s="199"/>
      <c r="O224" s="68"/>
      <c r="P224" s="68"/>
      <c r="Q224" s="68"/>
      <c r="R224" s="68"/>
      <c r="S224" s="68"/>
      <c r="T224" s="69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7" t="s">
        <v>194</v>
      </c>
      <c r="AU224" s="7" t="s">
        <v>82</v>
      </c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</row>
    <row r="225" s="32" customFormat="true" ht="12.8" hidden="false" customHeight="false" outlineLevel="0" collapsed="false">
      <c r="A225" s="26"/>
      <c r="B225" s="27"/>
      <c r="C225" s="183" t="s">
        <v>688</v>
      </c>
      <c r="D225" s="183" t="s">
        <v>0</v>
      </c>
      <c r="E225" s="184" t="s">
        <v>2350</v>
      </c>
      <c r="F225" s="185" t="s">
        <v>2564</v>
      </c>
      <c r="G225" s="186" t="s">
        <v>260</v>
      </c>
      <c r="H225" s="187" t="n">
        <v>1</v>
      </c>
      <c r="I225" s="188"/>
      <c r="J225" s="189" t="n">
        <f aca="false">ROUND(I225*H225,2)</f>
        <v>0</v>
      </c>
      <c r="K225" s="185" t="s">
        <v>2510</v>
      </c>
      <c r="L225" s="27"/>
      <c r="M225" s="190"/>
      <c r="N225" s="191" t="s">
        <v>47</v>
      </c>
      <c r="O225" s="68"/>
      <c r="P225" s="192" t="n">
        <f aca="false">O225*H225</f>
        <v>0</v>
      </c>
      <c r="Q225" s="192" t="n">
        <v>0</v>
      </c>
      <c r="R225" s="192" t="n">
        <f aca="false">Q225*H225</f>
        <v>0</v>
      </c>
      <c r="S225" s="192" t="n">
        <v>0</v>
      </c>
      <c r="T225" s="193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194" t="s">
        <v>192</v>
      </c>
      <c r="AS225" s="31"/>
      <c r="AT225" s="194" t="s">
        <v>0</v>
      </c>
      <c r="AU225" s="194" t="s">
        <v>82</v>
      </c>
      <c r="AV225" s="31"/>
      <c r="AW225" s="31"/>
      <c r="AX225" s="31"/>
      <c r="AY225" s="7" t="s">
        <v>186</v>
      </c>
      <c r="AZ225" s="31"/>
      <c r="BA225" s="31"/>
      <c r="BB225" s="31"/>
      <c r="BC225" s="31"/>
      <c r="BD225" s="31"/>
      <c r="BE225" s="195" t="n">
        <f aca="false">IF(N225="základní",J225,0)</f>
        <v>0</v>
      </c>
      <c r="BF225" s="195" t="n">
        <f aca="false">IF(N225="snížená",J225,0)</f>
        <v>0</v>
      </c>
      <c r="BG225" s="195" t="n">
        <f aca="false">IF(N225="zákl. přenesená",J225,0)</f>
        <v>0</v>
      </c>
      <c r="BH225" s="195" t="n">
        <f aca="false">IF(N225="sníž. přenesená",J225,0)</f>
        <v>0</v>
      </c>
      <c r="BI225" s="195" t="n">
        <f aca="false">IF(N225="nulová",J225,0)</f>
        <v>0</v>
      </c>
      <c r="BJ225" s="7" t="s">
        <v>90</v>
      </c>
      <c r="BK225" s="195" t="n">
        <f aca="false">ROUND(I225*H225,2)</f>
        <v>0</v>
      </c>
      <c r="BL225" s="7" t="s">
        <v>192</v>
      </c>
      <c r="BM225" s="194" t="s">
        <v>653</v>
      </c>
      <c r="BN225" s="31"/>
    </row>
    <row r="226" s="32" customFormat="true" ht="12.8" hidden="false" customHeight="false" outlineLevel="0" collapsed="false">
      <c r="A226" s="26"/>
      <c r="B226" s="27"/>
      <c r="C226" s="26"/>
      <c r="D226" s="196" t="s">
        <v>194</v>
      </c>
      <c r="E226" s="26"/>
      <c r="F226" s="197" t="s">
        <v>2564</v>
      </c>
      <c r="G226" s="26"/>
      <c r="H226" s="26"/>
      <c r="I226" s="163"/>
      <c r="J226" s="26"/>
      <c r="K226" s="26"/>
      <c r="L226" s="27"/>
      <c r="M226" s="198"/>
      <c r="N226" s="199"/>
      <c r="O226" s="68"/>
      <c r="P226" s="68"/>
      <c r="Q226" s="68"/>
      <c r="R226" s="68"/>
      <c r="S226" s="68"/>
      <c r="T226" s="69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7" t="s">
        <v>194</v>
      </c>
      <c r="AU226" s="7" t="s">
        <v>82</v>
      </c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</row>
    <row r="227" s="32" customFormat="true" ht="12.8" hidden="false" customHeight="false" outlineLevel="0" collapsed="false">
      <c r="A227" s="26"/>
      <c r="B227" s="27"/>
      <c r="C227" s="183" t="s">
        <v>568</v>
      </c>
      <c r="D227" s="183" t="s">
        <v>0</v>
      </c>
      <c r="E227" s="184" t="s">
        <v>2353</v>
      </c>
      <c r="F227" s="185" t="s">
        <v>2565</v>
      </c>
      <c r="G227" s="186" t="s">
        <v>260</v>
      </c>
      <c r="H227" s="187" t="n">
        <v>1</v>
      </c>
      <c r="I227" s="188"/>
      <c r="J227" s="189" t="n">
        <f aca="false">ROUND(I227*H227,2)</f>
        <v>0</v>
      </c>
      <c r="K227" s="185" t="s">
        <v>2510</v>
      </c>
      <c r="L227" s="27"/>
      <c r="M227" s="190"/>
      <c r="N227" s="191" t="s">
        <v>47</v>
      </c>
      <c r="O227" s="68"/>
      <c r="P227" s="192" t="n">
        <f aca="false">O227*H227</f>
        <v>0</v>
      </c>
      <c r="Q227" s="192" t="n">
        <v>0</v>
      </c>
      <c r="R227" s="192" t="n">
        <f aca="false">Q227*H227</f>
        <v>0</v>
      </c>
      <c r="S227" s="192" t="n">
        <v>0</v>
      </c>
      <c r="T227" s="193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194" t="s">
        <v>192</v>
      </c>
      <c r="AS227" s="31"/>
      <c r="AT227" s="194" t="s">
        <v>0</v>
      </c>
      <c r="AU227" s="194" t="s">
        <v>82</v>
      </c>
      <c r="AV227" s="31"/>
      <c r="AW227" s="31"/>
      <c r="AX227" s="31"/>
      <c r="AY227" s="7" t="s">
        <v>186</v>
      </c>
      <c r="AZ227" s="31"/>
      <c r="BA227" s="31"/>
      <c r="BB227" s="31"/>
      <c r="BC227" s="31"/>
      <c r="BD227" s="31"/>
      <c r="BE227" s="195" t="n">
        <f aca="false">IF(N227="základní",J227,0)</f>
        <v>0</v>
      </c>
      <c r="BF227" s="195" t="n">
        <f aca="false">IF(N227="snížená",J227,0)</f>
        <v>0</v>
      </c>
      <c r="BG227" s="195" t="n">
        <f aca="false">IF(N227="zákl. přenesená",J227,0)</f>
        <v>0</v>
      </c>
      <c r="BH227" s="195" t="n">
        <f aca="false">IF(N227="sníž. přenesená",J227,0)</f>
        <v>0</v>
      </c>
      <c r="BI227" s="195" t="n">
        <f aca="false">IF(N227="nulová",J227,0)</f>
        <v>0</v>
      </c>
      <c r="BJ227" s="7" t="s">
        <v>90</v>
      </c>
      <c r="BK227" s="195" t="n">
        <f aca="false">ROUND(I227*H227,2)</f>
        <v>0</v>
      </c>
      <c r="BL227" s="7" t="s">
        <v>192</v>
      </c>
      <c r="BM227" s="194" t="s">
        <v>656</v>
      </c>
      <c r="BN227" s="31"/>
    </row>
    <row r="228" s="32" customFormat="true" ht="12.8" hidden="false" customHeight="false" outlineLevel="0" collapsed="false">
      <c r="A228" s="26"/>
      <c r="B228" s="27"/>
      <c r="C228" s="26"/>
      <c r="D228" s="196" t="s">
        <v>194</v>
      </c>
      <c r="E228" s="26"/>
      <c r="F228" s="197" t="s">
        <v>2565</v>
      </c>
      <c r="G228" s="26"/>
      <c r="H228" s="26"/>
      <c r="I228" s="163"/>
      <c r="J228" s="26"/>
      <c r="K228" s="26"/>
      <c r="L228" s="27"/>
      <c r="M228" s="198"/>
      <c r="N228" s="199"/>
      <c r="O228" s="68"/>
      <c r="P228" s="68"/>
      <c r="Q228" s="68"/>
      <c r="R228" s="68"/>
      <c r="S228" s="68"/>
      <c r="T228" s="69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7" t="s">
        <v>194</v>
      </c>
      <c r="AU228" s="7" t="s">
        <v>82</v>
      </c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</row>
    <row r="229" s="32" customFormat="true" ht="12.8" hidden="false" customHeight="false" outlineLevel="0" collapsed="false">
      <c r="A229" s="26"/>
      <c r="B229" s="27"/>
      <c r="C229" s="183" t="s">
        <v>1491</v>
      </c>
      <c r="D229" s="183" t="s">
        <v>0</v>
      </c>
      <c r="E229" s="184" t="s">
        <v>1446</v>
      </c>
      <c r="F229" s="185" t="s">
        <v>2566</v>
      </c>
      <c r="G229" s="186" t="s">
        <v>260</v>
      </c>
      <c r="H229" s="187" t="n">
        <v>1</v>
      </c>
      <c r="I229" s="188"/>
      <c r="J229" s="189" t="n">
        <f aca="false">ROUND(I229*H229,2)</f>
        <v>0</v>
      </c>
      <c r="K229" s="185" t="s">
        <v>2510</v>
      </c>
      <c r="L229" s="27"/>
      <c r="M229" s="190"/>
      <c r="N229" s="191" t="s">
        <v>47</v>
      </c>
      <c r="O229" s="68"/>
      <c r="P229" s="192" t="n">
        <f aca="false">O229*H229</f>
        <v>0</v>
      </c>
      <c r="Q229" s="192" t="n">
        <v>0</v>
      </c>
      <c r="R229" s="192" t="n">
        <f aca="false">Q229*H229</f>
        <v>0</v>
      </c>
      <c r="S229" s="192" t="n">
        <v>0</v>
      </c>
      <c r="T229" s="193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194" t="s">
        <v>192</v>
      </c>
      <c r="AS229" s="31"/>
      <c r="AT229" s="194" t="s">
        <v>0</v>
      </c>
      <c r="AU229" s="194" t="s">
        <v>82</v>
      </c>
      <c r="AV229" s="31"/>
      <c r="AW229" s="31"/>
      <c r="AX229" s="31"/>
      <c r="AY229" s="7" t="s">
        <v>186</v>
      </c>
      <c r="AZ229" s="31"/>
      <c r="BA229" s="31"/>
      <c r="BB229" s="31"/>
      <c r="BC229" s="31"/>
      <c r="BD229" s="31"/>
      <c r="BE229" s="195" t="n">
        <f aca="false">IF(N229="základní",J229,0)</f>
        <v>0</v>
      </c>
      <c r="BF229" s="195" t="n">
        <f aca="false">IF(N229="snížená",J229,0)</f>
        <v>0</v>
      </c>
      <c r="BG229" s="195" t="n">
        <f aca="false">IF(N229="zákl. přenesená",J229,0)</f>
        <v>0</v>
      </c>
      <c r="BH229" s="195" t="n">
        <f aca="false">IF(N229="sníž. přenesená",J229,0)</f>
        <v>0</v>
      </c>
      <c r="BI229" s="195" t="n">
        <f aca="false">IF(N229="nulová",J229,0)</f>
        <v>0</v>
      </c>
      <c r="BJ229" s="7" t="s">
        <v>90</v>
      </c>
      <c r="BK229" s="195" t="n">
        <f aca="false">ROUND(I229*H229,2)</f>
        <v>0</v>
      </c>
      <c r="BL229" s="7" t="s">
        <v>192</v>
      </c>
      <c r="BM229" s="194" t="s">
        <v>660</v>
      </c>
      <c r="BN229" s="31"/>
    </row>
    <row r="230" s="32" customFormat="true" ht="12.8" hidden="false" customHeight="false" outlineLevel="0" collapsed="false">
      <c r="A230" s="26"/>
      <c r="B230" s="27"/>
      <c r="C230" s="26"/>
      <c r="D230" s="196" t="s">
        <v>194</v>
      </c>
      <c r="E230" s="26"/>
      <c r="F230" s="197" t="s">
        <v>2566</v>
      </c>
      <c r="G230" s="26"/>
      <c r="H230" s="26"/>
      <c r="I230" s="163"/>
      <c r="J230" s="26"/>
      <c r="K230" s="26"/>
      <c r="L230" s="27"/>
      <c r="M230" s="198"/>
      <c r="N230" s="199"/>
      <c r="O230" s="68"/>
      <c r="P230" s="68"/>
      <c r="Q230" s="68"/>
      <c r="R230" s="68"/>
      <c r="S230" s="68"/>
      <c r="T230" s="69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7" t="s">
        <v>194</v>
      </c>
      <c r="AU230" s="7" t="s">
        <v>82</v>
      </c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</row>
    <row r="231" s="32" customFormat="true" ht="12.8" hidden="false" customHeight="false" outlineLevel="0" collapsed="false">
      <c r="A231" s="26"/>
      <c r="B231" s="27"/>
      <c r="C231" s="183" t="s">
        <v>571</v>
      </c>
      <c r="D231" s="183" t="s">
        <v>0</v>
      </c>
      <c r="E231" s="184" t="s">
        <v>1449</v>
      </c>
      <c r="F231" s="185" t="s">
        <v>2567</v>
      </c>
      <c r="G231" s="186" t="s">
        <v>260</v>
      </c>
      <c r="H231" s="187" t="n">
        <v>1</v>
      </c>
      <c r="I231" s="188"/>
      <c r="J231" s="189" t="n">
        <f aca="false">ROUND(I231*H231,2)</f>
        <v>0</v>
      </c>
      <c r="K231" s="185" t="s">
        <v>2510</v>
      </c>
      <c r="L231" s="27"/>
      <c r="M231" s="190"/>
      <c r="N231" s="191" t="s">
        <v>47</v>
      </c>
      <c r="O231" s="68"/>
      <c r="P231" s="192" t="n">
        <f aca="false">O231*H231</f>
        <v>0</v>
      </c>
      <c r="Q231" s="192" t="n">
        <v>0</v>
      </c>
      <c r="R231" s="192" t="n">
        <f aca="false">Q231*H231</f>
        <v>0</v>
      </c>
      <c r="S231" s="192" t="n">
        <v>0</v>
      </c>
      <c r="T231" s="193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194" t="s">
        <v>192</v>
      </c>
      <c r="AS231" s="31"/>
      <c r="AT231" s="194" t="s">
        <v>0</v>
      </c>
      <c r="AU231" s="194" t="s">
        <v>82</v>
      </c>
      <c r="AV231" s="31"/>
      <c r="AW231" s="31"/>
      <c r="AX231" s="31"/>
      <c r="AY231" s="7" t="s">
        <v>186</v>
      </c>
      <c r="AZ231" s="31"/>
      <c r="BA231" s="31"/>
      <c r="BB231" s="31"/>
      <c r="BC231" s="31"/>
      <c r="BD231" s="31"/>
      <c r="BE231" s="195" t="n">
        <f aca="false">IF(N231="základní",J231,0)</f>
        <v>0</v>
      </c>
      <c r="BF231" s="195" t="n">
        <f aca="false">IF(N231="snížená",J231,0)</f>
        <v>0</v>
      </c>
      <c r="BG231" s="195" t="n">
        <f aca="false">IF(N231="zákl. přenesená",J231,0)</f>
        <v>0</v>
      </c>
      <c r="BH231" s="195" t="n">
        <f aca="false">IF(N231="sníž. přenesená",J231,0)</f>
        <v>0</v>
      </c>
      <c r="BI231" s="195" t="n">
        <f aca="false">IF(N231="nulová",J231,0)</f>
        <v>0</v>
      </c>
      <c r="BJ231" s="7" t="s">
        <v>90</v>
      </c>
      <c r="BK231" s="195" t="n">
        <f aca="false">ROUND(I231*H231,2)</f>
        <v>0</v>
      </c>
      <c r="BL231" s="7" t="s">
        <v>192</v>
      </c>
      <c r="BM231" s="194" t="s">
        <v>483</v>
      </c>
      <c r="BN231" s="31"/>
    </row>
    <row r="232" s="32" customFormat="true" ht="12.8" hidden="false" customHeight="false" outlineLevel="0" collapsed="false">
      <c r="A232" s="26"/>
      <c r="B232" s="27"/>
      <c r="C232" s="26"/>
      <c r="D232" s="196" t="s">
        <v>194</v>
      </c>
      <c r="E232" s="26"/>
      <c r="F232" s="197" t="s">
        <v>2567</v>
      </c>
      <c r="G232" s="26"/>
      <c r="H232" s="26"/>
      <c r="I232" s="163"/>
      <c r="J232" s="26"/>
      <c r="K232" s="26"/>
      <c r="L232" s="27"/>
      <c r="M232" s="198"/>
      <c r="N232" s="199"/>
      <c r="O232" s="68"/>
      <c r="P232" s="68"/>
      <c r="Q232" s="68"/>
      <c r="R232" s="68"/>
      <c r="S232" s="68"/>
      <c r="T232" s="69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7" t="s">
        <v>194</v>
      </c>
      <c r="AU232" s="7" t="s">
        <v>82</v>
      </c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</row>
    <row r="233" s="32" customFormat="true" ht="12.8" hidden="false" customHeight="false" outlineLevel="0" collapsed="false">
      <c r="A233" s="26"/>
      <c r="B233" s="27"/>
      <c r="C233" s="183" t="s">
        <v>1044</v>
      </c>
      <c r="D233" s="183" t="s">
        <v>0</v>
      </c>
      <c r="E233" s="184" t="s">
        <v>1452</v>
      </c>
      <c r="F233" s="185" t="s">
        <v>2568</v>
      </c>
      <c r="G233" s="186" t="s">
        <v>260</v>
      </c>
      <c r="H233" s="187" t="n">
        <v>1</v>
      </c>
      <c r="I233" s="188"/>
      <c r="J233" s="189" t="n">
        <f aca="false">ROUND(I233*H233,2)</f>
        <v>0</v>
      </c>
      <c r="K233" s="185" t="s">
        <v>2510</v>
      </c>
      <c r="L233" s="27"/>
      <c r="M233" s="190"/>
      <c r="N233" s="191" t="s">
        <v>47</v>
      </c>
      <c r="O233" s="68"/>
      <c r="P233" s="192" t="n">
        <f aca="false">O233*H233</f>
        <v>0</v>
      </c>
      <c r="Q233" s="192" t="n">
        <v>0</v>
      </c>
      <c r="R233" s="192" t="n">
        <f aca="false">Q233*H233</f>
        <v>0</v>
      </c>
      <c r="S233" s="192" t="n">
        <v>0</v>
      </c>
      <c r="T233" s="193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194" t="s">
        <v>192</v>
      </c>
      <c r="AS233" s="31"/>
      <c r="AT233" s="194" t="s">
        <v>0</v>
      </c>
      <c r="AU233" s="194" t="s">
        <v>82</v>
      </c>
      <c r="AV233" s="31"/>
      <c r="AW233" s="31"/>
      <c r="AX233" s="31"/>
      <c r="AY233" s="7" t="s">
        <v>186</v>
      </c>
      <c r="AZ233" s="31"/>
      <c r="BA233" s="31"/>
      <c r="BB233" s="31"/>
      <c r="BC233" s="31"/>
      <c r="BD233" s="31"/>
      <c r="BE233" s="195" t="n">
        <f aca="false">IF(N233="základní",J233,0)</f>
        <v>0</v>
      </c>
      <c r="BF233" s="195" t="n">
        <f aca="false">IF(N233="snížená",J233,0)</f>
        <v>0</v>
      </c>
      <c r="BG233" s="195" t="n">
        <f aca="false">IF(N233="zákl. přenesená",J233,0)</f>
        <v>0</v>
      </c>
      <c r="BH233" s="195" t="n">
        <f aca="false">IF(N233="sníž. přenesená",J233,0)</f>
        <v>0</v>
      </c>
      <c r="BI233" s="195" t="n">
        <f aca="false">IF(N233="nulová",J233,0)</f>
        <v>0</v>
      </c>
      <c r="BJ233" s="7" t="s">
        <v>90</v>
      </c>
      <c r="BK233" s="195" t="n">
        <f aca="false">ROUND(I233*H233,2)</f>
        <v>0</v>
      </c>
      <c r="BL233" s="7" t="s">
        <v>192</v>
      </c>
      <c r="BM233" s="194" t="s">
        <v>665</v>
      </c>
      <c r="BN233" s="31"/>
    </row>
    <row r="234" s="32" customFormat="true" ht="12.8" hidden="false" customHeight="false" outlineLevel="0" collapsed="false">
      <c r="A234" s="26"/>
      <c r="B234" s="27"/>
      <c r="C234" s="26"/>
      <c r="D234" s="196" t="s">
        <v>194</v>
      </c>
      <c r="E234" s="26"/>
      <c r="F234" s="197" t="s">
        <v>2568</v>
      </c>
      <c r="G234" s="26"/>
      <c r="H234" s="26"/>
      <c r="I234" s="163"/>
      <c r="J234" s="26"/>
      <c r="K234" s="26"/>
      <c r="L234" s="27"/>
      <c r="M234" s="198"/>
      <c r="N234" s="199"/>
      <c r="O234" s="68"/>
      <c r="P234" s="68"/>
      <c r="Q234" s="68"/>
      <c r="R234" s="68"/>
      <c r="S234" s="68"/>
      <c r="T234" s="69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7" t="s">
        <v>194</v>
      </c>
      <c r="AU234" s="7" t="s">
        <v>82</v>
      </c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</row>
    <row r="235" s="32" customFormat="true" ht="12.8" hidden="false" customHeight="false" outlineLevel="0" collapsed="false">
      <c r="A235" s="26"/>
      <c r="B235" s="27"/>
      <c r="C235" s="183" t="s">
        <v>574</v>
      </c>
      <c r="D235" s="183" t="s">
        <v>0</v>
      </c>
      <c r="E235" s="184" t="s">
        <v>1455</v>
      </c>
      <c r="F235" s="185" t="s">
        <v>2569</v>
      </c>
      <c r="G235" s="186" t="s">
        <v>260</v>
      </c>
      <c r="H235" s="187" t="n">
        <v>1</v>
      </c>
      <c r="I235" s="188"/>
      <c r="J235" s="189" t="n">
        <f aca="false">ROUND(I235*H235,2)</f>
        <v>0</v>
      </c>
      <c r="K235" s="185" t="s">
        <v>2510</v>
      </c>
      <c r="L235" s="27"/>
      <c r="M235" s="190"/>
      <c r="N235" s="191" t="s">
        <v>47</v>
      </c>
      <c r="O235" s="68"/>
      <c r="P235" s="192" t="n">
        <f aca="false">O235*H235</f>
        <v>0</v>
      </c>
      <c r="Q235" s="192" t="n">
        <v>0</v>
      </c>
      <c r="R235" s="192" t="n">
        <f aca="false">Q235*H235</f>
        <v>0</v>
      </c>
      <c r="S235" s="192" t="n">
        <v>0</v>
      </c>
      <c r="T235" s="193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194" t="s">
        <v>192</v>
      </c>
      <c r="AS235" s="31"/>
      <c r="AT235" s="194" t="s">
        <v>0</v>
      </c>
      <c r="AU235" s="194" t="s">
        <v>82</v>
      </c>
      <c r="AV235" s="31"/>
      <c r="AW235" s="31"/>
      <c r="AX235" s="31"/>
      <c r="AY235" s="7" t="s">
        <v>186</v>
      </c>
      <c r="AZ235" s="31"/>
      <c r="BA235" s="31"/>
      <c r="BB235" s="31"/>
      <c r="BC235" s="31"/>
      <c r="BD235" s="31"/>
      <c r="BE235" s="195" t="n">
        <f aca="false">IF(N235="základní",J235,0)</f>
        <v>0</v>
      </c>
      <c r="BF235" s="195" t="n">
        <f aca="false">IF(N235="snížená",J235,0)</f>
        <v>0</v>
      </c>
      <c r="BG235" s="195" t="n">
        <f aca="false">IF(N235="zákl. přenesená",J235,0)</f>
        <v>0</v>
      </c>
      <c r="BH235" s="195" t="n">
        <f aca="false">IF(N235="sníž. přenesená",J235,0)</f>
        <v>0</v>
      </c>
      <c r="BI235" s="195" t="n">
        <f aca="false">IF(N235="nulová",J235,0)</f>
        <v>0</v>
      </c>
      <c r="BJ235" s="7" t="s">
        <v>90</v>
      </c>
      <c r="BK235" s="195" t="n">
        <f aca="false">ROUND(I235*H235,2)</f>
        <v>0</v>
      </c>
      <c r="BL235" s="7" t="s">
        <v>192</v>
      </c>
      <c r="BM235" s="194" t="s">
        <v>668</v>
      </c>
      <c r="BN235" s="31"/>
    </row>
    <row r="236" s="32" customFormat="true" ht="12.8" hidden="false" customHeight="false" outlineLevel="0" collapsed="false">
      <c r="A236" s="26"/>
      <c r="B236" s="27"/>
      <c r="C236" s="26"/>
      <c r="D236" s="196" t="s">
        <v>194</v>
      </c>
      <c r="E236" s="26"/>
      <c r="F236" s="197" t="s">
        <v>2569</v>
      </c>
      <c r="G236" s="26"/>
      <c r="H236" s="26"/>
      <c r="I236" s="163"/>
      <c r="J236" s="26"/>
      <c r="K236" s="26"/>
      <c r="L236" s="27"/>
      <c r="M236" s="198"/>
      <c r="N236" s="199"/>
      <c r="O236" s="68"/>
      <c r="P236" s="68"/>
      <c r="Q236" s="68"/>
      <c r="R236" s="68"/>
      <c r="S236" s="68"/>
      <c r="T236" s="69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7" t="s">
        <v>194</v>
      </c>
      <c r="AU236" s="7" t="s">
        <v>82</v>
      </c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</row>
    <row r="237" s="32" customFormat="true" ht="12.8" hidden="false" customHeight="false" outlineLevel="0" collapsed="false">
      <c r="A237" s="26"/>
      <c r="B237" s="27"/>
      <c r="C237" s="183" t="s">
        <v>1504</v>
      </c>
      <c r="D237" s="183" t="s">
        <v>0</v>
      </c>
      <c r="E237" s="184" t="s">
        <v>2356</v>
      </c>
      <c r="F237" s="185" t="s">
        <v>2570</v>
      </c>
      <c r="G237" s="186" t="s">
        <v>260</v>
      </c>
      <c r="H237" s="187" t="n">
        <v>1</v>
      </c>
      <c r="I237" s="188"/>
      <c r="J237" s="189" t="n">
        <f aca="false">ROUND(I237*H237,2)</f>
        <v>0</v>
      </c>
      <c r="K237" s="185" t="s">
        <v>2510</v>
      </c>
      <c r="L237" s="27"/>
      <c r="M237" s="190"/>
      <c r="N237" s="191" t="s">
        <v>47</v>
      </c>
      <c r="O237" s="68"/>
      <c r="P237" s="192" t="n">
        <f aca="false">O237*H237</f>
        <v>0</v>
      </c>
      <c r="Q237" s="192" t="n">
        <v>0</v>
      </c>
      <c r="R237" s="192" t="n">
        <f aca="false">Q237*H237</f>
        <v>0</v>
      </c>
      <c r="S237" s="192" t="n">
        <v>0</v>
      </c>
      <c r="T237" s="193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194" t="s">
        <v>192</v>
      </c>
      <c r="AS237" s="31"/>
      <c r="AT237" s="194" t="s">
        <v>0</v>
      </c>
      <c r="AU237" s="194" t="s">
        <v>82</v>
      </c>
      <c r="AV237" s="31"/>
      <c r="AW237" s="31"/>
      <c r="AX237" s="31"/>
      <c r="AY237" s="7" t="s">
        <v>186</v>
      </c>
      <c r="AZ237" s="31"/>
      <c r="BA237" s="31"/>
      <c r="BB237" s="31"/>
      <c r="BC237" s="31"/>
      <c r="BD237" s="31"/>
      <c r="BE237" s="195" t="n">
        <f aca="false">IF(N237="základní",J237,0)</f>
        <v>0</v>
      </c>
      <c r="BF237" s="195" t="n">
        <f aca="false">IF(N237="snížená",J237,0)</f>
        <v>0</v>
      </c>
      <c r="BG237" s="195" t="n">
        <f aca="false">IF(N237="zákl. přenesená",J237,0)</f>
        <v>0</v>
      </c>
      <c r="BH237" s="195" t="n">
        <f aca="false">IF(N237="sníž. přenesená",J237,0)</f>
        <v>0</v>
      </c>
      <c r="BI237" s="195" t="n">
        <f aca="false">IF(N237="nulová",J237,0)</f>
        <v>0</v>
      </c>
      <c r="BJ237" s="7" t="s">
        <v>90</v>
      </c>
      <c r="BK237" s="195" t="n">
        <f aca="false">ROUND(I237*H237,2)</f>
        <v>0</v>
      </c>
      <c r="BL237" s="7" t="s">
        <v>192</v>
      </c>
      <c r="BM237" s="194" t="s">
        <v>321</v>
      </c>
      <c r="BN237" s="31"/>
    </row>
    <row r="238" s="32" customFormat="true" ht="12.8" hidden="false" customHeight="false" outlineLevel="0" collapsed="false">
      <c r="A238" s="26"/>
      <c r="B238" s="27"/>
      <c r="C238" s="26"/>
      <c r="D238" s="196" t="s">
        <v>194</v>
      </c>
      <c r="E238" s="26"/>
      <c r="F238" s="197" t="s">
        <v>2570</v>
      </c>
      <c r="G238" s="26"/>
      <c r="H238" s="26"/>
      <c r="I238" s="163"/>
      <c r="J238" s="26"/>
      <c r="K238" s="26"/>
      <c r="L238" s="27"/>
      <c r="M238" s="198"/>
      <c r="N238" s="199"/>
      <c r="O238" s="68"/>
      <c r="P238" s="68"/>
      <c r="Q238" s="68"/>
      <c r="R238" s="68"/>
      <c r="S238" s="68"/>
      <c r="T238" s="69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7" t="s">
        <v>194</v>
      </c>
      <c r="AU238" s="7" t="s">
        <v>82</v>
      </c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</row>
    <row r="239" s="32" customFormat="true" ht="12.8" hidden="false" customHeight="false" outlineLevel="0" collapsed="false">
      <c r="A239" s="26"/>
      <c r="B239" s="27"/>
      <c r="C239" s="183" t="s">
        <v>577</v>
      </c>
      <c r="D239" s="183" t="s">
        <v>0</v>
      </c>
      <c r="E239" s="184" t="s">
        <v>1458</v>
      </c>
      <c r="F239" s="185" t="s">
        <v>2571</v>
      </c>
      <c r="G239" s="186" t="s">
        <v>260</v>
      </c>
      <c r="H239" s="187" t="n">
        <v>1</v>
      </c>
      <c r="I239" s="188"/>
      <c r="J239" s="189" t="n">
        <f aca="false">ROUND(I239*H239,2)</f>
        <v>0</v>
      </c>
      <c r="K239" s="185" t="s">
        <v>2510</v>
      </c>
      <c r="L239" s="27"/>
      <c r="M239" s="190"/>
      <c r="N239" s="191" t="s">
        <v>47</v>
      </c>
      <c r="O239" s="68"/>
      <c r="P239" s="192" t="n">
        <f aca="false">O239*H239</f>
        <v>0</v>
      </c>
      <c r="Q239" s="192" t="n">
        <v>0</v>
      </c>
      <c r="R239" s="192" t="n">
        <f aca="false">Q239*H239</f>
        <v>0</v>
      </c>
      <c r="S239" s="192" t="n">
        <v>0</v>
      </c>
      <c r="T239" s="193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194" t="s">
        <v>192</v>
      </c>
      <c r="AS239" s="31"/>
      <c r="AT239" s="194" t="s">
        <v>0</v>
      </c>
      <c r="AU239" s="194" t="s">
        <v>82</v>
      </c>
      <c r="AV239" s="31"/>
      <c r="AW239" s="31"/>
      <c r="AX239" s="31"/>
      <c r="AY239" s="7" t="s">
        <v>186</v>
      </c>
      <c r="AZ239" s="31"/>
      <c r="BA239" s="31"/>
      <c r="BB239" s="31"/>
      <c r="BC239" s="31"/>
      <c r="BD239" s="31"/>
      <c r="BE239" s="195" t="n">
        <f aca="false">IF(N239="základní",J239,0)</f>
        <v>0</v>
      </c>
      <c r="BF239" s="195" t="n">
        <f aca="false">IF(N239="snížená",J239,0)</f>
        <v>0</v>
      </c>
      <c r="BG239" s="195" t="n">
        <f aca="false">IF(N239="zákl. přenesená",J239,0)</f>
        <v>0</v>
      </c>
      <c r="BH239" s="195" t="n">
        <f aca="false">IF(N239="sníž. přenesená",J239,0)</f>
        <v>0</v>
      </c>
      <c r="BI239" s="195" t="n">
        <f aca="false">IF(N239="nulová",J239,0)</f>
        <v>0</v>
      </c>
      <c r="BJ239" s="7" t="s">
        <v>90</v>
      </c>
      <c r="BK239" s="195" t="n">
        <f aca="false">ROUND(I239*H239,2)</f>
        <v>0</v>
      </c>
      <c r="BL239" s="7" t="s">
        <v>192</v>
      </c>
      <c r="BM239" s="194" t="s">
        <v>674</v>
      </c>
      <c r="BN239" s="31"/>
    </row>
    <row r="240" s="32" customFormat="true" ht="12.8" hidden="false" customHeight="false" outlineLevel="0" collapsed="false">
      <c r="A240" s="26"/>
      <c r="B240" s="27"/>
      <c r="C240" s="26"/>
      <c r="D240" s="196" t="s">
        <v>194</v>
      </c>
      <c r="E240" s="26"/>
      <c r="F240" s="197" t="s">
        <v>2571</v>
      </c>
      <c r="G240" s="26"/>
      <c r="H240" s="26"/>
      <c r="I240" s="163"/>
      <c r="J240" s="26"/>
      <c r="K240" s="26"/>
      <c r="L240" s="27"/>
      <c r="M240" s="198"/>
      <c r="N240" s="199"/>
      <c r="O240" s="68"/>
      <c r="P240" s="68"/>
      <c r="Q240" s="68"/>
      <c r="R240" s="68"/>
      <c r="S240" s="68"/>
      <c r="T240" s="69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7" t="s">
        <v>194</v>
      </c>
      <c r="AU240" s="7" t="s">
        <v>82</v>
      </c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</row>
    <row r="241" s="32" customFormat="true" ht="12.8" hidden="false" customHeight="false" outlineLevel="0" collapsed="false">
      <c r="A241" s="26"/>
      <c r="B241" s="27"/>
      <c r="C241" s="183" t="s">
        <v>987</v>
      </c>
      <c r="D241" s="183" t="s">
        <v>0</v>
      </c>
      <c r="E241" s="184" t="s">
        <v>1461</v>
      </c>
      <c r="F241" s="185" t="s">
        <v>2572</v>
      </c>
      <c r="G241" s="186" t="s">
        <v>260</v>
      </c>
      <c r="H241" s="187" t="n">
        <v>1</v>
      </c>
      <c r="I241" s="188"/>
      <c r="J241" s="189" t="n">
        <f aca="false">ROUND(I241*H241,2)</f>
        <v>0</v>
      </c>
      <c r="K241" s="185" t="s">
        <v>2510</v>
      </c>
      <c r="L241" s="27"/>
      <c r="M241" s="190"/>
      <c r="N241" s="191" t="s">
        <v>47</v>
      </c>
      <c r="O241" s="68"/>
      <c r="P241" s="192" t="n">
        <f aca="false">O241*H241</f>
        <v>0</v>
      </c>
      <c r="Q241" s="192" t="n">
        <v>0</v>
      </c>
      <c r="R241" s="192" t="n">
        <f aca="false">Q241*H241</f>
        <v>0</v>
      </c>
      <c r="S241" s="192" t="n">
        <v>0</v>
      </c>
      <c r="T241" s="193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194" t="s">
        <v>192</v>
      </c>
      <c r="AS241" s="31"/>
      <c r="AT241" s="194" t="s">
        <v>0</v>
      </c>
      <c r="AU241" s="194" t="s">
        <v>82</v>
      </c>
      <c r="AV241" s="31"/>
      <c r="AW241" s="31"/>
      <c r="AX241" s="31"/>
      <c r="AY241" s="7" t="s">
        <v>186</v>
      </c>
      <c r="AZ241" s="31"/>
      <c r="BA241" s="31"/>
      <c r="BB241" s="31"/>
      <c r="BC241" s="31"/>
      <c r="BD241" s="31"/>
      <c r="BE241" s="195" t="n">
        <f aca="false">IF(N241="základní",J241,0)</f>
        <v>0</v>
      </c>
      <c r="BF241" s="195" t="n">
        <f aca="false">IF(N241="snížená",J241,0)</f>
        <v>0</v>
      </c>
      <c r="BG241" s="195" t="n">
        <f aca="false">IF(N241="zákl. přenesená",J241,0)</f>
        <v>0</v>
      </c>
      <c r="BH241" s="195" t="n">
        <f aca="false">IF(N241="sníž. přenesená",J241,0)</f>
        <v>0</v>
      </c>
      <c r="BI241" s="195" t="n">
        <f aca="false">IF(N241="nulová",J241,0)</f>
        <v>0</v>
      </c>
      <c r="BJ241" s="7" t="s">
        <v>90</v>
      </c>
      <c r="BK241" s="195" t="n">
        <f aca="false">ROUND(I241*H241,2)</f>
        <v>0</v>
      </c>
      <c r="BL241" s="7" t="s">
        <v>192</v>
      </c>
      <c r="BM241" s="194" t="s">
        <v>677</v>
      </c>
      <c r="BN241" s="31"/>
    </row>
    <row r="242" s="32" customFormat="true" ht="12.8" hidden="false" customHeight="false" outlineLevel="0" collapsed="false">
      <c r="A242" s="26"/>
      <c r="B242" s="27"/>
      <c r="C242" s="26"/>
      <c r="D242" s="196" t="s">
        <v>194</v>
      </c>
      <c r="E242" s="26"/>
      <c r="F242" s="197" t="s">
        <v>2572</v>
      </c>
      <c r="G242" s="26"/>
      <c r="H242" s="26"/>
      <c r="I242" s="163"/>
      <c r="J242" s="26"/>
      <c r="K242" s="26"/>
      <c r="L242" s="27"/>
      <c r="M242" s="198"/>
      <c r="N242" s="199"/>
      <c r="O242" s="68"/>
      <c r="P242" s="68"/>
      <c r="Q242" s="68"/>
      <c r="R242" s="68"/>
      <c r="S242" s="68"/>
      <c r="T242" s="69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7" t="s">
        <v>194</v>
      </c>
      <c r="AU242" s="7" t="s">
        <v>82</v>
      </c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</row>
    <row r="243" s="32" customFormat="true" ht="12.8" hidden="false" customHeight="false" outlineLevel="0" collapsed="false">
      <c r="A243" s="26"/>
      <c r="B243" s="27"/>
      <c r="C243" s="183" t="s">
        <v>580</v>
      </c>
      <c r="D243" s="183" t="s">
        <v>0</v>
      </c>
      <c r="E243" s="184" t="s">
        <v>1464</v>
      </c>
      <c r="F243" s="185" t="s">
        <v>2573</v>
      </c>
      <c r="G243" s="186" t="s">
        <v>260</v>
      </c>
      <c r="H243" s="187" t="n">
        <v>1</v>
      </c>
      <c r="I243" s="188"/>
      <c r="J243" s="189" t="n">
        <f aca="false">ROUND(I243*H243,2)</f>
        <v>0</v>
      </c>
      <c r="K243" s="185" t="s">
        <v>2510</v>
      </c>
      <c r="L243" s="27"/>
      <c r="M243" s="190"/>
      <c r="N243" s="191" t="s">
        <v>47</v>
      </c>
      <c r="O243" s="68"/>
      <c r="P243" s="192" t="n">
        <f aca="false">O243*H243</f>
        <v>0</v>
      </c>
      <c r="Q243" s="192" t="n">
        <v>0</v>
      </c>
      <c r="R243" s="192" t="n">
        <f aca="false">Q243*H243</f>
        <v>0</v>
      </c>
      <c r="S243" s="192" t="n">
        <v>0</v>
      </c>
      <c r="T243" s="193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194" t="s">
        <v>192</v>
      </c>
      <c r="AS243" s="31"/>
      <c r="AT243" s="194" t="s">
        <v>0</v>
      </c>
      <c r="AU243" s="194" t="s">
        <v>82</v>
      </c>
      <c r="AV243" s="31"/>
      <c r="AW243" s="31"/>
      <c r="AX243" s="31"/>
      <c r="AY243" s="7" t="s">
        <v>186</v>
      </c>
      <c r="AZ243" s="31"/>
      <c r="BA243" s="31"/>
      <c r="BB243" s="31"/>
      <c r="BC243" s="31"/>
      <c r="BD243" s="31"/>
      <c r="BE243" s="195" t="n">
        <f aca="false">IF(N243="základní",J243,0)</f>
        <v>0</v>
      </c>
      <c r="BF243" s="195" t="n">
        <f aca="false">IF(N243="snížená",J243,0)</f>
        <v>0</v>
      </c>
      <c r="BG243" s="195" t="n">
        <f aca="false">IF(N243="zákl. přenesená",J243,0)</f>
        <v>0</v>
      </c>
      <c r="BH243" s="195" t="n">
        <f aca="false">IF(N243="sníž. přenesená",J243,0)</f>
        <v>0</v>
      </c>
      <c r="BI243" s="195" t="n">
        <f aca="false">IF(N243="nulová",J243,0)</f>
        <v>0</v>
      </c>
      <c r="BJ243" s="7" t="s">
        <v>90</v>
      </c>
      <c r="BK243" s="195" t="n">
        <f aca="false">ROUND(I243*H243,2)</f>
        <v>0</v>
      </c>
      <c r="BL243" s="7" t="s">
        <v>192</v>
      </c>
      <c r="BM243" s="194" t="s">
        <v>680</v>
      </c>
      <c r="BN243" s="31"/>
    </row>
    <row r="244" s="32" customFormat="true" ht="12.8" hidden="false" customHeight="false" outlineLevel="0" collapsed="false">
      <c r="A244" s="26"/>
      <c r="B244" s="27"/>
      <c r="C244" s="26"/>
      <c r="D244" s="196" t="s">
        <v>194</v>
      </c>
      <c r="E244" s="26"/>
      <c r="F244" s="197" t="s">
        <v>2573</v>
      </c>
      <c r="G244" s="26"/>
      <c r="H244" s="26"/>
      <c r="I244" s="163"/>
      <c r="J244" s="26"/>
      <c r="K244" s="26"/>
      <c r="L244" s="27"/>
      <c r="M244" s="198"/>
      <c r="N244" s="199"/>
      <c r="O244" s="68"/>
      <c r="P244" s="68"/>
      <c r="Q244" s="68"/>
      <c r="R244" s="68"/>
      <c r="S244" s="68"/>
      <c r="T244" s="69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7" t="s">
        <v>194</v>
      </c>
      <c r="AU244" s="7" t="s">
        <v>82</v>
      </c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</row>
    <row r="245" s="32" customFormat="true" ht="12.8" hidden="false" customHeight="false" outlineLevel="0" collapsed="false">
      <c r="A245" s="26"/>
      <c r="B245" s="27"/>
      <c r="C245" s="183" t="s">
        <v>1057</v>
      </c>
      <c r="D245" s="183" t="s">
        <v>0</v>
      </c>
      <c r="E245" s="184" t="s">
        <v>1467</v>
      </c>
      <c r="F245" s="185" t="s">
        <v>2574</v>
      </c>
      <c r="G245" s="186" t="s">
        <v>260</v>
      </c>
      <c r="H245" s="187" t="n">
        <v>1</v>
      </c>
      <c r="I245" s="188"/>
      <c r="J245" s="189" t="n">
        <f aca="false">ROUND(I245*H245,2)</f>
        <v>0</v>
      </c>
      <c r="K245" s="185" t="s">
        <v>2510</v>
      </c>
      <c r="L245" s="27"/>
      <c r="M245" s="190"/>
      <c r="N245" s="191" t="s">
        <v>47</v>
      </c>
      <c r="O245" s="68"/>
      <c r="P245" s="192" t="n">
        <f aca="false">O245*H245</f>
        <v>0</v>
      </c>
      <c r="Q245" s="192" t="n">
        <v>0</v>
      </c>
      <c r="R245" s="192" t="n">
        <f aca="false">Q245*H245</f>
        <v>0</v>
      </c>
      <c r="S245" s="192" t="n">
        <v>0</v>
      </c>
      <c r="T245" s="193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194" t="s">
        <v>192</v>
      </c>
      <c r="AS245" s="31"/>
      <c r="AT245" s="194" t="s">
        <v>0</v>
      </c>
      <c r="AU245" s="194" t="s">
        <v>82</v>
      </c>
      <c r="AV245" s="31"/>
      <c r="AW245" s="31"/>
      <c r="AX245" s="31"/>
      <c r="AY245" s="7" t="s">
        <v>186</v>
      </c>
      <c r="AZ245" s="31"/>
      <c r="BA245" s="31"/>
      <c r="BB245" s="31"/>
      <c r="BC245" s="31"/>
      <c r="BD245" s="31"/>
      <c r="BE245" s="195" t="n">
        <f aca="false">IF(N245="základní",J245,0)</f>
        <v>0</v>
      </c>
      <c r="BF245" s="195" t="n">
        <f aca="false">IF(N245="snížená",J245,0)</f>
        <v>0</v>
      </c>
      <c r="BG245" s="195" t="n">
        <f aca="false">IF(N245="zákl. přenesená",J245,0)</f>
        <v>0</v>
      </c>
      <c r="BH245" s="195" t="n">
        <f aca="false">IF(N245="sníž. přenesená",J245,0)</f>
        <v>0</v>
      </c>
      <c r="BI245" s="195" t="n">
        <f aca="false">IF(N245="nulová",J245,0)</f>
        <v>0</v>
      </c>
      <c r="BJ245" s="7" t="s">
        <v>90</v>
      </c>
      <c r="BK245" s="195" t="n">
        <f aca="false">ROUND(I245*H245,2)</f>
        <v>0</v>
      </c>
      <c r="BL245" s="7" t="s">
        <v>192</v>
      </c>
      <c r="BM245" s="194" t="s">
        <v>684</v>
      </c>
      <c r="BN245" s="31"/>
    </row>
    <row r="246" s="32" customFormat="true" ht="12.8" hidden="false" customHeight="false" outlineLevel="0" collapsed="false">
      <c r="A246" s="26"/>
      <c r="B246" s="27"/>
      <c r="C246" s="26"/>
      <c r="D246" s="196" t="s">
        <v>194</v>
      </c>
      <c r="E246" s="26"/>
      <c r="F246" s="197" t="s">
        <v>2574</v>
      </c>
      <c r="G246" s="26"/>
      <c r="H246" s="26"/>
      <c r="I246" s="163"/>
      <c r="J246" s="26"/>
      <c r="K246" s="26"/>
      <c r="L246" s="27"/>
      <c r="M246" s="198"/>
      <c r="N246" s="199"/>
      <c r="O246" s="68"/>
      <c r="P246" s="68"/>
      <c r="Q246" s="68"/>
      <c r="R246" s="68"/>
      <c r="S246" s="68"/>
      <c r="T246" s="69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7" t="s">
        <v>194</v>
      </c>
      <c r="AU246" s="7" t="s">
        <v>82</v>
      </c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</row>
    <row r="247" s="32" customFormat="true" ht="12.8" hidden="false" customHeight="false" outlineLevel="0" collapsed="false">
      <c r="A247" s="26"/>
      <c r="B247" s="27"/>
      <c r="C247" s="183" t="s">
        <v>583</v>
      </c>
      <c r="D247" s="183" t="s">
        <v>0</v>
      </c>
      <c r="E247" s="184" t="s">
        <v>1470</v>
      </c>
      <c r="F247" s="185" t="s">
        <v>2575</v>
      </c>
      <c r="G247" s="186" t="s">
        <v>260</v>
      </c>
      <c r="H247" s="187" t="n">
        <v>1</v>
      </c>
      <c r="I247" s="188"/>
      <c r="J247" s="189" t="n">
        <f aca="false">ROUND(I247*H247,2)</f>
        <v>0</v>
      </c>
      <c r="K247" s="185" t="s">
        <v>2510</v>
      </c>
      <c r="L247" s="27"/>
      <c r="M247" s="190"/>
      <c r="N247" s="191" t="s">
        <v>47</v>
      </c>
      <c r="O247" s="68"/>
      <c r="P247" s="192" t="n">
        <f aca="false">O247*H247</f>
        <v>0</v>
      </c>
      <c r="Q247" s="192" t="n">
        <v>0</v>
      </c>
      <c r="R247" s="192" t="n">
        <f aca="false">Q247*H247</f>
        <v>0</v>
      </c>
      <c r="S247" s="192" t="n">
        <v>0</v>
      </c>
      <c r="T247" s="193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194" t="s">
        <v>192</v>
      </c>
      <c r="AS247" s="31"/>
      <c r="AT247" s="194" t="s">
        <v>0</v>
      </c>
      <c r="AU247" s="194" t="s">
        <v>82</v>
      </c>
      <c r="AV247" s="31"/>
      <c r="AW247" s="31"/>
      <c r="AX247" s="31"/>
      <c r="AY247" s="7" t="s">
        <v>186</v>
      </c>
      <c r="AZ247" s="31"/>
      <c r="BA247" s="31"/>
      <c r="BB247" s="31"/>
      <c r="BC247" s="31"/>
      <c r="BD247" s="31"/>
      <c r="BE247" s="195" t="n">
        <f aca="false">IF(N247="základní",J247,0)</f>
        <v>0</v>
      </c>
      <c r="BF247" s="195" t="n">
        <f aca="false">IF(N247="snížená",J247,0)</f>
        <v>0</v>
      </c>
      <c r="BG247" s="195" t="n">
        <f aca="false">IF(N247="zákl. přenesená",J247,0)</f>
        <v>0</v>
      </c>
      <c r="BH247" s="195" t="n">
        <f aca="false">IF(N247="sníž. přenesená",J247,0)</f>
        <v>0</v>
      </c>
      <c r="BI247" s="195" t="n">
        <f aca="false">IF(N247="nulová",J247,0)</f>
        <v>0</v>
      </c>
      <c r="BJ247" s="7" t="s">
        <v>90</v>
      </c>
      <c r="BK247" s="195" t="n">
        <f aca="false">ROUND(I247*H247,2)</f>
        <v>0</v>
      </c>
      <c r="BL247" s="7" t="s">
        <v>192</v>
      </c>
      <c r="BM247" s="194" t="s">
        <v>687</v>
      </c>
      <c r="BN247" s="31"/>
    </row>
    <row r="248" s="32" customFormat="true" ht="12.8" hidden="false" customHeight="false" outlineLevel="0" collapsed="false">
      <c r="A248" s="26"/>
      <c r="B248" s="27"/>
      <c r="C248" s="26"/>
      <c r="D248" s="196" t="s">
        <v>194</v>
      </c>
      <c r="E248" s="26"/>
      <c r="F248" s="197" t="s">
        <v>2575</v>
      </c>
      <c r="G248" s="26"/>
      <c r="H248" s="26"/>
      <c r="I248" s="163"/>
      <c r="J248" s="26"/>
      <c r="K248" s="26"/>
      <c r="L248" s="27"/>
      <c r="M248" s="198"/>
      <c r="N248" s="199"/>
      <c r="O248" s="68"/>
      <c r="P248" s="68"/>
      <c r="Q248" s="68"/>
      <c r="R248" s="68"/>
      <c r="S248" s="68"/>
      <c r="T248" s="69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7" t="s">
        <v>194</v>
      </c>
      <c r="AU248" s="7" t="s">
        <v>82</v>
      </c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</row>
    <row r="249" s="32" customFormat="true" ht="12.8" hidden="false" customHeight="false" outlineLevel="0" collapsed="false">
      <c r="A249" s="26"/>
      <c r="B249" s="27"/>
      <c r="C249" s="183" t="s">
        <v>1064</v>
      </c>
      <c r="D249" s="183" t="s">
        <v>0</v>
      </c>
      <c r="E249" s="184" t="s">
        <v>1473</v>
      </c>
      <c r="F249" s="185" t="s">
        <v>2576</v>
      </c>
      <c r="G249" s="186" t="s">
        <v>260</v>
      </c>
      <c r="H249" s="187" t="n">
        <v>1</v>
      </c>
      <c r="I249" s="188"/>
      <c r="J249" s="189" t="n">
        <f aca="false">ROUND(I249*H249,2)</f>
        <v>0</v>
      </c>
      <c r="K249" s="185" t="s">
        <v>2510</v>
      </c>
      <c r="L249" s="27"/>
      <c r="M249" s="190"/>
      <c r="N249" s="191" t="s">
        <v>47</v>
      </c>
      <c r="O249" s="68"/>
      <c r="P249" s="192" t="n">
        <f aca="false">O249*H249</f>
        <v>0</v>
      </c>
      <c r="Q249" s="192" t="n">
        <v>0</v>
      </c>
      <c r="R249" s="192" t="n">
        <f aca="false">Q249*H249</f>
        <v>0</v>
      </c>
      <c r="S249" s="192" t="n">
        <v>0</v>
      </c>
      <c r="T249" s="193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194" t="s">
        <v>192</v>
      </c>
      <c r="AS249" s="31"/>
      <c r="AT249" s="194" t="s">
        <v>0</v>
      </c>
      <c r="AU249" s="194" t="s">
        <v>82</v>
      </c>
      <c r="AV249" s="31"/>
      <c r="AW249" s="31"/>
      <c r="AX249" s="31"/>
      <c r="AY249" s="7" t="s">
        <v>186</v>
      </c>
      <c r="AZ249" s="31"/>
      <c r="BA249" s="31"/>
      <c r="BB249" s="31"/>
      <c r="BC249" s="31"/>
      <c r="BD249" s="31"/>
      <c r="BE249" s="195" t="n">
        <f aca="false">IF(N249="základní",J249,0)</f>
        <v>0</v>
      </c>
      <c r="BF249" s="195" t="n">
        <f aca="false">IF(N249="snížená",J249,0)</f>
        <v>0</v>
      </c>
      <c r="BG249" s="195" t="n">
        <f aca="false">IF(N249="zákl. přenesená",J249,0)</f>
        <v>0</v>
      </c>
      <c r="BH249" s="195" t="n">
        <f aca="false">IF(N249="sníž. přenesená",J249,0)</f>
        <v>0</v>
      </c>
      <c r="BI249" s="195" t="n">
        <f aca="false">IF(N249="nulová",J249,0)</f>
        <v>0</v>
      </c>
      <c r="BJ249" s="7" t="s">
        <v>90</v>
      </c>
      <c r="BK249" s="195" t="n">
        <f aca="false">ROUND(I249*H249,2)</f>
        <v>0</v>
      </c>
      <c r="BL249" s="7" t="s">
        <v>192</v>
      </c>
      <c r="BM249" s="194" t="s">
        <v>691</v>
      </c>
      <c r="BN249" s="31"/>
    </row>
    <row r="250" s="32" customFormat="true" ht="12.8" hidden="false" customHeight="false" outlineLevel="0" collapsed="false">
      <c r="A250" s="26"/>
      <c r="B250" s="27"/>
      <c r="C250" s="26"/>
      <c r="D250" s="196" t="s">
        <v>194</v>
      </c>
      <c r="E250" s="26"/>
      <c r="F250" s="197" t="s">
        <v>2576</v>
      </c>
      <c r="G250" s="26"/>
      <c r="H250" s="26"/>
      <c r="I250" s="163"/>
      <c r="J250" s="26"/>
      <c r="K250" s="26"/>
      <c r="L250" s="27"/>
      <c r="M250" s="198"/>
      <c r="N250" s="199"/>
      <c r="O250" s="68"/>
      <c r="P250" s="68"/>
      <c r="Q250" s="68"/>
      <c r="R250" s="68"/>
      <c r="S250" s="68"/>
      <c r="T250" s="69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7" t="s">
        <v>194</v>
      </c>
      <c r="AU250" s="7" t="s">
        <v>82</v>
      </c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</row>
    <row r="251" s="32" customFormat="true" ht="12.8" hidden="false" customHeight="false" outlineLevel="0" collapsed="false">
      <c r="A251" s="26"/>
      <c r="B251" s="27"/>
      <c r="C251" s="183" t="s">
        <v>586</v>
      </c>
      <c r="D251" s="183" t="s">
        <v>0</v>
      </c>
      <c r="E251" s="184" t="s">
        <v>1476</v>
      </c>
      <c r="F251" s="185" t="s">
        <v>2577</v>
      </c>
      <c r="G251" s="186" t="s">
        <v>260</v>
      </c>
      <c r="H251" s="187" t="n">
        <v>1</v>
      </c>
      <c r="I251" s="188"/>
      <c r="J251" s="189" t="n">
        <f aca="false">ROUND(I251*H251,2)</f>
        <v>0</v>
      </c>
      <c r="K251" s="185" t="s">
        <v>2510</v>
      </c>
      <c r="L251" s="27"/>
      <c r="M251" s="190"/>
      <c r="N251" s="191" t="s">
        <v>47</v>
      </c>
      <c r="O251" s="68"/>
      <c r="P251" s="192" t="n">
        <f aca="false">O251*H251</f>
        <v>0</v>
      </c>
      <c r="Q251" s="192" t="n">
        <v>0</v>
      </c>
      <c r="R251" s="192" t="n">
        <f aca="false">Q251*H251</f>
        <v>0</v>
      </c>
      <c r="S251" s="192" t="n">
        <v>0</v>
      </c>
      <c r="T251" s="193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194" t="s">
        <v>192</v>
      </c>
      <c r="AS251" s="31"/>
      <c r="AT251" s="194" t="s">
        <v>0</v>
      </c>
      <c r="AU251" s="194" t="s">
        <v>82</v>
      </c>
      <c r="AV251" s="31"/>
      <c r="AW251" s="31"/>
      <c r="AX251" s="31"/>
      <c r="AY251" s="7" t="s">
        <v>186</v>
      </c>
      <c r="AZ251" s="31"/>
      <c r="BA251" s="31"/>
      <c r="BB251" s="31"/>
      <c r="BC251" s="31"/>
      <c r="BD251" s="31"/>
      <c r="BE251" s="195" t="n">
        <f aca="false">IF(N251="základní",J251,0)</f>
        <v>0</v>
      </c>
      <c r="BF251" s="195" t="n">
        <f aca="false">IF(N251="snížená",J251,0)</f>
        <v>0</v>
      </c>
      <c r="BG251" s="195" t="n">
        <f aca="false">IF(N251="zákl. přenesená",J251,0)</f>
        <v>0</v>
      </c>
      <c r="BH251" s="195" t="n">
        <f aca="false">IF(N251="sníž. přenesená",J251,0)</f>
        <v>0</v>
      </c>
      <c r="BI251" s="195" t="n">
        <f aca="false">IF(N251="nulová",J251,0)</f>
        <v>0</v>
      </c>
      <c r="BJ251" s="7" t="s">
        <v>90</v>
      </c>
      <c r="BK251" s="195" t="n">
        <f aca="false">ROUND(I251*H251,2)</f>
        <v>0</v>
      </c>
      <c r="BL251" s="7" t="s">
        <v>192</v>
      </c>
      <c r="BM251" s="194" t="s">
        <v>694</v>
      </c>
      <c r="BN251" s="31"/>
    </row>
    <row r="252" s="32" customFormat="true" ht="12.8" hidden="false" customHeight="false" outlineLevel="0" collapsed="false">
      <c r="A252" s="26"/>
      <c r="B252" s="27"/>
      <c r="C252" s="26"/>
      <c r="D252" s="196" t="s">
        <v>194</v>
      </c>
      <c r="E252" s="26"/>
      <c r="F252" s="197" t="s">
        <v>2577</v>
      </c>
      <c r="G252" s="26"/>
      <c r="H252" s="26"/>
      <c r="I252" s="163"/>
      <c r="J252" s="26"/>
      <c r="K252" s="26"/>
      <c r="L252" s="27"/>
      <c r="M252" s="198"/>
      <c r="N252" s="199"/>
      <c r="O252" s="68"/>
      <c r="P252" s="68"/>
      <c r="Q252" s="68"/>
      <c r="R252" s="68"/>
      <c r="S252" s="68"/>
      <c r="T252" s="69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7" t="s">
        <v>194</v>
      </c>
      <c r="AU252" s="7" t="s">
        <v>82</v>
      </c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</row>
    <row r="253" s="32" customFormat="true" ht="12.8" hidden="false" customHeight="false" outlineLevel="0" collapsed="false">
      <c r="A253" s="26"/>
      <c r="B253" s="27"/>
      <c r="C253" s="183" t="s">
        <v>707</v>
      </c>
      <c r="D253" s="183" t="s">
        <v>0</v>
      </c>
      <c r="E253" s="184" t="s">
        <v>1479</v>
      </c>
      <c r="F253" s="185" t="s">
        <v>2578</v>
      </c>
      <c r="G253" s="186" t="s">
        <v>260</v>
      </c>
      <c r="H253" s="187" t="n">
        <v>1</v>
      </c>
      <c r="I253" s="188"/>
      <c r="J253" s="189" t="n">
        <f aca="false">ROUND(I253*H253,2)</f>
        <v>0</v>
      </c>
      <c r="K253" s="185" t="s">
        <v>2510</v>
      </c>
      <c r="L253" s="27"/>
      <c r="M253" s="190"/>
      <c r="N253" s="191" t="s">
        <v>47</v>
      </c>
      <c r="O253" s="68"/>
      <c r="P253" s="192" t="n">
        <f aca="false">O253*H253</f>
        <v>0</v>
      </c>
      <c r="Q253" s="192" t="n">
        <v>0</v>
      </c>
      <c r="R253" s="192" t="n">
        <f aca="false">Q253*H253</f>
        <v>0</v>
      </c>
      <c r="S253" s="192" t="n">
        <v>0</v>
      </c>
      <c r="T253" s="193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194" t="s">
        <v>192</v>
      </c>
      <c r="AS253" s="31"/>
      <c r="AT253" s="194" t="s">
        <v>0</v>
      </c>
      <c r="AU253" s="194" t="s">
        <v>82</v>
      </c>
      <c r="AV253" s="31"/>
      <c r="AW253" s="31"/>
      <c r="AX253" s="31"/>
      <c r="AY253" s="7" t="s">
        <v>186</v>
      </c>
      <c r="AZ253" s="31"/>
      <c r="BA253" s="31"/>
      <c r="BB253" s="31"/>
      <c r="BC253" s="31"/>
      <c r="BD253" s="31"/>
      <c r="BE253" s="195" t="n">
        <f aca="false">IF(N253="základní",J253,0)</f>
        <v>0</v>
      </c>
      <c r="BF253" s="195" t="n">
        <f aca="false">IF(N253="snížená",J253,0)</f>
        <v>0</v>
      </c>
      <c r="BG253" s="195" t="n">
        <f aca="false">IF(N253="zákl. přenesená",J253,0)</f>
        <v>0</v>
      </c>
      <c r="BH253" s="195" t="n">
        <f aca="false">IF(N253="sníž. přenesená",J253,0)</f>
        <v>0</v>
      </c>
      <c r="BI253" s="195" t="n">
        <f aca="false">IF(N253="nulová",J253,0)</f>
        <v>0</v>
      </c>
      <c r="BJ253" s="7" t="s">
        <v>90</v>
      </c>
      <c r="BK253" s="195" t="n">
        <f aca="false">ROUND(I253*H253,2)</f>
        <v>0</v>
      </c>
      <c r="BL253" s="7" t="s">
        <v>192</v>
      </c>
      <c r="BM253" s="194" t="s">
        <v>697</v>
      </c>
      <c r="BN253" s="31"/>
    </row>
    <row r="254" s="32" customFormat="true" ht="12.8" hidden="false" customHeight="false" outlineLevel="0" collapsed="false">
      <c r="A254" s="26"/>
      <c r="B254" s="27"/>
      <c r="C254" s="26"/>
      <c r="D254" s="196" t="s">
        <v>194</v>
      </c>
      <c r="E254" s="26"/>
      <c r="F254" s="197" t="s">
        <v>2578</v>
      </c>
      <c r="G254" s="26"/>
      <c r="H254" s="26"/>
      <c r="I254" s="163"/>
      <c r="J254" s="26"/>
      <c r="K254" s="26"/>
      <c r="L254" s="27"/>
      <c r="M254" s="198"/>
      <c r="N254" s="199"/>
      <c r="O254" s="68"/>
      <c r="P254" s="68"/>
      <c r="Q254" s="68"/>
      <c r="R254" s="68"/>
      <c r="S254" s="68"/>
      <c r="T254" s="69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7" t="s">
        <v>194</v>
      </c>
      <c r="AU254" s="7" t="s">
        <v>82</v>
      </c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</row>
    <row r="255" s="32" customFormat="true" ht="12.8" hidden="false" customHeight="false" outlineLevel="0" collapsed="false">
      <c r="A255" s="26"/>
      <c r="B255" s="27"/>
      <c r="C255" s="183" t="s">
        <v>589</v>
      </c>
      <c r="D255" s="183" t="s">
        <v>0</v>
      </c>
      <c r="E255" s="184" t="s">
        <v>1482</v>
      </c>
      <c r="F255" s="185" t="s">
        <v>2579</v>
      </c>
      <c r="G255" s="186" t="s">
        <v>260</v>
      </c>
      <c r="H255" s="187" t="n">
        <v>1</v>
      </c>
      <c r="I255" s="188"/>
      <c r="J255" s="189" t="n">
        <f aca="false">ROUND(I255*H255,2)</f>
        <v>0</v>
      </c>
      <c r="K255" s="185" t="s">
        <v>2510</v>
      </c>
      <c r="L255" s="27"/>
      <c r="M255" s="190"/>
      <c r="N255" s="191" t="s">
        <v>47</v>
      </c>
      <c r="O255" s="68"/>
      <c r="P255" s="192" t="n">
        <f aca="false">O255*H255</f>
        <v>0</v>
      </c>
      <c r="Q255" s="192" t="n">
        <v>0</v>
      </c>
      <c r="R255" s="192" t="n">
        <f aca="false">Q255*H255</f>
        <v>0</v>
      </c>
      <c r="S255" s="192" t="n">
        <v>0</v>
      </c>
      <c r="T255" s="193" t="n">
        <f aca="false"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194" t="s">
        <v>192</v>
      </c>
      <c r="AS255" s="31"/>
      <c r="AT255" s="194" t="s">
        <v>0</v>
      </c>
      <c r="AU255" s="194" t="s">
        <v>82</v>
      </c>
      <c r="AV255" s="31"/>
      <c r="AW255" s="31"/>
      <c r="AX255" s="31"/>
      <c r="AY255" s="7" t="s">
        <v>186</v>
      </c>
      <c r="AZ255" s="31"/>
      <c r="BA255" s="31"/>
      <c r="BB255" s="31"/>
      <c r="BC255" s="31"/>
      <c r="BD255" s="31"/>
      <c r="BE255" s="195" t="n">
        <f aca="false">IF(N255="základní",J255,0)</f>
        <v>0</v>
      </c>
      <c r="BF255" s="195" t="n">
        <f aca="false">IF(N255="snížená",J255,0)</f>
        <v>0</v>
      </c>
      <c r="BG255" s="195" t="n">
        <f aca="false">IF(N255="zákl. přenesená",J255,0)</f>
        <v>0</v>
      </c>
      <c r="BH255" s="195" t="n">
        <f aca="false">IF(N255="sníž. přenesená",J255,0)</f>
        <v>0</v>
      </c>
      <c r="BI255" s="195" t="n">
        <f aca="false">IF(N255="nulová",J255,0)</f>
        <v>0</v>
      </c>
      <c r="BJ255" s="7" t="s">
        <v>90</v>
      </c>
      <c r="BK255" s="195" t="n">
        <f aca="false">ROUND(I255*H255,2)</f>
        <v>0</v>
      </c>
      <c r="BL255" s="7" t="s">
        <v>192</v>
      </c>
      <c r="BM255" s="194" t="s">
        <v>700</v>
      </c>
      <c r="BN255" s="31"/>
    </row>
    <row r="256" s="32" customFormat="true" ht="12.8" hidden="false" customHeight="false" outlineLevel="0" collapsed="false">
      <c r="A256" s="26"/>
      <c r="B256" s="27"/>
      <c r="C256" s="26"/>
      <c r="D256" s="196" t="s">
        <v>194</v>
      </c>
      <c r="E256" s="26"/>
      <c r="F256" s="197" t="s">
        <v>2579</v>
      </c>
      <c r="G256" s="26"/>
      <c r="H256" s="26"/>
      <c r="I256" s="163"/>
      <c r="J256" s="26"/>
      <c r="K256" s="26"/>
      <c r="L256" s="27"/>
      <c r="M256" s="198"/>
      <c r="N256" s="199"/>
      <c r="O256" s="68"/>
      <c r="P256" s="68"/>
      <c r="Q256" s="68"/>
      <c r="R256" s="68"/>
      <c r="S256" s="68"/>
      <c r="T256" s="69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7" t="s">
        <v>194</v>
      </c>
      <c r="AU256" s="7" t="s">
        <v>82</v>
      </c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</row>
    <row r="257" s="32" customFormat="true" ht="12.8" hidden="false" customHeight="false" outlineLevel="0" collapsed="false">
      <c r="A257" s="26"/>
      <c r="B257" s="27"/>
      <c r="C257" s="183" t="s">
        <v>720</v>
      </c>
      <c r="D257" s="183" t="s">
        <v>0</v>
      </c>
      <c r="E257" s="184" t="s">
        <v>1485</v>
      </c>
      <c r="F257" s="185" t="s">
        <v>2580</v>
      </c>
      <c r="G257" s="186" t="s">
        <v>260</v>
      </c>
      <c r="H257" s="187" t="n">
        <v>1</v>
      </c>
      <c r="I257" s="188"/>
      <c r="J257" s="189" t="n">
        <f aca="false">ROUND(I257*H257,2)</f>
        <v>0</v>
      </c>
      <c r="K257" s="185" t="s">
        <v>2510</v>
      </c>
      <c r="L257" s="27"/>
      <c r="M257" s="190"/>
      <c r="N257" s="191" t="s">
        <v>47</v>
      </c>
      <c r="O257" s="68"/>
      <c r="P257" s="192" t="n">
        <f aca="false">O257*H257</f>
        <v>0</v>
      </c>
      <c r="Q257" s="192" t="n">
        <v>0</v>
      </c>
      <c r="R257" s="192" t="n">
        <f aca="false">Q257*H257</f>
        <v>0</v>
      </c>
      <c r="S257" s="192" t="n">
        <v>0</v>
      </c>
      <c r="T257" s="193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194" t="s">
        <v>192</v>
      </c>
      <c r="AS257" s="31"/>
      <c r="AT257" s="194" t="s">
        <v>0</v>
      </c>
      <c r="AU257" s="194" t="s">
        <v>82</v>
      </c>
      <c r="AV257" s="31"/>
      <c r="AW257" s="31"/>
      <c r="AX257" s="31"/>
      <c r="AY257" s="7" t="s">
        <v>186</v>
      </c>
      <c r="AZ257" s="31"/>
      <c r="BA257" s="31"/>
      <c r="BB257" s="31"/>
      <c r="BC257" s="31"/>
      <c r="BD257" s="31"/>
      <c r="BE257" s="195" t="n">
        <f aca="false">IF(N257="základní",J257,0)</f>
        <v>0</v>
      </c>
      <c r="BF257" s="195" t="n">
        <f aca="false">IF(N257="snížená",J257,0)</f>
        <v>0</v>
      </c>
      <c r="BG257" s="195" t="n">
        <f aca="false">IF(N257="zákl. přenesená",J257,0)</f>
        <v>0</v>
      </c>
      <c r="BH257" s="195" t="n">
        <f aca="false">IF(N257="sníž. přenesená",J257,0)</f>
        <v>0</v>
      </c>
      <c r="BI257" s="195" t="n">
        <f aca="false">IF(N257="nulová",J257,0)</f>
        <v>0</v>
      </c>
      <c r="BJ257" s="7" t="s">
        <v>90</v>
      </c>
      <c r="BK257" s="195" t="n">
        <f aca="false">ROUND(I257*H257,2)</f>
        <v>0</v>
      </c>
      <c r="BL257" s="7" t="s">
        <v>192</v>
      </c>
      <c r="BM257" s="194" t="s">
        <v>703</v>
      </c>
      <c r="BN257" s="31"/>
    </row>
    <row r="258" s="32" customFormat="true" ht="12.8" hidden="false" customHeight="false" outlineLevel="0" collapsed="false">
      <c r="A258" s="26"/>
      <c r="B258" s="27"/>
      <c r="C258" s="26"/>
      <c r="D258" s="196" t="s">
        <v>194</v>
      </c>
      <c r="E258" s="26"/>
      <c r="F258" s="197" t="s">
        <v>2580</v>
      </c>
      <c r="G258" s="26"/>
      <c r="H258" s="26"/>
      <c r="I258" s="163"/>
      <c r="J258" s="26"/>
      <c r="K258" s="26"/>
      <c r="L258" s="27"/>
      <c r="M258" s="198"/>
      <c r="N258" s="199"/>
      <c r="O258" s="68"/>
      <c r="P258" s="68"/>
      <c r="Q258" s="68"/>
      <c r="R258" s="68"/>
      <c r="S258" s="68"/>
      <c r="T258" s="69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7" t="s">
        <v>194</v>
      </c>
      <c r="AU258" s="7" t="s">
        <v>82</v>
      </c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</row>
    <row r="259" s="32" customFormat="true" ht="12.8" hidden="false" customHeight="false" outlineLevel="0" collapsed="false">
      <c r="A259" s="26"/>
      <c r="B259" s="27"/>
      <c r="C259" s="183" t="s">
        <v>592</v>
      </c>
      <c r="D259" s="183" t="s">
        <v>0</v>
      </c>
      <c r="E259" s="184" t="s">
        <v>1488</v>
      </c>
      <c r="F259" s="185" t="s">
        <v>2581</v>
      </c>
      <c r="G259" s="186" t="s">
        <v>260</v>
      </c>
      <c r="H259" s="187" t="n">
        <v>1</v>
      </c>
      <c r="I259" s="188"/>
      <c r="J259" s="189" t="n">
        <f aca="false">ROUND(I259*H259,2)</f>
        <v>0</v>
      </c>
      <c r="K259" s="185" t="s">
        <v>2510</v>
      </c>
      <c r="L259" s="27"/>
      <c r="M259" s="190"/>
      <c r="N259" s="191" t="s">
        <v>47</v>
      </c>
      <c r="O259" s="68"/>
      <c r="P259" s="192" t="n">
        <f aca="false">O259*H259</f>
        <v>0</v>
      </c>
      <c r="Q259" s="192" t="n">
        <v>0</v>
      </c>
      <c r="R259" s="192" t="n">
        <f aca="false">Q259*H259</f>
        <v>0</v>
      </c>
      <c r="S259" s="192" t="n">
        <v>0</v>
      </c>
      <c r="T259" s="193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194" t="s">
        <v>192</v>
      </c>
      <c r="AS259" s="31"/>
      <c r="AT259" s="194" t="s">
        <v>0</v>
      </c>
      <c r="AU259" s="194" t="s">
        <v>82</v>
      </c>
      <c r="AV259" s="31"/>
      <c r="AW259" s="31"/>
      <c r="AX259" s="31"/>
      <c r="AY259" s="7" t="s">
        <v>186</v>
      </c>
      <c r="AZ259" s="31"/>
      <c r="BA259" s="31"/>
      <c r="BB259" s="31"/>
      <c r="BC259" s="31"/>
      <c r="BD259" s="31"/>
      <c r="BE259" s="195" t="n">
        <f aca="false">IF(N259="základní",J259,0)</f>
        <v>0</v>
      </c>
      <c r="BF259" s="195" t="n">
        <f aca="false">IF(N259="snížená",J259,0)</f>
        <v>0</v>
      </c>
      <c r="BG259" s="195" t="n">
        <f aca="false">IF(N259="zákl. přenesená",J259,0)</f>
        <v>0</v>
      </c>
      <c r="BH259" s="195" t="n">
        <f aca="false">IF(N259="sníž. přenesená",J259,0)</f>
        <v>0</v>
      </c>
      <c r="BI259" s="195" t="n">
        <f aca="false">IF(N259="nulová",J259,0)</f>
        <v>0</v>
      </c>
      <c r="BJ259" s="7" t="s">
        <v>90</v>
      </c>
      <c r="BK259" s="195" t="n">
        <f aca="false">ROUND(I259*H259,2)</f>
        <v>0</v>
      </c>
      <c r="BL259" s="7" t="s">
        <v>192</v>
      </c>
      <c r="BM259" s="194" t="s">
        <v>706</v>
      </c>
      <c r="BN259" s="31"/>
    </row>
    <row r="260" s="32" customFormat="true" ht="12.8" hidden="false" customHeight="false" outlineLevel="0" collapsed="false">
      <c r="A260" s="26"/>
      <c r="B260" s="27"/>
      <c r="C260" s="26"/>
      <c r="D260" s="196" t="s">
        <v>194</v>
      </c>
      <c r="E260" s="26"/>
      <c r="F260" s="197" t="s">
        <v>2581</v>
      </c>
      <c r="G260" s="26"/>
      <c r="H260" s="26"/>
      <c r="I260" s="163"/>
      <c r="J260" s="26"/>
      <c r="K260" s="26"/>
      <c r="L260" s="27"/>
      <c r="M260" s="198"/>
      <c r="N260" s="199"/>
      <c r="O260" s="68"/>
      <c r="P260" s="68"/>
      <c r="Q260" s="68"/>
      <c r="R260" s="68"/>
      <c r="S260" s="68"/>
      <c r="T260" s="69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7" t="s">
        <v>194</v>
      </c>
      <c r="AU260" s="7" t="s">
        <v>82</v>
      </c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</row>
    <row r="261" s="32" customFormat="true" ht="12.8" hidden="false" customHeight="false" outlineLevel="0" collapsed="false">
      <c r="A261" s="26"/>
      <c r="B261" s="27"/>
      <c r="C261" s="183" t="s">
        <v>733</v>
      </c>
      <c r="D261" s="183" t="s">
        <v>0</v>
      </c>
      <c r="E261" s="184" t="s">
        <v>1492</v>
      </c>
      <c r="F261" s="185" t="s">
        <v>2582</v>
      </c>
      <c r="G261" s="186" t="s">
        <v>260</v>
      </c>
      <c r="H261" s="187" t="n">
        <v>1</v>
      </c>
      <c r="I261" s="188"/>
      <c r="J261" s="189" t="n">
        <f aca="false">ROUND(I261*H261,2)</f>
        <v>0</v>
      </c>
      <c r="K261" s="185" t="s">
        <v>2510</v>
      </c>
      <c r="L261" s="27"/>
      <c r="M261" s="190"/>
      <c r="N261" s="191" t="s">
        <v>47</v>
      </c>
      <c r="O261" s="68"/>
      <c r="P261" s="192" t="n">
        <f aca="false">O261*H261</f>
        <v>0</v>
      </c>
      <c r="Q261" s="192" t="n">
        <v>0</v>
      </c>
      <c r="R261" s="192" t="n">
        <f aca="false">Q261*H261</f>
        <v>0</v>
      </c>
      <c r="S261" s="192" t="n">
        <v>0</v>
      </c>
      <c r="T261" s="193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194" t="s">
        <v>192</v>
      </c>
      <c r="AS261" s="31"/>
      <c r="AT261" s="194" t="s">
        <v>0</v>
      </c>
      <c r="AU261" s="194" t="s">
        <v>82</v>
      </c>
      <c r="AV261" s="31"/>
      <c r="AW261" s="31"/>
      <c r="AX261" s="31"/>
      <c r="AY261" s="7" t="s">
        <v>186</v>
      </c>
      <c r="AZ261" s="31"/>
      <c r="BA261" s="31"/>
      <c r="BB261" s="31"/>
      <c r="BC261" s="31"/>
      <c r="BD261" s="31"/>
      <c r="BE261" s="195" t="n">
        <f aca="false">IF(N261="základní",J261,0)</f>
        <v>0</v>
      </c>
      <c r="BF261" s="195" t="n">
        <f aca="false">IF(N261="snížená",J261,0)</f>
        <v>0</v>
      </c>
      <c r="BG261" s="195" t="n">
        <f aca="false">IF(N261="zákl. přenesená",J261,0)</f>
        <v>0</v>
      </c>
      <c r="BH261" s="195" t="n">
        <f aca="false">IF(N261="sníž. přenesená",J261,0)</f>
        <v>0</v>
      </c>
      <c r="BI261" s="195" t="n">
        <f aca="false">IF(N261="nulová",J261,0)</f>
        <v>0</v>
      </c>
      <c r="BJ261" s="7" t="s">
        <v>90</v>
      </c>
      <c r="BK261" s="195" t="n">
        <f aca="false">ROUND(I261*H261,2)</f>
        <v>0</v>
      </c>
      <c r="BL261" s="7" t="s">
        <v>192</v>
      </c>
      <c r="BM261" s="194" t="s">
        <v>710</v>
      </c>
      <c r="BN261" s="31"/>
    </row>
    <row r="262" s="32" customFormat="true" ht="12.8" hidden="false" customHeight="false" outlineLevel="0" collapsed="false">
      <c r="A262" s="26"/>
      <c r="B262" s="27"/>
      <c r="C262" s="26"/>
      <c r="D262" s="196" t="s">
        <v>194</v>
      </c>
      <c r="E262" s="26"/>
      <c r="F262" s="197" t="s">
        <v>2582</v>
      </c>
      <c r="G262" s="26"/>
      <c r="H262" s="26"/>
      <c r="I262" s="163"/>
      <c r="J262" s="26"/>
      <c r="K262" s="26"/>
      <c r="L262" s="27"/>
      <c r="M262" s="198"/>
      <c r="N262" s="199"/>
      <c r="O262" s="68"/>
      <c r="P262" s="68"/>
      <c r="Q262" s="68"/>
      <c r="R262" s="68"/>
      <c r="S262" s="68"/>
      <c r="T262" s="69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7" t="s">
        <v>194</v>
      </c>
      <c r="AU262" s="7" t="s">
        <v>82</v>
      </c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</row>
    <row r="263" s="32" customFormat="true" ht="12.8" hidden="false" customHeight="false" outlineLevel="0" collapsed="false">
      <c r="A263" s="26"/>
      <c r="B263" s="27"/>
      <c r="C263" s="183" t="s">
        <v>595</v>
      </c>
      <c r="D263" s="183" t="s">
        <v>0</v>
      </c>
      <c r="E263" s="184" t="s">
        <v>1495</v>
      </c>
      <c r="F263" s="185" t="s">
        <v>2583</v>
      </c>
      <c r="G263" s="186" t="s">
        <v>260</v>
      </c>
      <c r="H263" s="187" t="n">
        <v>1</v>
      </c>
      <c r="I263" s="188"/>
      <c r="J263" s="189" t="n">
        <f aca="false">ROUND(I263*H263,2)</f>
        <v>0</v>
      </c>
      <c r="K263" s="185" t="s">
        <v>2510</v>
      </c>
      <c r="L263" s="27"/>
      <c r="M263" s="190"/>
      <c r="N263" s="191" t="s">
        <v>47</v>
      </c>
      <c r="O263" s="68"/>
      <c r="P263" s="192" t="n">
        <f aca="false">O263*H263</f>
        <v>0</v>
      </c>
      <c r="Q263" s="192" t="n">
        <v>0</v>
      </c>
      <c r="R263" s="192" t="n">
        <f aca="false">Q263*H263</f>
        <v>0</v>
      </c>
      <c r="S263" s="192" t="n">
        <v>0</v>
      </c>
      <c r="T263" s="193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194" t="s">
        <v>192</v>
      </c>
      <c r="AS263" s="31"/>
      <c r="AT263" s="194" t="s">
        <v>0</v>
      </c>
      <c r="AU263" s="194" t="s">
        <v>82</v>
      </c>
      <c r="AV263" s="31"/>
      <c r="AW263" s="31"/>
      <c r="AX263" s="31"/>
      <c r="AY263" s="7" t="s">
        <v>186</v>
      </c>
      <c r="AZ263" s="31"/>
      <c r="BA263" s="31"/>
      <c r="BB263" s="31"/>
      <c r="BC263" s="31"/>
      <c r="BD263" s="31"/>
      <c r="BE263" s="195" t="n">
        <f aca="false">IF(N263="základní",J263,0)</f>
        <v>0</v>
      </c>
      <c r="BF263" s="195" t="n">
        <f aca="false">IF(N263="snížená",J263,0)</f>
        <v>0</v>
      </c>
      <c r="BG263" s="195" t="n">
        <f aca="false">IF(N263="zákl. přenesená",J263,0)</f>
        <v>0</v>
      </c>
      <c r="BH263" s="195" t="n">
        <f aca="false">IF(N263="sníž. přenesená",J263,0)</f>
        <v>0</v>
      </c>
      <c r="BI263" s="195" t="n">
        <f aca="false">IF(N263="nulová",J263,0)</f>
        <v>0</v>
      </c>
      <c r="BJ263" s="7" t="s">
        <v>90</v>
      </c>
      <c r="BK263" s="195" t="n">
        <f aca="false">ROUND(I263*H263,2)</f>
        <v>0</v>
      </c>
      <c r="BL263" s="7" t="s">
        <v>192</v>
      </c>
      <c r="BM263" s="194" t="s">
        <v>713</v>
      </c>
      <c r="BN263" s="31"/>
    </row>
    <row r="264" s="32" customFormat="true" ht="12.8" hidden="false" customHeight="false" outlineLevel="0" collapsed="false">
      <c r="A264" s="26"/>
      <c r="B264" s="27"/>
      <c r="C264" s="26"/>
      <c r="D264" s="196" t="s">
        <v>194</v>
      </c>
      <c r="E264" s="26"/>
      <c r="F264" s="197" t="s">
        <v>2583</v>
      </c>
      <c r="G264" s="26"/>
      <c r="H264" s="26"/>
      <c r="I264" s="163"/>
      <c r="J264" s="26"/>
      <c r="K264" s="26"/>
      <c r="L264" s="27"/>
      <c r="M264" s="198"/>
      <c r="N264" s="199"/>
      <c r="O264" s="68"/>
      <c r="P264" s="68"/>
      <c r="Q264" s="68"/>
      <c r="R264" s="68"/>
      <c r="S264" s="68"/>
      <c r="T264" s="69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7" t="s">
        <v>194</v>
      </c>
      <c r="AU264" s="7" t="s">
        <v>82</v>
      </c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</row>
    <row r="265" s="32" customFormat="true" ht="12.8" hidden="false" customHeight="false" outlineLevel="0" collapsed="false">
      <c r="A265" s="26"/>
      <c r="B265" s="27"/>
      <c r="C265" s="183" t="s">
        <v>1547</v>
      </c>
      <c r="D265" s="183" t="s">
        <v>0</v>
      </c>
      <c r="E265" s="184" t="s">
        <v>1498</v>
      </c>
      <c r="F265" s="185" t="s">
        <v>2584</v>
      </c>
      <c r="G265" s="186" t="s">
        <v>260</v>
      </c>
      <c r="H265" s="187" t="n">
        <v>1</v>
      </c>
      <c r="I265" s="188"/>
      <c r="J265" s="189" t="n">
        <f aca="false">ROUND(I265*H265,2)</f>
        <v>0</v>
      </c>
      <c r="K265" s="185" t="s">
        <v>2510</v>
      </c>
      <c r="L265" s="27"/>
      <c r="M265" s="190"/>
      <c r="N265" s="191" t="s">
        <v>47</v>
      </c>
      <c r="O265" s="68"/>
      <c r="P265" s="192" t="n">
        <f aca="false">O265*H265</f>
        <v>0</v>
      </c>
      <c r="Q265" s="192" t="n">
        <v>0</v>
      </c>
      <c r="R265" s="192" t="n">
        <f aca="false">Q265*H265</f>
        <v>0</v>
      </c>
      <c r="S265" s="192" t="n">
        <v>0</v>
      </c>
      <c r="T265" s="193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194" t="s">
        <v>192</v>
      </c>
      <c r="AS265" s="31"/>
      <c r="AT265" s="194" t="s">
        <v>0</v>
      </c>
      <c r="AU265" s="194" t="s">
        <v>82</v>
      </c>
      <c r="AV265" s="31"/>
      <c r="AW265" s="31"/>
      <c r="AX265" s="31"/>
      <c r="AY265" s="7" t="s">
        <v>186</v>
      </c>
      <c r="AZ265" s="31"/>
      <c r="BA265" s="31"/>
      <c r="BB265" s="31"/>
      <c r="BC265" s="31"/>
      <c r="BD265" s="31"/>
      <c r="BE265" s="195" t="n">
        <f aca="false">IF(N265="základní",J265,0)</f>
        <v>0</v>
      </c>
      <c r="BF265" s="195" t="n">
        <f aca="false">IF(N265="snížená",J265,0)</f>
        <v>0</v>
      </c>
      <c r="BG265" s="195" t="n">
        <f aca="false">IF(N265="zákl. přenesená",J265,0)</f>
        <v>0</v>
      </c>
      <c r="BH265" s="195" t="n">
        <f aca="false">IF(N265="sníž. přenesená",J265,0)</f>
        <v>0</v>
      </c>
      <c r="BI265" s="195" t="n">
        <f aca="false">IF(N265="nulová",J265,0)</f>
        <v>0</v>
      </c>
      <c r="BJ265" s="7" t="s">
        <v>90</v>
      </c>
      <c r="BK265" s="195" t="n">
        <f aca="false">ROUND(I265*H265,2)</f>
        <v>0</v>
      </c>
      <c r="BL265" s="7" t="s">
        <v>192</v>
      </c>
      <c r="BM265" s="194" t="s">
        <v>716</v>
      </c>
      <c r="BN265" s="31"/>
    </row>
    <row r="266" s="32" customFormat="true" ht="12.8" hidden="false" customHeight="false" outlineLevel="0" collapsed="false">
      <c r="A266" s="26"/>
      <c r="B266" s="27"/>
      <c r="C266" s="26"/>
      <c r="D266" s="196" t="s">
        <v>194</v>
      </c>
      <c r="E266" s="26"/>
      <c r="F266" s="197" t="s">
        <v>2584</v>
      </c>
      <c r="G266" s="26"/>
      <c r="H266" s="26"/>
      <c r="I266" s="163"/>
      <c r="J266" s="26"/>
      <c r="K266" s="26"/>
      <c r="L266" s="27"/>
      <c r="M266" s="198"/>
      <c r="N266" s="199"/>
      <c r="O266" s="68"/>
      <c r="P266" s="68"/>
      <c r="Q266" s="68"/>
      <c r="R266" s="68"/>
      <c r="S266" s="68"/>
      <c r="T266" s="69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7" t="s">
        <v>194</v>
      </c>
      <c r="AU266" s="7" t="s">
        <v>82</v>
      </c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</row>
    <row r="267" s="32" customFormat="true" ht="12.8" hidden="false" customHeight="false" outlineLevel="0" collapsed="false">
      <c r="A267" s="26"/>
      <c r="B267" s="27"/>
      <c r="C267" s="183" t="s">
        <v>598</v>
      </c>
      <c r="D267" s="183" t="s">
        <v>0</v>
      </c>
      <c r="E267" s="184" t="s">
        <v>1501</v>
      </c>
      <c r="F267" s="185" t="s">
        <v>2585</v>
      </c>
      <c r="G267" s="186" t="s">
        <v>260</v>
      </c>
      <c r="H267" s="187" t="n">
        <v>1</v>
      </c>
      <c r="I267" s="188"/>
      <c r="J267" s="189" t="n">
        <f aca="false">ROUND(I267*H267,2)</f>
        <v>0</v>
      </c>
      <c r="K267" s="185" t="s">
        <v>2510</v>
      </c>
      <c r="L267" s="27"/>
      <c r="M267" s="190"/>
      <c r="N267" s="191" t="s">
        <v>47</v>
      </c>
      <c r="O267" s="68"/>
      <c r="P267" s="192" t="n">
        <f aca="false">O267*H267</f>
        <v>0</v>
      </c>
      <c r="Q267" s="192" t="n">
        <v>0</v>
      </c>
      <c r="R267" s="192" t="n">
        <f aca="false">Q267*H267</f>
        <v>0</v>
      </c>
      <c r="S267" s="192" t="n">
        <v>0</v>
      </c>
      <c r="T267" s="193" t="n">
        <f aca="false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194" t="s">
        <v>192</v>
      </c>
      <c r="AS267" s="31"/>
      <c r="AT267" s="194" t="s">
        <v>0</v>
      </c>
      <c r="AU267" s="194" t="s">
        <v>82</v>
      </c>
      <c r="AV267" s="31"/>
      <c r="AW267" s="31"/>
      <c r="AX267" s="31"/>
      <c r="AY267" s="7" t="s">
        <v>186</v>
      </c>
      <c r="AZ267" s="31"/>
      <c r="BA267" s="31"/>
      <c r="BB267" s="31"/>
      <c r="BC267" s="31"/>
      <c r="BD267" s="31"/>
      <c r="BE267" s="195" t="n">
        <f aca="false">IF(N267="základní",J267,0)</f>
        <v>0</v>
      </c>
      <c r="BF267" s="195" t="n">
        <f aca="false">IF(N267="snížená",J267,0)</f>
        <v>0</v>
      </c>
      <c r="BG267" s="195" t="n">
        <f aca="false">IF(N267="zákl. přenesená",J267,0)</f>
        <v>0</v>
      </c>
      <c r="BH267" s="195" t="n">
        <f aca="false">IF(N267="sníž. přenesená",J267,0)</f>
        <v>0</v>
      </c>
      <c r="BI267" s="195" t="n">
        <f aca="false">IF(N267="nulová",J267,0)</f>
        <v>0</v>
      </c>
      <c r="BJ267" s="7" t="s">
        <v>90</v>
      </c>
      <c r="BK267" s="195" t="n">
        <f aca="false">ROUND(I267*H267,2)</f>
        <v>0</v>
      </c>
      <c r="BL267" s="7" t="s">
        <v>192</v>
      </c>
      <c r="BM267" s="194" t="s">
        <v>719</v>
      </c>
      <c r="BN267" s="31"/>
    </row>
    <row r="268" s="32" customFormat="true" ht="12.8" hidden="false" customHeight="false" outlineLevel="0" collapsed="false">
      <c r="A268" s="26"/>
      <c r="B268" s="27"/>
      <c r="C268" s="26"/>
      <c r="D268" s="196" t="s">
        <v>194</v>
      </c>
      <c r="E268" s="26"/>
      <c r="F268" s="197" t="s">
        <v>2585</v>
      </c>
      <c r="G268" s="26"/>
      <c r="H268" s="26"/>
      <c r="I268" s="163"/>
      <c r="J268" s="26"/>
      <c r="K268" s="26"/>
      <c r="L268" s="27"/>
      <c r="M268" s="198"/>
      <c r="N268" s="199"/>
      <c r="O268" s="68"/>
      <c r="P268" s="68"/>
      <c r="Q268" s="68"/>
      <c r="R268" s="68"/>
      <c r="S268" s="68"/>
      <c r="T268" s="69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7" t="s">
        <v>194</v>
      </c>
      <c r="AU268" s="7" t="s">
        <v>82</v>
      </c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</row>
    <row r="269" s="32" customFormat="true" ht="12.8" hidden="false" customHeight="false" outlineLevel="0" collapsed="false">
      <c r="A269" s="26"/>
      <c r="B269" s="27"/>
      <c r="C269" s="183" t="s">
        <v>1554</v>
      </c>
      <c r="D269" s="183" t="s">
        <v>0</v>
      </c>
      <c r="E269" s="184" t="s">
        <v>1505</v>
      </c>
      <c r="F269" s="185" t="s">
        <v>2586</v>
      </c>
      <c r="G269" s="186" t="s">
        <v>260</v>
      </c>
      <c r="H269" s="187" t="n">
        <v>1</v>
      </c>
      <c r="I269" s="188"/>
      <c r="J269" s="189" t="n">
        <f aca="false">ROUND(I269*H269,2)</f>
        <v>0</v>
      </c>
      <c r="K269" s="185" t="s">
        <v>2510</v>
      </c>
      <c r="L269" s="27"/>
      <c r="M269" s="190"/>
      <c r="N269" s="191" t="s">
        <v>47</v>
      </c>
      <c r="O269" s="68"/>
      <c r="P269" s="192" t="n">
        <f aca="false">O269*H269</f>
        <v>0</v>
      </c>
      <c r="Q269" s="192" t="n">
        <v>0</v>
      </c>
      <c r="R269" s="192" t="n">
        <f aca="false">Q269*H269</f>
        <v>0</v>
      </c>
      <c r="S269" s="192" t="n">
        <v>0</v>
      </c>
      <c r="T269" s="193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194" t="s">
        <v>192</v>
      </c>
      <c r="AS269" s="31"/>
      <c r="AT269" s="194" t="s">
        <v>0</v>
      </c>
      <c r="AU269" s="194" t="s">
        <v>82</v>
      </c>
      <c r="AV269" s="31"/>
      <c r="AW269" s="31"/>
      <c r="AX269" s="31"/>
      <c r="AY269" s="7" t="s">
        <v>186</v>
      </c>
      <c r="AZ269" s="31"/>
      <c r="BA269" s="31"/>
      <c r="BB269" s="31"/>
      <c r="BC269" s="31"/>
      <c r="BD269" s="31"/>
      <c r="BE269" s="195" t="n">
        <f aca="false">IF(N269="základní",J269,0)</f>
        <v>0</v>
      </c>
      <c r="BF269" s="195" t="n">
        <f aca="false">IF(N269="snížená",J269,0)</f>
        <v>0</v>
      </c>
      <c r="BG269" s="195" t="n">
        <f aca="false">IF(N269="zákl. přenesená",J269,0)</f>
        <v>0</v>
      </c>
      <c r="BH269" s="195" t="n">
        <f aca="false">IF(N269="sníž. přenesená",J269,0)</f>
        <v>0</v>
      </c>
      <c r="BI269" s="195" t="n">
        <f aca="false">IF(N269="nulová",J269,0)</f>
        <v>0</v>
      </c>
      <c r="BJ269" s="7" t="s">
        <v>90</v>
      </c>
      <c r="BK269" s="195" t="n">
        <f aca="false">ROUND(I269*H269,2)</f>
        <v>0</v>
      </c>
      <c r="BL269" s="7" t="s">
        <v>192</v>
      </c>
      <c r="BM269" s="194" t="s">
        <v>723</v>
      </c>
      <c r="BN269" s="31"/>
    </row>
    <row r="270" s="32" customFormat="true" ht="12.8" hidden="false" customHeight="false" outlineLevel="0" collapsed="false">
      <c r="A270" s="26"/>
      <c r="B270" s="27"/>
      <c r="C270" s="26"/>
      <c r="D270" s="196" t="s">
        <v>194</v>
      </c>
      <c r="E270" s="26"/>
      <c r="F270" s="197" t="s">
        <v>2586</v>
      </c>
      <c r="G270" s="26"/>
      <c r="H270" s="26"/>
      <c r="I270" s="163"/>
      <c r="J270" s="26"/>
      <c r="K270" s="26"/>
      <c r="L270" s="27"/>
      <c r="M270" s="198"/>
      <c r="N270" s="199"/>
      <c r="O270" s="68"/>
      <c r="P270" s="68"/>
      <c r="Q270" s="68"/>
      <c r="R270" s="68"/>
      <c r="S270" s="68"/>
      <c r="T270" s="69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7" t="s">
        <v>194</v>
      </c>
      <c r="AU270" s="7" t="s">
        <v>82</v>
      </c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</row>
    <row r="271" s="32" customFormat="true" ht="12.8" hidden="false" customHeight="false" outlineLevel="0" collapsed="false">
      <c r="A271" s="26"/>
      <c r="B271" s="27"/>
      <c r="C271" s="183" t="s">
        <v>601</v>
      </c>
      <c r="D271" s="183" t="s">
        <v>0</v>
      </c>
      <c r="E271" s="184" t="s">
        <v>1508</v>
      </c>
      <c r="F271" s="185" t="s">
        <v>2587</v>
      </c>
      <c r="G271" s="186" t="s">
        <v>260</v>
      </c>
      <c r="H271" s="187" t="n">
        <v>1</v>
      </c>
      <c r="I271" s="188"/>
      <c r="J271" s="189" t="n">
        <f aca="false">ROUND(I271*H271,2)</f>
        <v>0</v>
      </c>
      <c r="K271" s="185" t="s">
        <v>2510</v>
      </c>
      <c r="L271" s="27"/>
      <c r="M271" s="190"/>
      <c r="N271" s="191" t="s">
        <v>47</v>
      </c>
      <c r="O271" s="68"/>
      <c r="P271" s="192" t="n">
        <f aca="false">O271*H271</f>
        <v>0</v>
      </c>
      <c r="Q271" s="192" t="n">
        <v>0</v>
      </c>
      <c r="R271" s="192" t="n">
        <f aca="false">Q271*H271</f>
        <v>0</v>
      </c>
      <c r="S271" s="192" t="n">
        <v>0</v>
      </c>
      <c r="T271" s="193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194" t="s">
        <v>192</v>
      </c>
      <c r="AS271" s="31"/>
      <c r="AT271" s="194" t="s">
        <v>0</v>
      </c>
      <c r="AU271" s="194" t="s">
        <v>82</v>
      </c>
      <c r="AV271" s="31"/>
      <c r="AW271" s="31"/>
      <c r="AX271" s="31"/>
      <c r="AY271" s="7" t="s">
        <v>186</v>
      </c>
      <c r="AZ271" s="31"/>
      <c r="BA271" s="31"/>
      <c r="BB271" s="31"/>
      <c r="BC271" s="31"/>
      <c r="BD271" s="31"/>
      <c r="BE271" s="195" t="n">
        <f aca="false">IF(N271="základní",J271,0)</f>
        <v>0</v>
      </c>
      <c r="BF271" s="195" t="n">
        <f aca="false">IF(N271="snížená",J271,0)</f>
        <v>0</v>
      </c>
      <c r="BG271" s="195" t="n">
        <f aca="false">IF(N271="zákl. přenesená",J271,0)</f>
        <v>0</v>
      </c>
      <c r="BH271" s="195" t="n">
        <f aca="false">IF(N271="sníž. přenesená",J271,0)</f>
        <v>0</v>
      </c>
      <c r="BI271" s="195" t="n">
        <f aca="false">IF(N271="nulová",J271,0)</f>
        <v>0</v>
      </c>
      <c r="BJ271" s="7" t="s">
        <v>90</v>
      </c>
      <c r="BK271" s="195" t="n">
        <f aca="false">ROUND(I271*H271,2)</f>
        <v>0</v>
      </c>
      <c r="BL271" s="7" t="s">
        <v>192</v>
      </c>
      <c r="BM271" s="194" t="s">
        <v>726</v>
      </c>
      <c r="BN271" s="31"/>
    </row>
    <row r="272" s="32" customFormat="true" ht="12.8" hidden="false" customHeight="false" outlineLevel="0" collapsed="false">
      <c r="A272" s="26"/>
      <c r="B272" s="27"/>
      <c r="C272" s="26"/>
      <c r="D272" s="196" t="s">
        <v>194</v>
      </c>
      <c r="E272" s="26"/>
      <c r="F272" s="197" t="s">
        <v>2587</v>
      </c>
      <c r="G272" s="26"/>
      <c r="H272" s="26"/>
      <c r="I272" s="163"/>
      <c r="J272" s="26"/>
      <c r="K272" s="26"/>
      <c r="L272" s="27"/>
      <c r="M272" s="198"/>
      <c r="N272" s="199"/>
      <c r="O272" s="68"/>
      <c r="P272" s="68"/>
      <c r="Q272" s="68"/>
      <c r="R272" s="68"/>
      <c r="S272" s="68"/>
      <c r="T272" s="69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7" t="s">
        <v>194</v>
      </c>
      <c r="AU272" s="7" t="s">
        <v>82</v>
      </c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</row>
    <row r="273" s="32" customFormat="true" ht="12.8" hidden="false" customHeight="false" outlineLevel="0" collapsed="false">
      <c r="A273" s="26"/>
      <c r="B273" s="27"/>
      <c r="C273" s="183" t="s">
        <v>752</v>
      </c>
      <c r="D273" s="183" t="s">
        <v>0</v>
      </c>
      <c r="E273" s="184" t="s">
        <v>1511</v>
      </c>
      <c r="F273" s="185" t="s">
        <v>2588</v>
      </c>
      <c r="G273" s="186" t="s">
        <v>260</v>
      </c>
      <c r="H273" s="187" t="n">
        <v>1</v>
      </c>
      <c r="I273" s="188"/>
      <c r="J273" s="189" t="n">
        <f aca="false">ROUND(I273*H273,2)</f>
        <v>0</v>
      </c>
      <c r="K273" s="185" t="s">
        <v>2510</v>
      </c>
      <c r="L273" s="27"/>
      <c r="M273" s="190"/>
      <c r="N273" s="191" t="s">
        <v>47</v>
      </c>
      <c r="O273" s="68"/>
      <c r="P273" s="192" t="n">
        <f aca="false">O273*H273</f>
        <v>0</v>
      </c>
      <c r="Q273" s="192" t="n">
        <v>0</v>
      </c>
      <c r="R273" s="192" t="n">
        <f aca="false">Q273*H273</f>
        <v>0</v>
      </c>
      <c r="S273" s="192" t="n">
        <v>0</v>
      </c>
      <c r="T273" s="193" t="n">
        <f aca="false"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194" t="s">
        <v>192</v>
      </c>
      <c r="AS273" s="31"/>
      <c r="AT273" s="194" t="s">
        <v>0</v>
      </c>
      <c r="AU273" s="194" t="s">
        <v>82</v>
      </c>
      <c r="AV273" s="31"/>
      <c r="AW273" s="31"/>
      <c r="AX273" s="31"/>
      <c r="AY273" s="7" t="s">
        <v>186</v>
      </c>
      <c r="AZ273" s="31"/>
      <c r="BA273" s="31"/>
      <c r="BB273" s="31"/>
      <c r="BC273" s="31"/>
      <c r="BD273" s="31"/>
      <c r="BE273" s="195" t="n">
        <f aca="false">IF(N273="základní",J273,0)</f>
        <v>0</v>
      </c>
      <c r="BF273" s="195" t="n">
        <f aca="false">IF(N273="snížená",J273,0)</f>
        <v>0</v>
      </c>
      <c r="BG273" s="195" t="n">
        <f aca="false">IF(N273="zákl. přenesená",J273,0)</f>
        <v>0</v>
      </c>
      <c r="BH273" s="195" t="n">
        <f aca="false">IF(N273="sníž. přenesená",J273,0)</f>
        <v>0</v>
      </c>
      <c r="BI273" s="195" t="n">
        <f aca="false">IF(N273="nulová",J273,0)</f>
        <v>0</v>
      </c>
      <c r="BJ273" s="7" t="s">
        <v>90</v>
      </c>
      <c r="BK273" s="195" t="n">
        <f aca="false">ROUND(I273*H273,2)</f>
        <v>0</v>
      </c>
      <c r="BL273" s="7" t="s">
        <v>192</v>
      </c>
      <c r="BM273" s="194" t="s">
        <v>729</v>
      </c>
      <c r="BN273" s="31"/>
    </row>
    <row r="274" s="32" customFormat="true" ht="12.8" hidden="false" customHeight="false" outlineLevel="0" collapsed="false">
      <c r="A274" s="26"/>
      <c r="B274" s="27"/>
      <c r="C274" s="26"/>
      <c r="D274" s="196" t="s">
        <v>194</v>
      </c>
      <c r="E274" s="26"/>
      <c r="F274" s="197" t="s">
        <v>2588</v>
      </c>
      <c r="G274" s="26"/>
      <c r="H274" s="26"/>
      <c r="I274" s="163"/>
      <c r="J274" s="26"/>
      <c r="K274" s="26"/>
      <c r="L274" s="27"/>
      <c r="M274" s="198"/>
      <c r="N274" s="199"/>
      <c r="O274" s="68"/>
      <c r="P274" s="68"/>
      <c r="Q274" s="68"/>
      <c r="R274" s="68"/>
      <c r="S274" s="68"/>
      <c r="T274" s="69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7" t="s">
        <v>194</v>
      </c>
      <c r="AU274" s="7" t="s">
        <v>82</v>
      </c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</row>
    <row r="275" s="32" customFormat="true" ht="12.8" hidden="false" customHeight="false" outlineLevel="0" collapsed="false">
      <c r="A275" s="26"/>
      <c r="B275" s="27"/>
      <c r="C275" s="183" t="s">
        <v>604</v>
      </c>
      <c r="D275" s="183" t="s">
        <v>0</v>
      </c>
      <c r="E275" s="184" t="s">
        <v>1514</v>
      </c>
      <c r="F275" s="185" t="s">
        <v>2589</v>
      </c>
      <c r="G275" s="186" t="s">
        <v>260</v>
      </c>
      <c r="H275" s="187" t="n">
        <v>1</v>
      </c>
      <c r="I275" s="188"/>
      <c r="J275" s="189" t="n">
        <f aca="false">ROUND(I275*H275,2)</f>
        <v>0</v>
      </c>
      <c r="K275" s="185" t="s">
        <v>2510</v>
      </c>
      <c r="L275" s="27"/>
      <c r="M275" s="190"/>
      <c r="N275" s="191" t="s">
        <v>47</v>
      </c>
      <c r="O275" s="68"/>
      <c r="P275" s="192" t="n">
        <f aca="false">O275*H275</f>
        <v>0</v>
      </c>
      <c r="Q275" s="192" t="n">
        <v>0</v>
      </c>
      <c r="R275" s="192" t="n">
        <f aca="false">Q275*H275</f>
        <v>0</v>
      </c>
      <c r="S275" s="192" t="n">
        <v>0</v>
      </c>
      <c r="T275" s="193" t="n">
        <f aca="false"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194" t="s">
        <v>192</v>
      </c>
      <c r="AS275" s="31"/>
      <c r="AT275" s="194" t="s">
        <v>0</v>
      </c>
      <c r="AU275" s="194" t="s">
        <v>82</v>
      </c>
      <c r="AV275" s="31"/>
      <c r="AW275" s="31"/>
      <c r="AX275" s="31"/>
      <c r="AY275" s="7" t="s">
        <v>186</v>
      </c>
      <c r="AZ275" s="31"/>
      <c r="BA275" s="31"/>
      <c r="BB275" s="31"/>
      <c r="BC275" s="31"/>
      <c r="BD275" s="31"/>
      <c r="BE275" s="195" t="n">
        <f aca="false">IF(N275="základní",J275,0)</f>
        <v>0</v>
      </c>
      <c r="BF275" s="195" t="n">
        <f aca="false">IF(N275="snížená",J275,0)</f>
        <v>0</v>
      </c>
      <c r="BG275" s="195" t="n">
        <f aca="false">IF(N275="zákl. přenesená",J275,0)</f>
        <v>0</v>
      </c>
      <c r="BH275" s="195" t="n">
        <f aca="false">IF(N275="sníž. přenesená",J275,0)</f>
        <v>0</v>
      </c>
      <c r="BI275" s="195" t="n">
        <f aca="false">IF(N275="nulová",J275,0)</f>
        <v>0</v>
      </c>
      <c r="BJ275" s="7" t="s">
        <v>90</v>
      </c>
      <c r="BK275" s="195" t="n">
        <f aca="false">ROUND(I275*H275,2)</f>
        <v>0</v>
      </c>
      <c r="BL275" s="7" t="s">
        <v>192</v>
      </c>
      <c r="BM275" s="194" t="s">
        <v>732</v>
      </c>
      <c r="BN275" s="31"/>
    </row>
    <row r="276" s="32" customFormat="true" ht="12.8" hidden="false" customHeight="false" outlineLevel="0" collapsed="false">
      <c r="A276" s="26"/>
      <c r="B276" s="27"/>
      <c r="C276" s="26"/>
      <c r="D276" s="196" t="s">
        <v>194</v>
      </c>
      <c r="E276" s="26"/>
      <c r="F276" s="197" t="s">
        <v>2589</v>
      </c>
      <c r="G276" s="26"/>
      <c r="H276" s="26"/>
      <c r="I276" s="163"/>
      <c r="J276" s="26"/>
      <c r="K276" s="26"/>
      <c r="L276" s="27"/>
      <c r="M276" s="198"/>
      <c r="N276" s="199"/>
      <c r="O276" s="68"/>
      <c r="P276" s="68"/>
      <c r="Q276" s="68"/>
      <c r="R276" s="68"/>
      <c r="S276" s="68"/>
      <c r="T276" s="69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7" t="s">
        <v>194</v>
      </c>
      <c r="AU276" s="7" t="s">
        <v>82</v>
      </c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</row>
    <row r="277" s="32" customFormat="true" ht="12.8" hidden="false" customHeight="false" outlineLevel="0" collapsed="false">
      <c r="A277" s="26"/>
      <c r="B277" s="27"/>
      <c r="C277" s="183" t="s">
        <v>765</v>
      </c>
      <c r="D277" s="183" t="s">
        <v>0</v>
      </c>
      <c r="E277" s="184" t="s">
        <v>1517</v>
      </c>
      <c r="F277" s="185" t="s">
        <v>2590</v>
      </c>
      <c r="G277" s="186" t="s">
        <v>260</v>
      </c>
      <c r="H277" s="187" t="n">
        <v>1</v>
      </c>
      <c r="I277" s="188"/>
      <c r="J277" s="189" t="n">
        <f aca="false">ROUND(I277*H277,2)</f>
        <v>0</v>
      </c>
      <c r="K277" s="185" t="s">
        <v>2510</v>
      </c>
      <c r="L277" s="27"/>
      <c r="M277" s="190"/>
      <c r="N277" s="191" t="s">
        <v>47</v>
      </c>
      <c r="O277" s="68"/>
      <c r="P277" s="192" t="n">
        <f aca="false">O277*H277</f>
        <v>0</v>
      </c>
      <c r="Q277" s="192" t="n">
        <v>0</v>
      </c>
      <c r="R277" s="192" t="n">
        <f aca="false">Q277*H277</f>
        <v>0</v>
      </c>
      <c r="S277" s="192" t="n">
        <v>0</v>
      </c>
      <c r="T277" s="193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194" t="s">
        <v>192</v>
      </c>
      <c r="AS277" s="31"/>
      <c r="AT277" s="194" t="s">
        <v>0</v>
      </c>
      <c r="AU277" s="194" t="s">
        <v>82</v>
      </c>
      <c r="AV277" s="31"/>
      <c r="AW277" s="31"/>
      <c r="AX277" s="31"/>
      <c r="AY277" s="7" t="s">
        <v>186</v>
      </c>
      <c r="AZ277" s="31"/>
      <c r="BA277" s="31"/>
      <c r="BB277" s="31"/>
      <c r="BC277" s="31"/>
      <c r="BD277" s="31"/>
      <c r="BE277" s="195" t="n">
        <f aca="false">IF(N277="základní",J277,0)</f>
        <v>0</v>
      </c>
      <c r="BF277" s="195" t="n">
        <f aca="false">IF(N277="snížená",J277,0)</f>
        <v>0</v>
      </c>
      <c r="BG277" s="195" t="n">
        <f aca="false">IF(N277="zákl. přenesená",J277,0)</f>
        <v>0</v>
      </c>
      <c r="BH277" s="195" t="n">
        <f aca="false">IF(N277="sníž. přenesená",J277,0)</f>
        <v>0</v>
      </c>
      <c r="BI277" s="195" t="n">
        <f aca="false">IF(N277="nulová",J277,0)</f>
        <v>0</v>
      </c>
      <c r="BJ277" s="7" t="s">
        <v>90</v>
      </c>
      <c r="BK277" s="195" t="n">
        <f aca="false">ROUND(I277*H277,2)</f>
        <v>0</v>
      </c>
      <c r="BL277" s="7" t="s">
        <v>192</v>
      </c>
      <c r="BM277" s="194" t="s">
        <v>736</v>
      </c>
      <c r="BN277" s="31"/>
    </row>
    <row r="278" s="32" customFormat="true" ht="12.8" hidden="false" customHeight="false" outlineLevel="0" collapsed="false">
      <c r="A278" s="26"/>
      <c r="B278" s="27"/>
      <c r="C278" s="26"/>
      <c r="D278" s="196" t="s">
        <v>194</v>
      </c>
      <c r="E278" s="26"/>
      <c r="F278" s="197" t="s">
        <v>2590</v>
      </c>
      <c r="G278" s="26"/>
      <c r="H278" s="26"/>
      <c r="I278" s="163"/>
      <c r="J278" s="26"/>
      <c r="K278" s="26"/>
      <c r="L278" s="27"/>
      <c r="M278" s="198"/>
      <c r="N278" s="199"/>
      <c r="O278" s="68"/>
      <c r="P278" s="68"/>
      <c r="Q278" s="68"/>
      <c r="R278" s="68"/>
      <c r="S278" s="68"/>
      <c r="T278" s="69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7" t="s">
        <v>194</v>
      </c>
      <c r="AU278" s="7" t="s">
        <v>82</v>
      </c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</row>
    <row r="279" s="32" customFormat="true" ht="12.8" hidden="false" customHeight="false" outlineLevel="0" collapsed="false">
      <c r="A279" s="26"/>
      <c r="B279" s="27"/>
      <c r="C279" s="183" t="s">
        <v>607</v>
      </c>
      <c r="D279" s="183" t="s">
        <v>0</v>
      </c>
      <c r="E279" s="184" t="s">
        <v>1520</v>
      </c>
      <c r="F279" s="185" t="s">
        <v>2591</v>
      </c>
      <c r="G279" s="186" t="s">
        <v>260</v>
      </c>
      <c r="H279" s="187" t="n">
        <v>1</v>
      </c>
      <c r="I279" s="188"/>
      <c r="J279" s="189" t="n">
        <f aca="false">ROUND(I279*H279,2)</f>
        <v>0</v>
      </c>
      <c r="K279" s="185" t="s">
        <v>2510</v>
      </c>
      <c r="L279" s="27"/>
      <c r="M279" s="190"/>
      <c r="N279" s="191" t="s">
        <v>47</v>
      </c>
      <c r="O279" s="68"/>
      <c r="P279" s="192" t="n">
        <f aca="false">O279*H279</f>
        <v>0</v>
      </c>
      <c r="Q279" s="192" t="n">
        <v>0</v>
      </c>
      <c r="R279" s="192" t="n">
        <f aca="false">Q279*H279</f>
        <v>0</v>
      </c>
      <c r="S279" s="192" t="n">
        <v>0</v>
      </c>
      <c r="T279" s="193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194" t="s">
        <v>192</v>
      </c>
      <c r="AS279" s="31"/>
      <c r="AT279" s="194" t="s">
        <v>0</v>
      </c>
      <c r="AU279" s="194" t="s">
        <v>82</v>
      </c>
      <c r="AV279" s="31"/>
      <c r="AW279" s="31"/>
      <c r="AX279" s="31"/>
      <c r="AY279" s="7" t="s">
        <v>186</v>
      </c>
      <c r="AZ279" s="31"/>
      <c r="BA279" s="31"/>
      <c r="BB279" s="31"/>
      <c r="BC279" s="31"/>
      <c r="BD279" s="31"/>
      <c r="BE279" s="195" t="n">
        <f aca="false">IF(N279="základní",J279,0)</f>
        <v>0</v>
      </c>
      <c r="BF279" s="195" t="n">
        <f aca="false">IF(N279="snížená",J279,0)</f>
        <v>0</v>
      </c>
      <c r="BG279" s="195" t="n">
        <f aca="false">IF(N279="zákl. přenesená",J279,0)</f>
        <v>0</v>
      </c>
      <c r="BH279" s="195" t="n">
        <f aca="false">IF(N279="sníž. přenesená",J279,0)</f>
        <v>0</v>
      </c>
      <c r="BI279" s="195" t="n">
        <f aca="false">IF(N279="nulová",J279,0)</f>
        <v>0</v>
      </c>
      <c r="BJ279" s="7" t="s">
        <v>90</v>
      </c>
      <c r="BK279" s="195" t="n">
        <f aca="false">ROUND(I279*H279,2)</f>
        <v>0</v>
      </c>
      <c r="BL279" s="7" t="s">
        <v>192</v>
      </c>
      <c r="BM279" s="194" t="s">
        <v>739</v>
      </c>
      <c r="BN279" s="31"/>
    </row>
    <row r="280" s="32" customFormat="true" ht="12.8" hidden="false" customHeight="false" outlineLevel="0" collapsed="false">
      <c r="A280" s="26"/>
      <c r="B280" s="27"/>
      <c r="C280" s="26"/>
      <c r="D280" s="196" t="s">
        <v>194</v>
      </c>
      <c r="E280" s="26"/>
      <c r="F280" s="197" t="s">
        <v>2591</v>
      </c>
      <c r="G280" s="26"/>
      <c r="H280" s="26"/>
      <c r="I280" s="163"/>
      <c r="J280" s="26"/>
      <c r="K280" s="26"/>
      <c r="L280" s="27"/>
      <c r="M280" s="198"/>
      <c r="N280" s="199"/>
      <c r="O280" s="68"/>
      <c r="P280" s="68"/>
      <c r="Q280" s="68"/>
      <c r="R280" s="68"/>
      <c r="S280" s="68"/>
      <c r="T280" s="69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7" t="s">
        <v>194</v>
      </c>
      <c r="AU280" s="7" t="s">
        <v>82</v>
      </c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</row>
    <row r="281" s="32" customFormat="true" ht="12.8" hidden="false" customHeight="false" outlineLevel="0" collapsed="false">
      <c r="A281" s="26"/>
      <c r="B281" s="27"/>
      <c r="C281" s="183" t="s">
        <v>772</v>
      </c>
      <c r="D281" s="183" t="s">
        <v>0</v>
      </c>
      <c r="E281" s="184" t="s">
        <v>1523</v>
      </c>
      <c r="F281" s="185" t="s">
        <v>2592</v>
      </c>
      <c r="G281" s="186" t="s">
        <v>260</v>
      </c>
      <c r="H281" s="187" t="n">
        <v>1</v>
      </c>
      <c r="I281" s="188"/>
      <c r="J281" s="189" t="n">
        <f aca="false">ROUND(I281*H281,2)</f>
        <v>0</v>
      </c>
      <c r="K281" s="185" t="s">
        <v>2510</v>
      </c>
      <c r="L281" s="27"/>
      <c r="M281" s="190"/>
      <c r="N281" s="191" t="s">
        <v>47</v>
      </c>
      <c r="O281" s="68"/>
      <c r="P281" s="192" t="n">
        <f aca="false">O281*H281</f>
        <v>0</v>
      </c>
      <c r="Q281" s="192" t="n">
        <v>0</v>
      </c>
      <c r="R281" s="192" t="n">
        <f aca="false">Q281*H281</f>
        <v>0</v>
      </c>
      <c r="S281" s="192" t="n">
        <v>0</v>
      </c>
      <c r="T281" s="193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194" t="s">
        <v>192</v>
      </c>
      <c r="AS281" s="31"/>
      <c r="AT281" s="194" t="s">
        <v>0</v>
      </c>
      <c r="AU281" s="194" t="s">
        <v>82</v>
      </c>
      <c r="AV281" s="31"/>
      <c r="AW281" s="31"/>
      <c r="AX281" s="31"/>
      <c r="AY281" s="7" t="s">
        <v>186</v>
      </c>
      <c r="AZ281" s="31"/>
      <c r="BA281" s="31"/>
      <c r="BB281" s="31"/>
      <c r="BC281" s="31"/>
      <c r="BD281" s="31"/>
      <c r="BE281" s="195" t="n">
        <f aca="false">IF(N281="základní",J281,0)</f>
        <v>0</v>
      </c>
      <c r="BF281" s="195" t="n">
        <f aca="false">IF(N281="snížená",J281,0)</f>
        <v>0</v>
      </c>
      <c r="BG281" s="195" t="n">
        <f aca="false">IF(N281="zákl. přenesená",J281,0)</f>
        <v>0</v>
      </c>
      <c r="BH281" s="195" t="n">
        <f aca="false">IF(N281="sníž. přenesená",J281,0)</f>
        <v>0</v>
      </c>
      <c r="BI281" s="195" t="n">
        <f aca="false">IF(N281="nulová",J281,0)</f>
        <v>0</v>
      </c>
      <c r="BJ281" s="7" t="s">
        <v>90</v>
      </c>
      <c r="BK281" s="195" t="n">
        <f aca="false">ROUND(I281*H281,2)</f>
        <v>0</v>
      </c>
      <c r="BL281" s="7" t="s">
        <v>192</v>
      </c>
      <c r="BM281" s="194" t="s">
        <v>742</v>
      </c>
      <c r="BN281" s="31"/>
    </row>
    <row r="282" s="32" customFormat="true" ht="12.8" hidden="false" customHeight="false" outlineLevel="0" collapsed="false">
      <c r="A282" s="26"/>
      <c r="B282" s="27"/>
      <c r="C282" s="26"/>
      <c r="D282" s="196" t="s">
        <v>194</v>
      </c>
      <c r="E282" s="26"/>
      <c r="F282" s="197" t="s">
        <v>2592</v>
      </c>
      <c r="G282" s="26"/>
      <c r="H282" s="26"/>
      <c r="I282" s="163"/>
      <c r="J282" s="26"/>
      <c r="K282" s="26"/>
      <c r="L282" s="27"/>
      <c r="M282" s="198"/>
      <c r="N282" s="199"/>
      <c r="O282" s="68"/>
      <c r="P282" s="68"/>
      <c r="Q282" s="68"/>
      <c r="R282" s="68"/>
      <c r="S282" s="68"/>
      <c r="T282" s="69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7" t="s">
        <v>194</v>
      </c>
      <c r="AU282" s="7" t="s">
        <v>82</v>
      </c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</row>
    <row r="283" s="32" customFormat="true" ht="12.8" hidden="false" customHeight="false" outlineLevel="0" collapsed="false">
      <c r="A283" s="26"/>
      <c r="B283" s="27"/>
      <c r="C283" s="183" t="s">
        <v>610</v>
      </c>
      <c r="D283" s="183" t="s">
        <v>0</v>
      </c>
      <c r="E283" s="184" t="s">
        <v>1526</v>
      </c>
      <c r="F283" s="185" t="s">
        <v>2593</v>
      </c>
      <c r="G283" s="186" t="s">
        <v>260</v>
      </c>
      <c r="H283" s="187" t="n">
        <v>1</v>
      </c>
      <c r="I283" s="188"/>
      <c r="J283" s="189" t="n">
        <f aca="false">ROUND(I283*H283,2)</f>
        <v>0</v>
      </c>
      <c r="K283" s="185" t="s">
        <v>2510</v>
      </c>
      <c r="L283" s="27"/>
      <c r="M283" s="190"/>
      <c r="N283" s="191" t="s">
        <v>47</v>
      </c>
      <c r="O283" s="68"/>
      <c r="P283" s="192" t="n">
        <f aca="false">O283*H283</f>
        <v>0</v>
      </c>
      <c r="Q283" s="192" t="n">
        <v>0</v>
      </c>
      <c r="R283" s="192" t="n">
        <f aca="false">Q283*H283</f>
        <v>0</v>
      </c>
      <c r="S283" s="192" t="n">
        <v>0</v>
      </c>
      <c r="T283" s="193" t="n">
        <f aca="false"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194" t="s">
        <v>192</v>
      </c>
      <c r="AS283" s="31"/>
      <c r="AT283" s="194" t="s">
        <v>0</v>
      </c>
      <c r="AU283" s="194" t="s">
        <v>82</v>
      </c>
      <c r="AV283" s="31"/>
      <c r="AW283" s="31"/>
      <c r="AX283" s="31"/>
      <c r="AY283" s="7" t="s">
        <v>186</v>
      </c>
      <c r="AZ283" s="31"/>
      <c r="BA283" s="31"/>
      <c r="BB283" s="31"/>
      <c r="BC283" s="31"/>
      <c r="BD283" s="31"/>
      <c r="BE283" s="195" t="n">
        <f aca="false">IF(N283="základní",J283,0)</f>
        <v>0</v>
      </c>
      <c r="BF283" s="195" t="n">
        <f aca="false">IF(N283="snížená",J283,0)</f>
        <v>0</v>
      </c>
      <c r="BG283" s="195" t="n">
        <f aca="false">IF(N283="zákl. přenesená",J283,0)</f>
        <v>0</v>
      </c>
      <c r="BH283" s="195" t="n">
        <f aca="false">IF(N283="sníž. přenesená",J283,0)</f>
        <v>0</v>
      </c>
      <c r="BI283" s="195" t="n">
        <f aca="false">IF(N283="nulová",J283,0)</f>
        <v>0</v>
      </c>
      <c r="BJ283" s="7" t="s">
        <v>90</v>
      </c>
      <c r="BK283" s="195" t="n">
        <f aca="false">ROUND(I283*H283,2)</f>
        <v>0</v>
      </c>
      <c r="BL283" s="7" t="s">
        <v>192</v>
      </c>
      <c r="BM283" s="194" t="s">
        <v>745</v>
      </c>
      <c r="BN283" s="31"/>
    </row>
    <row r="284" s="32" customFormat="true" ht="12.8" hidden="false" customHeight="false" outlineLevel="0" collapsed="false">
      <c r="A284" s="26"/>
      <c r="B284" s="27"/>
      <c r="C284" s="26"/>
      <c r="D284" s="196" t="s">
        <v>194</v>
      </c>
      <c r="E284" s="26"/>
      <c r="F284" s="197" t="s">
        <v>2593</v>
      </c>
      <c r="G284" s="26"/>
      <c r="H284" s="26"/>
      <c r="I284" s="163"/>
      <c r="J284" s="26"/>
      <c r="K284" s="26"/>
      <c r="L284" s="27"/>
      <c r="M284" s="198"/>
      <c r="N284" s="199"/>
      <c r="O284" s="68"/>
      <c r="P284" s="68"/>
      <c r="Q284" s="68"/>
      <c r="R284" s="68"/>
      <c r="S284" s="68"/>
      <c r="T284" s="69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7" t="s">
        <v>194</v>
      </c>
      <c r="AU284" s="7" t="s">
        <v>82</v>
      </c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</row>
    <row r="285" s="32" customFormat="true" ht="12.8" hidden="false" customHeight="false" outlineLevel="0" collapsed="false">
      <c r="A285" s="26"/>
      <c r="B285" s="27"/>
      <c r="C285" s="183" t="s">
        <v>785</v>
      </c>
      <c r="D285" s="183" t="s">
        <v>0</v>
      </c>
      <c r="E285" s="184" t="s">
        <v>1529</v>
      </c>
      <c r="F285" s="185" t="s">
        <v>2594</v>
      </c>
      <c r="G285" s="186" t="s">
        <v>260</v>
      </c>
      <c r="H285" s="187" t="n">
        <v>1</v>
      </c>
      <c r="I285" s="188"/>
      <c r="J285" s="189" t="n">
        <f aca="false">ROUND(I285*H285,2)</f>
        <v>0</v>
      </c>
      <c r="K285" s="185" t="s">
        <v>2510</v>
      </c>
      <c r="L285" s="27"/>
      <c r="M285" s="190"/>
      <c r="N285" s="191" t="s">
        <v>47</v>
      </c>
      <c r="O285" s="68"/>
      <c r="P285" s="192" t="n">
        <f aca="false">O285*H285</f>
        <v>0</v>
      </c>
      <c r="Q285" s="192" t="n">
        <v>0</v>
      </c>
      <c r="R285" s="192" t="n">
        <f aca="false">Q285*H285</f>
        <v>0</v>
      </c>
      <c r="S285" s="192" t="n">
        <v>0</v>
      </c>
      <c r="T285" s="193" t="n">
        <f aca="false"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194" t="s">
        <v>192</v>
      </c>
      <c r="AS285" s="31"/>
      <c r="AT285" s="194" t="s">
        <v>0</v>
      </c>
      <c r="AU285" s="194" t="s">
        <v>82</v>
      </c>
      <c r="AV285" s="31"/>
      <c r="AW285" s="31"/>
      <c r="AX285" s="31"/>
      <c r="AY285" s="7" t="s">
        <v>186</v>
      </c>
      <c r="AZ285" s="31"/>
      <c r="BA285" s="31"/>
      <c r="BB285" s="31"/>
      <c r="BC285" s="31"/>
      <c r="BD285" s="31"/>
      <c r="BE285" s="195" t="n">
        <f aca="false">IF(N285="základní",J285,0)</f>
        <v>0</v>
      </c>
      <c r="BF285" s="195" t="n">
        <f aca="false">IF(N285="snížená",J285,0)</f>
        <v>0</v>
      </c>
      <c r="BG285" s="195" t="n">
        <f aca="false">IF(N285="zákl. přenesená",J285,0)</f>
        <v>0</v>
      </c>
      <c r="BH285" s="195" t="n">
        <f aca="false">IF(N285="sníž. přenesená",J285,0)</f>
        <v>0</v>
      </c>
      <c r="BI285" s="195" t="n">
        <f aca="false">IF(N285="nulová",J285,0)</f>
        <v>0</v>
      </c>
      <c r="BJ285" s="7" t="s">
        <v>90</v>
      </c>
      <c r="BK285" s="195" t="n">
        <f aca="false">ROUND(I285*H285,2)</f>
        <v>0</v>
      </c>
      <c r="BL285" s="7" t="s">
        <v>192</v>
      </c>
      <c r="BM285" s="194" t="s">
        <v>748</v>
      </c>
      <c r="BN285" s="31"/>
    </row>
    <row r="286" s="32" customFormat="true" ht="12.8" hidden="false" customHeight="false" outlineLevel="0" collapsed="false">
      <c r="A286" s="26"/>
      <c r="B286" s="27"/>
      <c r="C286" s="26"/>
      <c r="D286" s="196" t="s">
        <v>194</v>
      </c>
      <c r="E286" s="26"/>
      <c r="F286" s="197" t="s">
        <v>2594</v>
      </c>
      <c r="G286" s="26"/>
      <c r="H286" s="26"/>
      <c r="I286" s="163"/>
      <c r="J286" s="26"/>
      <c r="K286" s="26"/>
      <c r="L286" s="27"/>
      <c r="M286" s="198"/>
      <c r="N286" s="199"/>
      <c r="O286" s="68"/>
      <c r="P286" s="68"/>
      <c r="Q286" s="68"/>
      <c r="R286" s="68"/>
      <c r="S286" s="68"/>
      <c r="T286" s="69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7" t="s">
        <v>194</v>
      </c>
      <c r="AU286" s="7" t="s">
        <v>82</v>
      </c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</row>
    <row r="287" s="32" customFormat="true" ht="12.8" hidden="false" customHeight="false" outlineLevel="0" collapsed="false">
      <c r="A287" s="26"/>
      <c r="B287" s="27"/>
      <c r="C287" s="183" t="s">
        <v>614</v>
      </c>
      <c r="D287" s="183" t="s">
        <v>0</v>
      </c>
      <c r="E287" s="184" t="s">
        <v>1532</v>
      </c>
      <c r="F287" s="185" t="s">
        <v>2595</v>
      </c>
      <c r="G287" s="186" t="s">
        <v>260</v>
      </c>
      <c r="H287" s="187" t="n">
        <v>1</v>
      </c>
      <c r="I287" s="188"/>
      <c r="J287" s="189" t="n">
        <f aca="false">ROUND(I287*H287,2)</f>
        <v>0</v>
      </c>
      <c r="K287" s="185" t="s">
        <v>2510</v>
      </c>
      <c r="L287" s="27"/>
      <c r="M287" s="190"/>
      <c r="N287" s="191" t="s">
        <v>47</v>
      </c>
      <c r="O287" s="68"/>
      <c r="P287" s="192" t="n">
        <f aca="false">O287*H287</f>
        <v>0</v>
      </c>
      <c r="Q287" s="192" t="n">
        <v>0</v>
      </c>
      <c r="R287" s="192" t="n">
        <f aca="false">Q287*H287</f>
        <v>0</v>
      </c>
      <c r="S287" s="192" t="n">
        <v>0</v>
      </c>
      <c r="T287" s="193" t="n">
        <f aca="false">S287*H287</f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194" t="s">
        <v>192</v>
      </c>
      <c r="AS287" s="31"/>
      <c r="AT287" s="194" t="s">
        <v>0</v>
      </c>
      <c r="AU287" s="194" t="s">
        <v>82</v>
      </c>
      <c r="AV287" s="31"/>
      <c r="AW287" s="31"/>
      <c r="AX287" s="31"/>
      <c r="AY287" s="7" t="s">
        <v>186</v>
      </c>
      <c r="AZ287" s="31"/>
      <c r="BA287" s="31"/>
      <c r="BB287" s="31"/>
      <c r="BC287" s="31"/>
      <c r="BD287" s="31"/>
      <c r="BE287" s="195" t="n">
        <f aca="false">IF(N287="základní",J287,0)</f>
        <v>0</v>
      </c>
      <c r="BF287" s="195" t="n">
        <f aca="false">IF(N287="snížená",J287,0)</f>
        <v>0</v>
      </c>
      <c r="BG287" s="195" t="n">
        <f aca="false">IF(N287="zákl. přenesená",J287,0)</f>
        <v>0</v>
      </c>
      <c r="BH287" s="195" t="n">
        <f aca="false">IF(N287="sníž. přenesená",J287,0)</f>
        <v>0</v>
      </c>
      <c r="BI287" s="195" t="n">
        <f aca="false">IF(N287="nulová",J287,0)</f>
        <v>0</v>
      </c>
      <c r="BJ287" s="7" t="s">
        <v>90</v>
      </c>
      <c r="BK287" s="195" t="n">
        <f aca="false">ROUND(I287*H287,2)</f>
        <v>0</v>
      </c>
      <c r="BL287" s="7" t="s">
        <v>192</v>
      </c>
      <c r="BM287" s="194" t="s">
        <v>751</v>
      </c>
      <c r="BN287" s="31"/>
    </row>
    <row r="288" s="32" customFormat="true" ht="12.8" hidden="false" customHeight="false" outlineLevel="0" collapsed="false">
      <c r="A288" s="26"/>
      <c r="B288" s="27"/>
      <c r="C288" s="26"/>
      <c r="D288" s="196" t="s">
        <v>194</v>
      </c>
      <c r="E288" s="26"/>
      <c r="F288" s="197" t="s">
        <v>2595</v>
      </c>
      <c r="G288" s="26"/>
      <c r="H288" s="26"/>
      <c r="I288" s="163"/>
      <c r="J288" s="26"/>
      <c r="K288" s="26"/>
      <c r="L288" s="27"/>
      <c r="M288" s="198"/>
      <c r="N288" s="199"/>
      <c r="O288" s="68"/>
      <c r="P288" s="68"/>
      <c r="Q288" s="68"/>
      <c r="R288" s="68"/>
      <c r="S288" s="68"/>
      <c r="T288" s="69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7" t="s">
        <v>194</v>
      </c>
      <c r="AU288" s="7" t="s">
        <v>82</v>
      </c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</row>
    <row r="289" s="32" customFormat="true" ht="12.8" hidden="false" customHeight="false" outlineLevel="0" collapsed="false">
      <c r="A289" s="26"/>
      <c r="B289" s="27"/>
      <c r="C289" s="183" t="s">
        <v>792</v>
      </c>
      <c r="D289" s="183" t="s">
        <v>0</v>
      </c>
      <c r="E289" s="184" t="s">
        <v>1535</v>
      </c>
      <c r="F289" s="185" t="s">
        <v>2596</v>
      </c>
      <c r="G289" s="186" t="s">
        <v>260</v>
      </c>
      <c r="H289" s="187" t="n">
        <v>1</v>
      </c>
      <c r="I289" s="188"/>
      <c r="J289" s="189" t="n">
        <f aca="false">ROUND(I289*H289,2)</f>
        <v>0</v>
      </c>
      <c r="K289" s="185" t="s">
        <v>2510</v>
      </c>
      <c r="L289" s="27"/>
      <c r="M289" s="190"/>
      <c r="N289" s="191" t="s">
        <v>47</v>
      </c>
      <c r="O289" s="68"/>
      <c r="P289" s="192" t="n">
        <f aca="false">O289*H289</f>
        <v>0</v>
      </c>
      <c r="Q289" s="192" t="n">
        <v>0</v>
      </c>
      <c r="R289" s="192" t="n">
        <f aca="false">Q289*H289</f>
        <v>0</v>
      </c>
      <c r="S289" s="192" t="n">
        <v>0</v>
      </c>
      <c r="T289" s="193" t="n">
        <f aca="false">S289*H289</f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194" t="s">
        <v>192</v>
      </c>
      <c r="AS289" s="31"/>
      <c r="AT289" s="194" t="s">
        <v>0</v>
      </c>
      <c r="AU289" s="194" t="s">
        <v>82</v>
      </c>
      <c r="AV289" s="31"/>
      <c r="AW289" s="31"/>
      <c r="AX289" s="31"/>
      <c r="AY289" s="7" t="s">
        <v>186</v>
      </c>
      <c r="AZ289" s="31"/>
      <c r="BA289" s="31"/>
      <c r="BB289" s="31"/>
      <c r="BC289" s="31"/>
      <c r="BD289" s="31"/>
      <c r="BE289" s="195" t="n">
        <f aca="false">IF(N289="základní",J289,0)</f>
        <v>0</v>
      </c>
      <c r="BF289" s="195" t="n">
        <f aca="false">IF(N289="snížená",J289,0)</f>
        <v>0</v>
      </c>
      <c r="BG289" s="195" t="n">
        <f aca="false">IF(N289="zákl. přenesená",J289,0)</f>
        <v>0</v>
      </c>
      <c r="BH289" s="195" t="n">
        <f aca="false">IF(N289="sníž. přenesená",J289,0)</f>
        <v>0</v>
      </c>
      <c r="BI289" s="195" t="n">
        <f aca="false">IF(N289="nulová",J289,0)</f>
        <v>0</v>
      </c>
      <c r="BJ289" s="7" t="s">
        <v>90</v>
      </c>
      <c r="BK289" s="195" t="n">
        <f aca="false">ROUND(I289*H289,2)</f>
        <v>0</v>
      </c>
      <c r="BL289" s="7" t="s">
        <v>192</v>
      </c>
      <c r="BM289" s="194" t="s">
        <v>755</v>
      </c>
      <c r="BN289" s="31"/>
    </row>
    <row r="290" s="32" customFormat="true" ht="12.8" hidden="false" customHeight="false" outlineLevel="0" collapsed="false">
      <c r="A290" s="26"/>
      <c r="B290" s="27"/>
      <c r="C290" s="26"/>
      <c r="D290" s="196" t="s">
        <v>194</v>
      </c>
      <c r="E290" s="26"/>
      <c r="F290" s="197" t="s">
        <v>2596</v>
      </c>
      <c r="G290" s="26"/>
      <c r="H290" s="26"/>
      <c r="I290" s="163"/>
      <c r="J290" s="26"/>
      <c r="K290" s="26"/>
      <c r="L290" s="27"/>
      <c r="M290" s="198"/>
      <c r="N290" s="199"/>
      <c r="O290" s="68"/>
      <c r="P290" s="68"/>
      <c r="Q290" s="68"/>
      <c r="R290" s="68"/>
      <c r="S290" s="68"/>
      <c r="T290" s="69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7" t="s">
        <v>194</v>
      </c>
      <c r="AU290" s="7" t="s">
        <v>82</v>
      </c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</row>
    <row r="291" s="32" customFormat="true" ht="12.8" hidden="false" customHeight="false" outlineLevel="0" collapsed="false">
      <c r="A291" s="26"/>
      <c r="B291" s="27"/>
      <c r="C291" s="183" t="s">
        <v>617</v>
      </c>
      <c r="D291" s="183" t="s">
        <v>0</v>
      </c>
      <c r="E291" s="184" t="s">
        <v>1538</v>
      </c>
      <c r="F291" s="185" t="s">
        <v>2597</v>
      </c>
      <c r="G291" s="186" t="s">
        <v>260</v>
      </c>
      <c r="H291" s="187" t="n">
        <v>1</v>
      </c>
      <c r="I291" s="188"/>
      <c r="J291" s="189" t="n">
        <f aca="false">ROUND(I291*H291,2)</f>
        <v>0</v>
      </c>
      <c r="K291" s="185" t="s">
        <v>2510</v>
      </c>
      <c r="L291" s="27"/>
      <c r="M291" s="190"/>
      <c r="N291" s="191" t="s">
        <v>47</v>
      </c>
      <c r="O291" s="68"/>
      <c r="P291" s="192" t="n">
        <f aca="false">O291*H291</f>
        <v>0</v>
      </c>
      <c r="Q291" s="192" t="n">
        <v>0</v>
      </c>
      <c r="R291" s="192" t="n">
        <f aca="false">Q291*H291</f>
        <v>0</v>
      </c>
      <c r="S291" s="192" t="n">
        <v>0</v>
      </c>
      <c r="T291" s="193" t="n">
        <f aca="false"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194" t="s">
        <v>192</v>
      </c>
      <c r="AS291" s="31"/>
      <c r="AT291" s="194" t="s">
        <v>0</v>
      </c>
      <c r="AU291" s="194" t="s">
        <v>82</v>
      </c>
      <c r="AV291" s="31"/>
      <c r="AW291" s="31"/>
      <c r="AX291" s="31"/>
      <c r="AY291" s="7" t="s">
        <v>186</v>
      </c>
      <c r="AZ291" s="31"/>
      <c r="BA291" s="31"/>
      <c r="BB291" s="31"/>
      <c r="BC291" s="31"/>
      <c r="BD291" s="31"/>
      <c r="BE291" s="195" t="n">
        <f aca="false">IF(N291="základní",J291,0)</f>
        <v>0</v>
      </c>
      <c r="BF291" s="195" t="n">
        <f aca="false">IF(N291="snížená",J291,0)</f>
        <v>0</v>
      </c>
      <c r="BG291" s="195" t="n">
        <f aca="false">IF(N291="zákl. přenesená",J291,0)</f>
        <v>0</v>
      </c>
      <c r="BH291" s="195" t="n">
        <f aca="false">IF(N291="sníž. přenesená",J291,0)</f>
        <v>0</v>
      </c>
      <c r="BI291" s="195" t="n">
        <f aca="false">IF(N291="nulová",J291,0)</f>
        <v>0</v>
      </c>
      <c r="BJ291" s="7" t="s">
        <v>90</v>
      </c>
      <c r="BK291" s="195" t="n">
        <f aca="false">ROUND(I291*H291,2)</f>
        <v>0</v>
      </c>
      <c r="BL291" s="7" t="s">
        <v>192</v>
      </c>
      <c r="BM291" s="194" t="s">
        <v>758</v>
      </c>
      <c r="BN291" s="31"/>
    </row>
    <row r="292" s="32" customFormat="true" ht="12.8" hidden="false" customHeight="false" outlineLevel="0" collapsed="false">
      <c r="A292" s="26"/>
      <c r="B292" s="27"/>
      <c r="C292" s="26"/>
      <c r="D292" s="196" t="s">
        <v>194</v>
      </c>
      <c r="E292" s="26"/>
      <c r="F292" s="197" t="s">
        <v>2597</v>
      </c>
      <c r="G292" s="26"/>
      <c r="H292" s="26"/>
      <c r="I292" s="163"/>
      <c r="J292" s="26"/>
      <c r="K292" s="26"/>
      <c r="L292" s="27"/>
      <c r="M292" s="198"/>
      <c r="N292" s="199"/>
      <c r="O292" s="68"/>
      <c r="P292" s="68"/>
      <c r="Q292" s="68"/>
      <c r="R292" s="68"/>
      <c r="S292" s="68"/>
      <c r="T292" s="69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7" t="s">
        <v>194</v>
      </c>
      <c r="AU292" s="7" t="s">
        <v>82</v>
      </c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</row>
    <row r="293" s="32" customFormat="true" ht="12.8" hidden="false" customHeight="false" outlineLevel="0" collapsed="false">
      <c r="A293" s="26"/>
      <c r="B293" s="27"/>
      <c r="C293" s="183" t="s">
        <v>805</v>
      </c>
      <c r="D293" s="183" t="s">
        <v>0</v>
      </c>
      <c r="E293" s="184" t="s">
        <v>1541</v>
      </c>
      <c r="F293" s="185" t="s">
        <v>2598</v>
      </c>
      <c r="G293" s="186" t="s">
        <v>260</v>
      </c>
      <c r="H293" s="187" t="n">
        <v>1</v>
      </c>
      <c r="I293" s="188"/>
      <c r="J293" s="189" t="n">
        <f aca="false">ROUND(I293*H293,2)</f>
        <v>0</v>
      </c>
      <c r="K293" s="185" t="s">
        <v>2510</v>
      </c>
      <c r="L293" s="27"/>
      <c r="M293" s="190"/>
      <c r="N293" s="191" t="s">
        <v>47</v>
      </c>
      <c r="O293" s="68"/>
      <c r="P293" s="192" t="n">
        <f aca="false">O293*H293</f>
        <v>0</v>
      </c>
      <c r="Q293" s="192" t="n">
        <v>0</v>
      </c>
      <c r="R293" s="192" t="n">
        <f aca="false">Q293*H293</f>
        <v>0</v>
      </c>
      <c r="S293" s="192" t="n">
        <v>0</v>
      </c>
      <c r="T293" s="193" t="n">
        <f aca="false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194" t="s">
        <v>192</v>
      </c>
      <c r="AS293" s="31"/>
      <c r="AT293" s="194" t="s">
        <v>0</v>
      </c>
      <c r="AU293" s="194" t="s">
        <v>82</v>
      </c>
      <c r="AV293" s="31"/>
      <c r="AW293" s="31"/>
      <c r="AX293" s="31"/>
      <c r="AY293" s="7" t="s">
        <v>186</v>
      </c>
      <c r="AZ293" s="31"/>
      <c r="BA293" s="31"/>
      <c r="BB293" s="31"/>
      <c r="BC293" s="31"/>
      <c r="BD293" s="31"/>
      <c r="BE293" s="195" t="n">
        <f aca="false">IF(N293="základní",J293,0)</f>
        <v>0</v>
      </c>
      <c r="BF293" s="195" t="n">
        <f aca="false">IF(N293="snížená",J293,0)</f>
        <v>0</v>
      </c>
      <c r="BG293" s="195" t="n">
        <f aca="false">IF(N293="zákl. přenesená",J293,0)</f>
        <v>0</v>
      </c>
      <c r="BH293" s="195" t="n">
        <f aca="false">IF(N293="sníž. přenesená",J293,0)</f>
        <v>0</v>
      </c>
      <c r="BI293" s="195" t="n">
        <f aca="false">IF(N293="nulová",J293,0)</f>
        <v>0</v>
      </c>
      <c r="BJ293" s="7" t="s">
        <v>90</v>
      </c>
      <c r="BK293" s="195" t="n">
        <f aca="false">ROUND(I293*H293,2)</f>
        <v>0</v>
      </c>
      <c r="BL293" s="7" t="s">
        <v>192</v>
      </c>
      <c r="BM293" s="194" t="s">
        <v>761</v>
      </c>
      <c r="BN293" s="31"/>
    </row>
    <row r="294" s="32" customFormat="true" ht="12.8" hidden="false" customHeight="false" outlineLevel="0" collapsed="false">
      <c r="A294" s="26"/>
      <c r="B294" s="27"/>
      <c r="C294" s="26"/>
      <c r="D294" s="196" t="s">
        <v>194</v>
      </c>
      <c r="E294" s="26"/>
      <c r="F294" s="197" t="s">
        <v>2598</v>
      </c>
      <c r="G294" s="26"/>
      <c r="H294" s="26"/>
      <c r="I294" s="163"/>
      <c r="J294" s="26"/>
      <c r="K294" s="26"/>
      <c r="L294" s="27"/>
      <c r="M294" s="198"/>
      <c r="N294" s="199"/>
      <c r="O294" s="68"/>
      <c r="P294" s="68"/>
      <c r="Q294" s="68"/>
      <c r="R294" s="68"/>
      <c r="S294" s="68"/>
      <c r="T294" s="69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7" t="s">
        <v>194</v>
      </c>
      <c r="AU294" s="7" t="s">
        <v>82</v>
      </c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</row>
    <row r="295" s="32" customFormat="true" ht="12.8" hidden="false" customHeight="false" outlineLevel="0" collapsed="false">
      <c r="A295" s="26"/>
      <c r="B295" s="27"/>
      <c r="C295" s="183" t="s">
        <v>620</v>
      </c>
      <c r="D295" s="183" t="s">
        <v>0</v>
      </c>
      <c r="E295" s="184" t="s">
        <v>1544</v>
      </c>
      <c r="F295" s="185" t="s">
        <v>2599</v>
      </c>
      <c r="G295" s="186" t="s">
        <v>260</v>
      </c>
      <c r="H295" s="187" t="n">
        <v>1</v>
      </c>
      <c r="I295" s="188"/>
      <c r="J295" s="189" t="n">
        <f aca="false">ROUND(I295*H295,2)</f>
        <v>0</v>
      </c>
      <c r="K295" s="185" t="s">
        <v>2510</v>
      </c>
      <c r="L295" s="27"/>
      <c r="M295" s="190"/>
      <c r="N295" s="191" t="s">
        <v>47</v>
      </c>
      <c r="O295" s="68"/>
      <c r="P295" s="192" t="n">
        <f aca="false">O295*H295</f>
        <v>0</v>
      </c>
      <c r="Q295" s="192" t="n">
        <v>0</v>
      </c>
      <c r="R295" s="192" t="n">
        <f aca="false">Q295*H295</f>
        <v>0</v>
      </c>
      <c r="S295" s="192" t="n">
        <v>0</v>
      </c>
      <c r="T295" s="193" t="n">
        <f aca="false"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194" t="s">
        <v>192</v>
      </c>
      <c r="AS295" s="31"/>
      <c r="AT295" s="194" t="s">
        <v>0</v>
      </c>
      <c r="AU295" s="194" t="s">
        <v>82</v>
      </c>
      <c r="AV295" s="31"/>
      <c r="AW295" s="31"/>
      <c r="AX295" s="31"/>
      <c r="AY295" s="7" t="s">
        <v>186</v>
      </c>
      <c r="AZ295" s="31"/>
      <c r="BA295" s="31"/>
      <c r="BB295" s="31"/>
      <c r="BC295" s="31"/>
      <c r="BD295" s="31"/>
      <c r="BE295" s="195" t="n">
        <f aca="false">IF(N295="základní",J295,0)</f>
        <v>0</v>
      </c>
      <c r="BF295" s="195" t="n">
        <f aca="false">IF(N295="snížená",J295,0)</f>
        <v>0</v>
      </c>
      <c r="BG295" s="195" t="n">
        <f aca="false">IF(N295="zákl. přenesená",J295,0)</f>
        <v>0</v>
      </c>
      <c r="BH295" s="195" t="n">
        <f aca="false">IF(N295="sníž. přenesená",J295,0)</f>
        <v>0</v>
      </c>
      <c r="BI295" s="195" t="n">
        <f aca="false">IF(N295="nulová",J295,0)</f>
        <v>0</v>
      </c>
      <c r="BJ295" s="7" t="s">
        <v>90</v>
      </c>
      <c r="BK295" s="195" t="n">
        <f aca="false">ROUND(I295*H295,2)</f>
        <v>0</v>
      </c>
      <c r="BL295" s="7" t="s">
        <v>192</v>
      </c>
      <c r="BM295" s="194" t="s">
        <v>764</v>
      </c>
      <c r="BN295" s="31"/>
    </row>
    <row r="296" s="32" customFormat="true" ht="12.8" hidden="false" customHeight="false" outlineLevel="0" collapsed="false">
      <c r="A296" s="26"/>
      <c r="B296" s="27"/>
      <c r="C296" s="26"/>
      <c r="D296" s="196" t="s">
        <v>194</v>
      </c>
      <c r="E296" s="26"/>
      <c r="F296" s="197" t="s">
        <v>2599</v>
      </c>
      <c r="G296" s="26"/>
      <c r="H296" s="26"/>
      <c r="I296" s="163"/>
      <c r="J296" s="26"/>
      <c r="K296" s="26"/>
      <c r="L296" s="27"/>
      <c r="M296" s="198"/>
      <c r="N296" s="199"/>
      <c r="O296" s="68"/>
      <c r="P296" s="68"/>
      <c r="Q296" s="68"/>
      <c r="R296" s="68"/>
      <c r="S296" s="68"/>
      <c r="T296" s="69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7" t="s">
        <v>194</v>
      </c>
      <c r="AU296" s="7" t="s">
        <v>82</v>
      </c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</row>
    <row r="297" s="32" customFormat="true" ht="12.8" hidden="false" customHeight="false" outlineLevel="0" collapsed="false">
      <c r="A297" s="26"/>
      <c r="B297" s="27"/>
      <c r="C297" s="183" t="s">
        <v>1597</v>
      </c>
      <c r="D297" s="183" t="s">
        <v>0</v>
      </c>
      <c r="E297" s="184" t="s">
        <v>1548</v>
      </c>
      <c r="F297" s="185" t="s">
        <v>2600</v>
      </c>
      <c r="G297" s="186" t="s">
        <v>260</v>
      </c>
      <c r="H297" s="187" t="n">
        <v>1</v>
      </c>
      <c r="I297" s="188"/>
      <c r="J297" s="189" t="n">
        <f aca="false">ROUND(I297*H297,2)</f>
        <v>0</v>
      </c>
      <c r="K297" s="185" t="s">
        <v>2510</v>
      </c>
      <c r="L297" s="27"/>
      <c r="M297" s="190"/>
      <c r="N297" s="191" t="s">
        <v>47</v>
      </c>
      <c r="O297" s="68"/>
      <c r="P297" s="192" t="n">
        <f aca="false">O297*H297</f>
        <v>0</v>
      </c>
      <c r="Q297" s="192" t="n">
        <v>0</v>
      </c>
      <c r="R297" s="192" t="n">
        <f aca="false">Q297*H297</f>
        <v>0</v>
      </c>
      <c r="S297" s="192" t="n">
        <v>0</v>
      </c>
      <c r="T297" s="193" t="n">
        <f aca="false"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194" t="s">
        <v>192</v>
      </c>
      <c r="AS297" s="31"/>
      <c r="AT297" s="194" t="s">
        <v>0</v>
      </c>
      <c r="AU297" s="194" t="s">
        <v>82</v>
      </c>
      <c r="AV297" s="31"/>
      <c r="AW297" s="31"/>
      <c r="AX297" s="31"/>
      <c r="AY297" s="7" t="s">
        <v>186</v>
      </c>
      <c r="AZ297" s="31"/>
      <c r="BA297" s="31"/>
      <c r="BB297" s="31"/>
      <c r="BC297" s="31"/>
      <c r="BD297" s="31"/>
      <c r="BE297" s="195" t="n">
        <f aca="false">IF(N297="základní",J297,0)</f>
        <v>0</v>
      </c>
      <c r="BF297" s="195" t="n">
        <f aca="false">IF(N297="snížená",J297,0)</f>
        <v>0</v>
      </c>
      <c r="BG297" s="195" t="n">
        <f aca="false">IF(N297="zákl. přenesená",J297,0)</f>
        <v>0</v>
      </c>
      <c r="BH297" s="195" t="n">
        <f aca="false">IF(N297="sníž. přenesená",J297,0)</f>
        <v>0</v>
      </c>
      <c r="BI297" s="195" t="n">
        <f aca="false">IF(N297="nulová",J297,0)</f>
        <v>0</v>
      </c>
      <c r="BJ297" s="7" t="s">
        <v>90</v>
      </c>
      <c r="BK297" s="195" t="n">
        <f aca="false">ROUND(I297*H297,2)</f>
        <v>0</v>
      </c>
      <c r="BL297" s="7" t="s">
        <v>192</v>
      </c>
      <c r="BM297" s="194" t="s">
        <v>768</v>
      </c>
      <c r="BN297" s="31"/>
    </row>
    <row r="298" s="32" customFormat="true" ht="12.8" hidden="false" customHeight="false" outlineLevel="0" collapsed="false">
      <c r="A298" s="26"/>
      <c r="B298" s="27"/>
      <c r="C298" s="26"/>
      <c r="D298" s="196" t="s">
        <v>194</v>
      </c>
      <c r="E298" s="26"/>
      <c r="F298" s="197" t="s">
        <v>2600</v>
      </c>
      <c r="G298" s="26"/>
      <c r="H298" s="26"/>
      <c r="I298" s="163"/>
      <c r="J298" s="26"/>
      <c r="K298" s="26"/>
      <c r="L298" s="27"/>
      <c r="M298" s="198"/>
      <c r="N298" s="199"/>
      <c r="O298" s="68"/>
      <c r="P298" s="68"/>
      <c r="Q298" s="68"/>
      <c r="R298" s="68"/>
      <c r="S298" s="68"/>
      <c r="T298" s="69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7" t="s">
        <v>194</v>
      </c>
      <c r="AU298" s="7" t="s">
        <v>82</v>
      </c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</row>
    <row r="299" s="32" customFormat="true" ht="12.8" hidden="false" customHeight="false" outlineLevel="0" collapsed="false">
      <c r="A299" s="26"/>
      <c r="B299" s="27"/>
      <c r="C299" s="183" t="s">
        <v>623</v>
      </c>
      <c r="D299" s="183" t="s">
        <v>0</v>
      </c>
      <c r="E299" s="184" t="s">
        <v>1551</v>
      </c>
      <c r="F299" s="185" t="s">
        <v>2601</v>
      </c>
      <c r="G299" s="186" t="s">
        <v>260</v>
      </c>
      <c r="H299" s="187" t="n">
        <v>1</v>
      </c>
      <c r="I299" s="188"/>
      <c r="J299" s="189" t="n">
        <f aca="false">ROUND(I299*H299,2)</f>
        <v>0</v>
      </c>
      <c r="K299" s="185" t="s">
        <v>2510</v>
      </c>
      <c r="L299" s="27"/>
      <c r="M299" s="190"/>
      <c r="N299" s="191" t="s">
        <v>47</v>
      </c>
      <c r="O299" s="68"/>
      <c r="P299" s="192" t="n">
        <f aca="false">O299*H299</f>
        <v>0</v>
      </c>
      <c r="Q299" s="192" t="n">
        <v>0</v>
      </c>
      <c r="R299" s="192" t="n">
        <f aca="false">Q299*H299</f>
        <v>0</v>
      </c>
      <c r="S299" s="192" t="n">
        <v>0</v>
      </c>
      <c r="T299" s="193" t="n">
        <f aca="false"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194" t="s">
        <v>192</v>
      </c>
      <c r="AS299" s="31"/>
      <c r="AT299" s="194" t="s">
        <v>0</v>
      </c>
      <c r="AU299" s="194" t="s">
        <v>82</v>
      </c>
      <c r="AV299" s="31"/>
      <c r="AW299" s="31"/>
      <c r="AX299" s="31"/>
      <c r="AY299" s="7" t="s">
        <v>186</v>
      </c>
      <c r="AZ299" s="31"/>
      <c r="BA299" s="31"/>
      <c r="BB299" s="31"/>
      <c r="BC299" s="31"/>
      <c r="BD299" s="31"/>
      <c r="BE299" s="195" t="n">
        <f aca="false">IF(N299="základní",J299,0)</f>
        <v>0</v>
      </c>
      <c r="BF299" s="195" t="n">
        <f aca="false">IF(N299="snížená",J299,0)</f>
        <v>0</v>
      </c>
      <c r="BG299" s="195" t="n">
        <f aca="false">IF(N299="zákl. přenesená",J299,0)</f>
        <v>0</v>
      </c>
      <c r="BH299" s="195" t="n">
        <f aca="false">IF(N299="sníž. přenesená",J299,0)</f>
        <v>0</v>
      </c>
      <c r="BI299" s="195" t="n">
        <f aca="false">IF(N299="nulová",J299,0)</f>
        <v>0</v>
      </c>
      <c r="BJ299" s="7" t="s">
        <v>90</v>
      </c>
      <c r="BK299" s="195" t="n">
        <f aca="false">ROUND(I299*H299,2)</f>
        <v>0</v>
      </c>
      <c r="BL299" s="7" t="s">
        <v>192</v>
      </c>
      <c r="BM299" s="194" t="s">
        <v>771</v>
      </c>
      <c r="BN299" s="31"/>
    </row>
    <row r="300" s="32" customFormat="true" ht="12.8" hidden="false" customHeight="false" outlineLevel="0" collapsed="false">
      <c r="A300" s="26"/>
      <c r="B300" s="27"/>
      <c r="C300" s="26"/>
      <c r="D300" s="196" t="s">
        <v>194</v>
      </c>
      <c r="E300" s="26"/>
      <c r="F300" s="197" t="s">
        <v>2601</v>
      </c>
      <c r="G300" s="26"/>
      <c r="H300" s="26"/>
      <c r="I300" s="163"/>
      <c r="J300" s="26"/>
      <c r="K300" s="26"/>
      <c r="L300" s="27"/>
      <c r="M300" s="198"/>
      <c r="N300" s="199"/>
      <c r="O300" s="68"/>
      <c r="P300" s="68"/>
      <c r="Q300" s="68"/>
      <c r="R300" s="68"/>
      <c r="S300" s="68"/>
      <c r="T300" s="69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7" t="s">
        <v>194</v>
      </c>
      <c r="AU300" s="7" t="s">
        <v>82</v>
      </c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</row>
    <row r="301" s="32" customFormat="true" ht="12.8" hidden="false" customHeight="false" outlineLevel="0" collapsed="false">
      <c r="A301" s="26"/>
      <c r="B301" s="27"/>
      <c r="C301" s="183" t="s">
        <v>824</v>
      </c>
      <c r="D301" s="183" t="s">
        <v>0</v>
      </c>
      <c r="E301" s="184" t="s">
        <v>1555</v>
      </c>
      <c r="F301" s="185" t="s">
        <v>2602</v>
      </c>
      <c r="G301" s="186" t="s">
        <v>260</v>
      </c>
      <c r="H301" s="187" t="n">
        <v>1</v>
      </c>
      <c r="I301" s="188"/>
      <c r="J301" s="189" t="n">
        <f aca="false">ROUND(I301*H301,2)</f>
        <v>0</v>
      </c>
      <c r="K301" s="185" t="s">
        <v>2510</v>
      </c>
      <c r="L301" s="27"/>
      <c r="M301" s="190"/>
      <c r="N301" s="191" t="s">
        <v>47</v>
      </c>
      <c r="O301" s="68"/>
      <c r="P301" s="192" t="n">
        <f aca="false">O301*H301</f>
        <v>0</v>
      </c>
      <c r="Q301" s="192" t="n">
        <v>0</v>
      </c>
      <c r="R301" s="192" t="n">
        <f aca="false">Q301*H301</f>
        <v>0</v>
      </c>
      <c r="S301" s="192" t="n">
        <v>0</v>
      </c>
      <c r="T301" s="193" t="n">
        <f aca="false"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194" t="s">
        <v>192</v>
      </c>
      <c r="AS301" s="31"/>
      <c r="AT301" s="194" t="s">
        <v>0</v>
      </c>
      <c r="AU301" s="194" t="s">
        <v>82</v>
      </c>
      <c r="AV301" s="31"/>
      <c r="AW301" s="31"/>
      <c r="AX301" s="31"/>
      <c r="AY301" s="7" t="s">
        <v>186</v>
      </c>
      <c r="AZ301" s="31"/>
      <c r="BA301" s="31"/>
      <c r="BB301" s="31"/>
      <c r="BC301" s="31"/>
      <c r="BD301" s="31"/>
      <c r="BE301" s="195" t="n">
        <f aca="false">IF(N301="základní",J301,0)</f>
        <v>0</v>
      </c>
      <c r="BF301" s="195" t="n">
        <f aca="false">IF(N301="snížená",J301,0)</f>
        <v>0</v>
      </c>
      <c r="BG301" s="195" t="n">
        <f aca="false">IF(N301="zákl. přenesená",J301,0)</f>
        <v>0</v>
      </c>
      <c r="BH301" s="195" t="n">
        <f aca="false">IF(N301="sníž. přenesená",J301,0)</f>
        <v>0</v>
      </c>
      <c r="BI301" s="195" t="n">
        <f aca="false">IF(N301="nulová",J301,0)</f>
        <v>0</v>
      </c>
      <c r="BJ301" s="7" t="s">
        <v>90</v>
      </c>
      <c r="BK301" s="195" t="n">
        <f aca="false">ROUND(I301*H301,2)</f>
        <v>0</v>
      </c>
      <c r="BL301" s="7" t="s">
        <v>192</v>
      </c>
      <c r="BM301" s="194" t="s">
        <v>775</v>
      </c>
      <c r="BN301" s="31"/>
    </row>
    <row r="302" s="32" customFormat="true" ht="12.8" hidden="false" customHeight="false" outlineLevel="0" collapsed="false">
      <c r="A302" s="26"/>
      <c r="B302" s="27"/>
      <c r="C302" s="26"/>
      <c r="D302" s="196" t="s">
        <v>194</v>
      </c>
      <c r="E302" s="26"/>
      <c r="F302" s="197" t="s">
        <v>2602</v>
      </c>
      <c r="G302" s="26"/>
      <c r="H302" s="26"/>
      <c r="I302" s="163"/>
      <c r="J302" s="26"/>
      <c r="K302" s="26"/>
      <c r="L302" s="27"/>
      <c r="M302" s="198"/>
      <c r="N302" s="199"/>
      <c r="O302" s="68"/>
      <c r="P302" s="68"/>
      <c r="Q302" s="68"/>
      <c r="R302" s="68"/>
      <c r="S302" s="68"/>
      <c r="T302" s="69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7" t="s">
        <v>194</v>
      </c>
      <c r="AU302" s="7" t="s">
        <v>82</v>
      </c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</row>
    <row r="303" s="32" customFormat="true" ht="12.8" hidden="false" customHeight="false" outlineLevel="0" collapsed="false">
      <c r="A303" s="26"/>
      <c r="B303" s="27"/>
      <c r="C303" s="183" t="s">
        <v>627</v>
      </c>
      <c r="D303" s="183" t="s">
        <v>0</v>
      </c>
      <c r="E303" s="184" t="s">
        <v>1558</v>
      </c>
      <c r="F303" s="185" t="s">
        <v>2603</v>
      </c>
      <c r="G303" s="186" t="s">
        <v>260</v>
      </c>
      <c r="H303" s="187" t="n">
        <v>1</v>
      </c>
      <c r="I303" s="188"/>
      <c r="J303" s="189" t="n">
        <f aca="false">ROUND(I303*H303,2)</f>
        <v>0</v>
      </c>
      <c r="K303" s="185" t="s">
        <v>2510</v>
      </c>
      <c r="L303" s="27"/>
      <c r="M303" s="190"/>
      <c r="N303" s="191" t="s">
        <v>47</v>
      </c>
      <c r="O303" s="68"/>
      <c r="P303" s="192" t="n">
        <f aca="false">O303*H303</f>
        <v>0</v>
      </c>
      <c r="Q303" s="192" t="n">
        <v>0</v>
      </c>
      <c r="R303" s="192" t="n">
        <f aca="false">Q303*H303</f>
        <v>0</v>
      </c>
      <c r="S303" s="192" t="n">
        <v>0</v>
      </c>
      <c r="T303" s="193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194" t="s">
        <v>192</v>
      </c>
      <c r="AS303" s="31"/>
      <c r="AT303" s="194" t="s">
        <v>0</v>
      </c>
      <c r="AU303" s="194" t="s">
        <v>82</v>
      </c>
      <c r="AV303" s="31"/>
      <c r="AW303" s="31"/>
      <c r="AX303" s="31"/>
      <c r="AY303" s="7" t="s">
        <v>186</v>
      </c>
      <c r="AZ303" s="31"/>
      <c r="BA303" s="31"/>
      <c r="BB303" s="31"/>
      <c r="BC303" s="31"/>
      <c r="BD303" s="31"/>
      <c r="BE303" s="195" t="n">
        <f aca="false">IF(N303="základní",J303,0)</f>
        <v>0</v>
      </c>
      <c r="BF303" s="195" t="n">
        <f aca="false">IF(N303="snížená",J303,0)</f>
        <v>0</v>
      </c>
      <c r="BG303" s="195" t="n">
        <f aca="false">IF(N303="zákl. přenesená",J303,0)</f>
        <v>0</v>
      </c>
      <c r="BH303" s="195" t="n">
        <f aca="false">IF(N303="sníž. přenesená",J303,0)</f>
        <v>0</v>
      </c>
      <c r="BI303" s="195" t="n">
        <f aca="false">IF(N303="nulová",J303,0)</f>
        <v>0</v>
      </c>
      <c r="BJ303" s="7" t="s">
        <v>90</v>
      </c>
      <c r="BK303" s="195" t="n">
        <f aca="false">ROUND(I303*H303,2)</f>
        <v>0</v>
      </c>
      <c r="BL303" s="7" t="s">
        <v>192</v>
      </c>
      <c r="BM303" s="194" t="s">
        <v>778</v>
      </c>
      <c r="BN303" s="31"/>
    </row>
    <row r="304" s="32" customFormat="true" ht="12.8" hidden="false" customHeight="false" outlineLevel="0" collapsed="false">
      <c r="A304" s="26"/>
      <c r="B304" s="27"/>
      <c r="C304" s="26"/>
      <c r="D304" s="196" t="s">
        <v>194</v>
      </c>
      <c r="E304" s="26"/>
      <c r="F304" s="197" t="s">
        <v>2603</v>
      </c>
      <c r="G304" s="26"/>
      <c r="H304" s="26"/>
      <c r="I304" s="163"/>
      <c r="J304" s="26"/>
      <c r="K304" s="26"/>
      <c r="L304" s="27"/>
      <c r="M304" s="198"/>
      <c r="N304" s="199"/>
      <c r="O304" s="68"/>
      <c r="P304" s="68"/>
      <c r="Q304" s="68"/>
      <c r="R304" s="68"/>
      <c r="S304" s="68"/>
      <c r="T304" s="69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7" t="s">
        <v>194</v>
      </c>
      <c r="AU304" s="7" t="s">
        <v>82</v>
      </c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</row>
    <row r="305" s="32" customFormat="true" ht="12.8" hidden="false" customHeight="false" outlineLevel="0" collapsed="false">
      <c r="A305" s="26"/>
      <c r="B305" s="27"/>
      <c r="C305" s="183" t="s">
        <v>837</v>
      </c>
      <c r="D305" s="183" t="s">
        <v>0</v>
      </c>
      <c r="E305" s="184" t="s">
        <v>1561</v>
      </c>
      <c r="F305" s="185" t="s">
        <v>2604</v>
      </c>
      <c r="G305" s="186" t="s">
        <v>260</v>
      </c>
      <c r="H305" s="187" t="n">
        <v>1</v>
      </c>
      <c r="I305" s="188"/>
      <c r="J305" s="189" t="n">
        <f aca="false">ROUND(I305*H305,2)</f>
        <v>0</v>
      </c>
      <c r="K305" s="185" t="s">
        <v>2510</v>
      </c>
      <c r="L305" s="27"/>
      <c r="M305" s="190"/>
      <c r="N305" s="191" t="s">
        <v>47</v>
      </c>
      <c r="O305" s="68"/>
      <c r="P305" s="192" t="n">
        <f aca="false">O305*H305</f>
        <v>0</v>
      </c>
      <c r="Q305" s="192" t="n">
        <v>0</v>
      </c>
      <c r="R305" s="192" t="n">
        <f aca="false">Q305*H305</f>
        <v>0</v>
      </c>
      <c r="S305" s="192" t="n">
        <v>0</v>
      </c>
      <c r="T305" s="193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194" t="s">
        <v>192</v>
      </c>
      <c r="AS305" s="31"/>
      <c r="AT305" s="194" t="s">
        <v>0</v>
      </c>
      <c r="AU305" s="194" t="s">
        <v>82</v>
      </c>
      <c r="AV305" s="31"/>
      <c r="AW305" s="31"/>
      <c r="AX305" s="31"/>
      <c r="AY305" s="7" t="s">
        <v>186</v>
      </c>
      <c r="AZ305" s="31"/>
      <c r="BA305" s="31"/>
      <c r="BB305" s="31"/>
      <c r="BC305" s="31"/>
      <c r="BD305" s="31"/>
      <c r="BE305" s="195" t="n">
        <f aca="false">IF(N305="základní",J305,0)</f>
        <v>0</v>
      </c>
      <c r="BF305" s="195" t="n">
        <f aca="false">IF(N305="snížená",J305,0)</f>
        <v>0</v>
      </c>
      <c r="BG305" s="195" t="n">
        <f aca="false">IF(N305="zákl. přenesená",J305,0)</f>
        <v>0</v>
      </c>
      <c r="BH305" s="195" t="n">
        <f aca="false">IF(N305="sníž. přenesená",J305,0)</f>
        <v>0</v>
      </c>
      <c r="BI305" s="195" t="n">
        <f aca="false">IF(N305="nulová",J305,0)</f>
        <v>0</v>
      </c>
      <c r="BJ305" s="7" t="s">
        <v>90</v>
      </c>
      <c r="BK305" s="195" t="n">
        <f aca="false">ROUND(I305*H305,2)</f>
        <v>0</v>
      </c>
      <c r="BL305" s="7" t="s">
        <v>192</v>
      </c>
      <c r="BM305" s="194" t="s">
        <v>781</v>
      </c>
      <c r="BN305" s="31"/>
    </row>
    <row r="306" s="32" customFormat="true" ht="12.8" hidden="false" customHeight="false" outlineLevel="0" collapsed="false">
      <c r="A306" s="26"/>
      <c r="B306" s="27"/>
      <c r="C306" s="26"/>
      <c r="D306" s="196" t="s">
        <v>194</v>
      </c>
      <c r="E306" s="26"/>
      <c r="F306" s="197" t="s">
        <v>2604</v>
      </c>
      <c r="G306" s="26"/>
      <c r="H306" s="26"/>
      <c r="I306" s="163"/>
      <c r="J306" s="26"/>
      <c r="K306" s="26"/>
      <c r="L306" s="27"/>
      <c r="M306" s="198"/>
      <c r="N306" s="199"/>
      <c r="O306" s="68"/>
      <c r="P306" s="68"/>
      <c r="Q306" s="68"/>
      <c r="R306" s="68"/>
      <c r="S306" s="68"/>
      <c r="T306" s="69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7" t="s">
        <v>194</v>
      </c>
      <c r="AU306" s="7" t="s">
        <v>82</v>
      </c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</row>
    <row r="307" s="32" customFormat="true" ht="12.8" hidden="false" customHeight="false" outlineLevel="0" collapsed="false">
      <c r="A307" s="26"/>
      <c r="B307" s="27"/>
      <c r="C307" s="183" t="s">
        <v>630</v>
      </c>
      <c r="D307" s="183" t="s">
        <v>0</v>
      </c>
      <c r="E307" s="184" t="s">
        <v>1564</v>
      </c>
      <c r="F307" s="185" t="s">
        <v>2605</v>
      </c>
      <c r="G307" s="186" t="s">
        <v>260</v>
      </c>
      <c r="H307" s="187" t="n">
        <v>1</v>
      </c>
      <c r="I307" s="188"/>
      <c r="J307" s="189" t="n">
        <f aca="false">ROUND(I307*H307,2)</f>
        <v>0</v>
      </c>
      <c r="K307" s="185" t="s">
        <v>2510</v>
      </c>
      <c r="L307" s="27"/>
      <c r="M307" s="190"/>
      <c r="N307" s="191" t="s">
        <v>47</v>
      </c>
      <c r="O307" s="68"/>
      <c r="P307" s="192" t="n">
        <f aca="false">O307*H307</f>
        <v>0</v>
      </c>
      <c r="Q307" s="192" t="n">
        <v>0</v>
      </c>
      <c r="R307" s="192" t="n">
        <f aca="false">Q307*H307</f>
        <v>0</v>
      </c>
      <c r="S307" s="192" t="n">
        <v>0</v>
      </c>
      <c r="T307" s="193" t="n">
        <f aca="false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194" t="s">
        <v>192</v>
      </c>
      <c r="AS307" s="31"/>
      <c r="AT307" s="194" t="s">
        <v>0</v>
      </c>
      <c r="AU307" s="194" t="s">
        <v>82</v>
      </c>
      <c r="AV307" s="31"/>
      <c r="AW307" s="31"/>
      <c r="AX307" s="31"/>
      <c r="AY307" s="7" t="s">
        <v>186</v>
      </c>
      <c r="AZ307" s="31"/>
      <c r="BA307" s="31"/>
      <c r="BB307" s="31"/>
      <c r="BC307" s="31"/>
      <c r="BD307" s="31"/>
      <c r="BE307" s="195" t="n">
        <f aca="false">IF(N307="základní",J307,0)</f>
        <v>0</v>
      </c>
      <c r="BF307" s="195" t="n">
        <f aca="false">IF(N307="snížená",J307,0)</f>
        <v>0</v>
      </c>
      <c r="BG307" s="195" t="n">
        <f aca="false">IF(N307="zákl. přenesená",J307,0)</f>
        <v>0</v>
      </c>
      <c r="BH307" s="195" t="n">
        <f aca="false">IF(N307="sníž. přenesená",J307,0)</f>
        <v>0</v>
      </c>
      <c r="BI307" s="195" t="n">
        <f aca="false">IF(N307="nulová",J307,0)</f>
        <v>0</v>
      </c>
      <c r="BJ307" s="7" t="s">
        <v>90</v>
      </c>
      <c r="BK307" s="195" t="n">
        <f aca="false">ROUND(I307*H307,2)</f>
        <v>0</v>
      </c>
      <c r="BL307" s="7" t="s">
        <v>192</v>
      </c>
      <c r="BM307" s="194" t="s">
        <v>784</v>
      </c>
      <c r="BN307" s="31"/>
    </row>
    <row r="308" s="32" customFormat="true" ht="12.8" hidden="false" customHeight="false" outlineLevel="0" collapsed="false">
      <c r="A308" s="26"/>
      <c r="B308" s="27"/>
      <c r="C308" s="26"/>
      <c r="D308" s="196" t="s">
        <v>194</v>
      </c>
      <c r="E308" s="26"/>
      <c r="F308" s="197" t="s">
        <v>2605</v>
      </c>
      <c r="G308" s="26"/>
      <c r="H308" s="26"/>
      <c r="I308" s="163"/>
      <c r="J308" s="26"/>
      <c r="K308" s="26"/>
      <c r="L308" s="27"/>
      <c r="M308" s="198"/>
      <c r="N308" s="199"/>
      <c r="O308" s="68"/>
      <c r="P308" s="68"/>
      <c r="Q308" s="68"/>
      <c r="R308" s="68"/>
      <c r="S308" s="68"/>
      <c r="T308" s="69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7" t="s">
        <v>194</v>
      </c>
      <c r="AU308" s="7" t="s">
        <v>82</v>
      </c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</row>
    <row r="309" s="32" customFormat="true" ht="12.8" hidden="false" customHeight="false" outlineLevel="0" collapsed="false">
      <c r="A309" s="26"/>
      <c r="B309" s="27"/>
      <c r="C309" s="183" t="s">
        <v>895</v>
      </c>
      <c r="D309" s="183" t="s">
        <v>0</v>
      </c>
      <c r="E309" s="184" t="s">
        <v>1567</v>
      </c>
      <c r="F309" s="185" t="s">
        <v>2606</v>
      </c>
      <c r="G309" s="186" t="s">
        <v>260</v>
      </c>
      <c r="H309" s="187" t="n">
        <v>1</v>
      </c>
      <c r="I309" s="188"/>
      <c r="J309" s="189" t="n">
        <f aca="false">ROUND(I309*H309,2)</f>
        <v>0</v>
      </c>
      <c r="K309" s="185" t="s">
        <v>2510</v>
      </c>
      <c r="L309" s="27"/>
      <c r="M309" s="190"/>
      <c r="N309" s="191" t="s">
        <v>47</v>
      </c>
      <c r="O309" s="68"/>
      <c r="P309" s="192" t="n">
        <f aca="false">O309*H309</f>
        <v>0</v>
      </c>
      <c r="Q309" s="192" t="n">
        <v>0</v>
      </c>
      <c r="R309" s="192" t="n">
        <f aca="false">Q309*H309</f>
        <v>0</v>
      </c>
      <c r="S309" s="192" t="n">
        <v>0</v>
      </c>
      <c r="T309" s="193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194" t="s">
        <v>192</v>
      </c>
      <c r="AS309" s="31"/>
      <c r="AT309" s="194" t="s">
        <v>0</v>
      </c>
      <c r="AU309" s="194" t="s">
        <v>82</v>
      </c>
      <c r="AV309" s="31"/>
      <c r="AW309" s="31"/>
      <c r="AX309" s="31"/>
      <c r="AY309" s="7" t="s">
        <v>186</v>
      </c>
      <c r="AZ309" s="31"/>
      <c r="BA309" s="31"/>
      <c r="BB309" s="31"/>
      <c r="BC309" s="31"/>
      <c r="BD309" s="31"/>
      <c r="BE309" s="195" t="n">
        <f aca="false">IF(N309="základní",J309,0)</f>
        <v>0</v>
      </c>
      <c r="BF309" s="195" t="n">
        <f aca="false">IF(N309="snížená",J309,0)</f>
        <v>0</v>
      </c>
      <c r="BG309" s="195" t="n">
        <f aca="false">IF(N309="zákl. přenesená",J309,0)</f>
        <v>0</v>
      </c>
      <c r="BH309" s="195" t="n">
        <f aca="false">IF(N309="sníž. přenesená",J309,0)</f>
        <v>0</v>
      </c>
      <c r="BI309" s="195" t="n">
        <f aca="false">IF(N309="nulová",J309,0)</f>
        <v>0</v>
      </c>
      <c r="BJ309" s="7" t="s">
        <v>90</v>
      </c>
      <c r="BK309" s="195" t="n">
        <f aca="false">ROUND(I309*H309,2)</f>
        <v>0</v>
      </c>
      <c r="BL309" s="7" t="s">
        <v>192</v>
      </c>
      <c r="BM309" s="194" t="s">
        <v>788</v>
      </c>
      <c r="BN309" s="31"/>
    </row>
    <row r="310" s="32" customFormat="true" ht="12.8" hidden="false" customHeight="false" outlineLevel="0" collapsed="false">
      <c r="A310" s="26"/>
      <c r="B310" s="27"/>
      <c r="C310" s="26"/>
      <c r="D310" s="196" t="s">
        <v>194</v>
      </c>
      <c r="E310" s="26"/>
      <c r="F310" s="197" t="s">
        <v>2606</v>
      </c>
      <c r="G310" s="26"/>
      <c r="H310" s="26"/>
      <c r="I310" s="163"/>
      <c r="J310" s="26"/>
      <c r="K310" s="26"/>
      <c r="L310" s="27"/>
      <c r="M310" s="198"/>
      <c r="N310" s="199"/>
      <c r="O310" s="68"/>
      <c r="P310" s="68"/>
      <c r="Q310" s="68"/>
      <c r="R310" s="68"/>
      <c r="S310" s="68"/>
      <c r="T310" s="69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7" t="s">
        <v>194</v>
      </c>
      <c r="AU310" s="7" t="s">
        <v>82</v>
      </c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</row>
    <row r="311" s="32" customFormat="true" ht="12.8" hidden="false" customHeight="false" outlineLevel="0" collapsed="false">
      <c r="A311" s="26"/>
      <c r="B311" s="27"/>
      <c r="C311" s="183" t="s">
        <v>633</v>
      </c>
      <c r="D311" s="183" t="s">
        <v>0</v>
      </c>
      <c r="E311" s="184" t="s">
        <v>1570</v>
      </c>
      <c r="F311" s="185" t="s">
        <v>2607</v>
      </c>
      <c r="G311" s="186" t="s">
        <v>260</v>
      </c>
      <c r="H311" s="187" t="n">
        <v>1</v>
      </c>
      <c r="I311" s="188"/>
      <c r="J311" s="189" t="n">
        <f aca="false">ROUND(I311*H311,2)</f>
        <v>0</v>
      </c>
      <c r="K311" s="185" t="s">
        <v>2510</v>
      </c>
      <c r="L311" s="27"/>
      <c r="M311" s="190"/>
      <c r="N311" s="191" t="s">
        <v>47</v>
      </c>
      <c r="O311" s="68"/>
      <c r="P311" s="192" t="n">
        <f aca="false">O311*H311</f>
        <v>0</v>
      </c>
      <c r="Q311" s="192" t="n">
        <v>0</v>
      </c>
      <c r="R311" s="192" t="n">
        <f aca="false">Q311*H311</f>
        <v>0</v>
      </c>
      <c r="S311" s="192" t="n">
        <v>0</v>
      </c>
      <c r="T311" s="193" t="n">
        <f aca="false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194" t="s">
        <v>192</v>
      </c>
      <c r="AS311" s="31"/>
      <c r="AT311" s="194" t="s">
        <v>0</v>
      </c>
      <c r="AU311" s="194" t="s">
        <v>82</v>
      </c>
      <c r="AV311" s="31"/>
      <c r="AW311" s="31"/>
      <c r="AX311" s="31"/>
      <c r="AY311" s="7" t="s">
        <v>186</v>
      </c>
      <c r="AZ311" s="31"/>
      <c r="BA311" s="31"/>
      <c r="BB311" s="31"/>
      <c r="BC311" s="31"/>
      <c r="BD311" s="31"/>
      <c r="BE311" s="195" t="n">
        <f aca="false">IF(N311="základní",J311,0)</f>
        <v>0</v>
      </c>
      <c r="BF311" s="195" t="n">
        <f aca="false">IF(N311="snížená",J311,0)</f>
        <v>0</v>
      </c>
      <c r="BG311" s="195" t="n">
        <f aca="false">IF(N311="zákl. přenesená",J311,0)</f>
        <v>0</v>
      </c>
      <c r="BH311" s="195" t="n">
        <f aca="false">IF(N311="sníž. přenesená",J311,0)</f>
        <v>0</v>
      </c>
      <c r="BI311" s="195" t="n">
        <f aca="false">IF(N311="nulová",J311,0)</f>
        <v>0</v>
      </c>
      <c r="BJ311" s="7" t="s">
        <v>90</v>
      </c>
      <c r="BK311" s="195" t="n">
        <f aca="false">ROUND(I311*H311,2)</f>
        <v>0</v>
      </c>
      <c r="BL311" s="7" t="s">
        <v>192</v>
      </c>
      <c r="BM311" s="194" t="s">
        <v>791</v>
      </c>
      <c r="BN311" s="31"/>
    </row>
    <row r="312" s="32" customFormat="true" ht="12.8" hidden="false" customHeight="false" outlineLevel="0" collapsed="false">
      <c r="A312" s="26"/>
      <c r="B312" s="27"/>
      <c r="C312" s="26"/>
      <c r="D312" s="196" t="s">
        <v>194</v>
      </c>
      <c r="E312" s="26"/>
      <c r="F312" s="197" t="s">
        <v>2607</v>
      </c>
      <c r="G312" s="26"/>
      <c r="H312" s="26"/>
      <c r="I312" s="163"/>
      <c r="J312" s="26"/>
      <c r="K312" s="26"/>
      <c r="L312" s="27"/>
      <c r="M312" s="198"/>
      <c r="N312" s="199"/>
      <c r="O312" s="68"/>
      <c r="P312" s="68"/>
      <c r="Q312" s="68"/>
      <c r="R312" s="68"/>
      <c r="S312" s="68"/>
      <c r="T312" s="69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7" t="s">
        <v>194</v>
      </c>
      <c r="AU312" s="7" t="s">
        <v>82</v>
      </c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</row>
    <row r="313" s="32" customFormat="true" ht="12.8" hidden="false" customHeight="false" outlineLevel="0" collapsed="false">
      <c r="A313" s="26"/>
      <c r="B313" s="27"/>
      <c r="C313" s="183" t="s">
        <v>850</v>
      </c>
      <c r="D313" s="183" t="s">
        <v>0</v>
      </c>
      <c r="E313" s="184" t="s">
        <v>1573</v>
      </c>
      <c r="F313" s="185" t="s">
        <v>2608</v>
      </c>
      <c r="G313" s="186" t="s">
        <v>260</v>
      </c>
      <c r="H313" s="187" t="n">
        <v>1</v>
      </c>
      <c r="I313" s="188"/>
      <c r="J313" s="189" t="n">
        <f aca="false">ROUND(I313*H313,2)</f>
        <v>0</v>
      </c>
      <c r="K313" s="185" t="s">
        <v>2510</v>
      </c>
      <c r="L313" s="27"/>
      <c r="M313" s="190"/>
      <c r="N313" s="191" t="s">
        <v>47</v>
      </c>
      <c r="O313" s="68"/>
      <c r="P313" s="192" t="n">
        <f aca="false">O313*H313</f>
        <v>0</v>
      </c>
      <c r="Q313" s="192" t="n">
        <v>0</v>
      </c>
      <c r="R313" s="192" t="n">
        <f aca="false">Q313*H313</f>
        <v>0</v>
      </c>
      <c r="S313" s="192" t="n">
        <v>0</v>
      </c>
      <c r="T313" s="193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194" t="s">
        <v>192</v>
      </c>
      <c r="AS313" s="31"/>
      <c r="AT313" s="194" t="s">
        <v>0</v>
      </c>
      <c r="AU313" s="194" t="s">
        <v>82</v>
      </c>
      <c r="AV313" s="31"/>
      <c r="AW313" s="31"/>
      <c r="AX313" s="31"/>
      <c r="AY313" s="7" t="s">
        <v>186</v>
      </c>
      <c r="AZ313" s="31"/>
      <c r="BA313" s="31"/>
      <c r="BB313" s="31"/>
      <c r="BC313" s="31"/>
      <c r="BD313" s="31"/>
      <c r="BE313" s="195" t="n">
        <f aca="false">IF(N313="základní",J313,0)</f>
        <v>0</v>
      </c>
      <c r="BF313" s="195" t="n">
        <f aca="false">IF(N313="snížená",J313,0)</f>
        <v>0</v>
      </c>
      <c r="BG313" s="195" t="n">
        <f aca="false">IF(N313="zákl. přenesená",J313,0)</f>
        <v>0</v>
      </c>
      <c r="BH313" s="195" t="n">
        <f aca="false">IF(N313="sníž. přenesená",J313,0)</f>
        <v>0</v>
      </c>
      <c r="BI313" s="195" t="n">
        <f aca="false">IF(N313="nulová",J313,0)</f>
        <v>0</v>
      </c>
      <c r="BJ313" s="7" t="s">
        <v>90</v>
      </c>
      <c r="BK313" s="195" t="n">
        <f aca="false">ROUND(I313*H313,2)</f>
        <v>0</v>
      </c>
      <c r="BL313" s="7" t="s">
        <v>192</v>
      </c>
      <c r="BM313" s="194" t="s">
        <v>795</v>
      </c>
      <c r="BN313" s="31"/>
    </row>
    <row r="314" s="32" customFormat="true" ht="12.8" hidden="false" customHeight="false" outlineLevel="0" collapsed="false">
      <c r="A314" s="26"/>
      <c r="B314" s="27"/>
      <c r="C314" s="26"/>
      <c r="D314" s="196" t="s">
        <v>194</v>
      </c>
      <c r="E314" s="26"/>
      <c r="F314" s="197" t="s">
        <v>2608</v>
      </c>
      <c r="G314" s="26"/>
      <c r="H314" s="26"/>
      <c r="I314" s="163"/>
      <c r="J314" s="26"/>
      <c r="K314" s="26"/>
      <c r="L314" s="27"/>
      <c r="M314" s="198"/>
      <c r="N314" s="199"/>
      <c r="O314" s="68"/>
      <c r="P314" s="68"/>
      <c r="Q314" s="68"/>
      <c r="R314" s="68"/>
      <c r="S314" s="68"/>
      <c r="T314" s="69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7" t="s">
        <v>194</v>
      </c>
      <c r="AU314" s="7" t="s">
        <v>82</v>
      </c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</row>
    <row r="315" s="32" customFormat="true" ht="12.8" hidden="false" customHeight="false" outlineLevel="0" collapsed="false">
      <c r="A315" s="26"/>
      <c r="B315" s="27"/>
      <c r="C315" s="183" t="s">
        <v>636</v>
      </c>
      <c r="D315" s="183" t="s">
        <v>0</v>
      </c>
      <c r="E315" s="184" t="s">
        <v>1576</v>
      </c>
      <c r="F315" s="185" t="s">
        <v>2609</v>
      </c>
      <c r="G315" s="186" t="s">
        <v>260</v>
      </c>
      <c r="H315" s="187" t="n">
        <v>1</v>
      </c>
      <c r="I315" s="188"/>
      <c r="J315" s="189" t="n">
        <f aca="false">ROUND(I315*H315,2)</f>
        <v>0</v>
      </c>
      <c r="K315" s="185" t="s">
        <v>2510</v>
      </c>
      <c r="L315" s="27"/>
      <c r="M315" s="190"/>
      <c r="N315" s="191" t="s">
        <v>47</v>
      </c>
      <c r="O315" s="68"/>
      <c r="P315" s="192" t="n">
        <f aca="false">O315*H315</f>
        <v>0</v>
      </c>
      <c r="Q315" s="192" t="n">
        <v>0</v>
      </c>
      <c r="R315" s="192" t="n">
        <f aca="false">Q315*H315</f>
        <v>0</v>
      </c>
      <c r="S315" s="192" t="n">
        <v>0</v>
      </c>
      <c r="T315" s="193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194" t="s">
        <v>192</v>
      </c>
      <c r="AS315" s="31"/>
      <c r="AT315" s="194" t="s">
        <v>0</v>
      </c>
      <c r="AU315" s="194" t="s">
        <v>82</v>
      </c>
      <c r="AV315" s="31"/>
      <c r="AW315" s="31"/>
      <c r="AX315" s="31"/>
      <c r="AY315" s="7" t="s">
        <v>186</v>
      </c>
      <c r="AZ315" s="31"/>
      <c r="BA315" s="31"/>
      <c r="BB315" s="31"/>
      <c r="BC315" s="31"/>
      <c r="BD315" s="31"/>
      <c r="BE315" s="195" t="n">
        <f aca="false">IF(N315="základní",J315,0)</f>
        <v>0</v>
      </c>
      <c r="BF315" s="195" t="n">
        <f aca="false">IF(N315="snížená",J315,0)</f>
        <v>0</v>
      </c>
      <c r="BG315" s="195" t="n">
        <f aca="false">IF(N315="zákl. přenesená",J315,0)</f>
        <v>0</v>
      </c>
      <c r="BH315" s="195" t="n">
        <f aca="false">IF(N315="sníž. přenesená",J315,0)</f>
        <v>0</v>
      </c>
      <c r="BI315" s="195" t="n">
        <f aca="false">IF(N315="nulová",J315,0)</f>
        <v>0</v>
      </c>
      <c r="BJ315" s="7" t="s">
        <v>90</v>
      </c>
      <c r="BK315" s="195" t="n">
        <f aca="false">ROUND(I315*H315,2)</f>
        <v>0</v>
      </c>
      <c r="BL315" s="7" t="s">
        <v>192</v>
      </c>
      <c r="BM315" s="194" t="s">
        <v>798</v>
      </c>
      <c r="BN315" s="31"/>
    </row>
    <row r="316" s="32" customFormat="true" ht="12.8" hidden="false" customHeight="false" outlineLevel="0" collapsed="false">
      <c r="A316" s="26"/>
      <c r="B316" s="27"/>
      <c r="C316" s="26"/>
      <c r="D316" s="196" t="s">
        <v>194</v>
      </c>
      <c r="E316" s="26"/>
      <c r="F316" s="197" t="s">
        <v>2609</v>
      </c>
      <c r="G316" s="26"/>
      <c r="H316" s="26"/>
      <c r="I316" s="163"/>
      <c r="J316" s="26"/>
      <c r="K316" s="26"/>
      <c r="L316" s="27"/>
      <c r="M316" s="198"/>
      <c r="N316" s="199"/>
      <c r="O316" s="68"/>
      <c r="P316" s="68"/>
      <c r="Q316" s="68"/>
      <c r="R316" s="68"/>
      <c r="S316" s="68"/>
      <c r="T316" s="69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7" t="s">
        <v>194</v>
      </c>
      <c r="AU316" s="7" t="s">
        <v>82</v>
      </c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</row>
    <row r="317" s="32" customFormat="true" ht="12.8" hidden="false" customHeight="false" outlineLevel="0" collapsed="false">
      <c r="A317" s="26"/>
      <c r="B317" s="27"/>
      <c r="C317" s="183" t="s">
        <v>864</v>
      </c>
      <c r="D317" s="183" t="s">
        <v>0</v>
      </c>
      <c r="E317" s="184" t="s">
        <v>1579</v>
      </c>
      <c r="F317" s="185" t="s">
        <v>2610</v>
      </c>
      <c r="G317" s="186" t="s">
        <v>260</v>
      </c>
      <c r="H317" s="187" t="n">
        <v>1</v>
      </c>
      <c r="I317" s="188"/>
      <c r="J317" s="189" t="n">
        <f aca="false">ROUND(I317*H317,2)</f>
        <v>0</v>
      </c>
      <c r="K317" s="185" t="s">
        <v>2510</v>
      </c>
      <c r="L317" s="27"/>
      <c r="M317" s="190"/>
      <c r="N317" s="191" t="s">
        <v>47</v>
      </c>
      <c r="O317" s="68"/>
      <c r="P317" s="192" t="n">
        <f aca="false">O317*H317</f>
        <v>0</v>
      </c>
      <c r="Q317" s="192" t="n">
        <v>0</v>
      </c>
      <c r="R317" s="192" t="n">
        <f aca="false">Q317*H317</f>
        <v>0</v>
      </c>
      <c r="S317" s="192" t="n">
        <v>0</v>
      </c>
      <c r="T317" s="193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194" t="s">
        <v>192</v>
      </c>
      <c r="AS317" s="31"/>
      <c r="AT317" s="194" t="s">
        <v>0</v>
      </c>
      <c r="AU317" s="194" t="s">
        <v>82</v>
      </c>
      <c r="AV317" s="31"/>
      <c r="AW317" s="31"/>
      <c r="AX317" s="31"/>
      <c r="AY317" s="7" t="s">
        <v>186</v>
      </c>
      <c r="AZ317" s="31"/>
      <c r="BA317" s="31"/>
      <c r="BB317" s="31"/>
      <c r="BC317" s="31"/>
      <c r="BD317" s="31"/>
      <c r="BE317" s="195" t="n">
        <f aca="false">IF(N317="základní",J317,0)</f>
        <v>0</v>
      </c>
      <c r="BF317" s="195" t="n">
        <f aca="false">IF(N317="snížená",J317,0)</f>
        <v>0</v>
      </c>
      <c r="BG317" s="195" t="n">
        <f aca="false">IF(N317="zákl. přenesená",J317,0)</f>
        <v>0</v>
      </c>
      <c r="BH317" s="195" t="n">
        <f aca="false">IF(N317="sníž. přenesená",J317,0)</f>
        <v>0</v>
      </c>
      <c r="BI317" s="195" t="n">
        <f aca="false">IF(N317="nulová",J317,0)</f>
        <v>0</v>
      </c>
      <c r="BJ317" s="7" t="s">
        <v>90</v>
      </c>
      <c r="BK317" s="195" t="n">
        <f aca="false">ROUND(I317*H317,2)</f>
        <v>0</v>
      </c>
      <c r="BL317" s="7" t="s">
        <v>192</v>
      </c>
      <c r="BM317" s="194" t="s">
        <v>801</v>
      </c>
      <c r="BN317" s="31"/>
    </row>
    <row r="318" s="32" customFormat="true" ht="12.8" hidden="false" customHeight="false" outlineLevel="0" collapsed="false">
      <c r="A318" s="26"/>
      <c r="B318" s="27"/>
      <c r="C318" s="26"/>
      <c r="D318" s="196" t="s">
        <v>194</v>
      </c>
      <c r="E318" s="26"/>
      <c r="F318" s="197" t="s">
        <v>2610</v>
      </c>
      <c r="G318" s="26"/>
      <c r="H318" s="26"/>
      <c r="I318" s="163"/>
      <c r="J318" s="26"/>
      <c r="K318" s="26"/>
      <c r="L318" s="27"/>
      <c r="M318" s="198"/>
      <c r="N318" s="199"/>
      <c r="O318" s="68"/>
      <c r="P318" s="68"/>
      <c r="Q318" s="68"/>
      <c r="R318" s="68"/>
      <c r="S318" s="68"/>
      <c r="T318" s="69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7" t="s">
        <v>194</v>
      </c>
      <c r="AU318" s="7" t="s">
        <v>82</v>
      </c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</row>
    <row r="319" s="32" customFormat="true" ht="12.8" hidden="false" customHeight="false" outlineLevel="0" collapsed="false">
      <c r="A319" s="26"/>
      <c r="B319" s="27"/>
      <c r="C319" s="183" t="s">
        <v>640</v>
      </c>
      <c r="D319" s="183" t="s">
        <v>0</v>
      </c>
      <c r="E319" s="184" t="s">
        <v>1582</v>
      </c>
      <c r="F319" s="185" t="s">
        <v>2611</v>
      </c>
      <c r="G319" s="186" t="s">
        <v>260</v>
      </c>
      <c r="H319" s="187" t="n">
        <v>1</v>
      </c>
      <c r="I319" s="188"/>
      <c r="J319" s="189" t="n">
        <f aca="false">ROUND(I319*H319,2)</f>
        <v>0</v>
      </c>
      <c r="K319" s="185" t="s">
        <v>2510</v>
      </c>
      <c r="L319" s="27"/>
      <c r="M319" s="190"/>
      <c r="N319" s="191" t="s">
        <v>47</v>
      </c>
      <c r="O319" s="68"/>
      <c r="P319" s="192" t="n">
        <f aca="false">O319*H319</f>
        <v>0</v>
      </c>
      <c r="Q319" s="192" t="n">
        <v>0</v>
      </c>
      <c r="R319" s="192" t="n">
        <f aca="false">Q319*H319</f>
        <v>0</v>
      </c>
      <c r="S319" s="192" t="n">
        <v>0</v>
      </c>
      <c r="T319" s="193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194" t="s">
        <v>192</v>
      </c>
      <c r="AS319" s="31"/>
      <c r="AT319" s="194" t="s">
        <v>0</v>
      </c>
      <c r="AU319" s="194" t="s">
        <v>82</v>
      </c>
      <c r="AV319" s="31"/>
      <c r="AW319" s="31"/>
      <c r="AX319" s="31"/>
      <c r="AY319" s="7" t="s">
        <v>186</v>
      </c>
      <c r="AZ319" s="31"/>
      <c r="BA319" s="31"/>
      <c r="BB319" s="31"/>
      <c r="BC319" s="31"/>
      <c r="BD319" s="31"/>
      <c r="BE319" s="195" t="n">
        <f aca="false">IF(N319="základní",J319,0)</f>
        <v>0</v>
      </c>
      <c r="BF319" s="195" t="n">
        <f aca="false">IF(N319="snížená",J319,0)</f>
        <v>0</v>
      </c>
      <c r="BG319" s="195" t="n">
        <f aca="false">IF(N319="zákl. přenesená",J319,0)</f>
        <v>0</v>
      </c>
      <c r="BH319" s="195" t="n">
        <f aca="false">IF(N319="sníž. přenesená",J319,0)</f>
        <v>0</v>
      </c>
      <c r="BI319" s="195" t="n">
        <f aca="false">IF(N319="nulová",J319,0)</f>
        <v>0</v>
      </c>
      <c r="BJ319" s="7" t="s">
        <v>90</v>
      </c>
      <c r="BK319" s="195" t="n">
        <f aca="false">ROUND(I319*H319,2)</f>
        <v>0</v>
      </c>
      <c r="BL319" s="7" t="s">
        <v>192</v>
      </c>
      <c r="BM319" s="194" t="s">
        <v>804</v>
      </c>
      <c r="BN319" s="31"/>
    </row>
    <row r="320" s="32" customFormat="true" ht="12.8" hidden="false" customHeight="false" outlineLevel="0" collapsed="false">
      <c r="A320" s="26"/>
      <c r="B320" s="27"/>
      <c r="C320" s="26"/>
      <c r="D320" s="196" t="s">
        <v>194</v>
      </c>
      <c r="E320" s="26"/>
      <c r="F320" s="197" t="s">
        <v>2611</v>
      </c>
      <c r="G320" s="26"/>
      <c r="H320" s="26"/>
      <c r="I320" s="163"/>
      <c r="J320" s="26"/>
      <c r="K320" s="26"/>
      <c r="L320" s="27"/>
      <c r="M320" s="198"/>
      <c r="N320" s="199"/>
      <c r="O320" s="68"/>
      <c r="P320" s="68"/>
      <c r="Q320" s="68"/>
      <c r="R320" s="68"/>
      <c r="S320" s="68"/>
      <c r="T320" s="69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7" t="s">
        <v>194</v>
      </c>
      <c r="AU320" s="7" t="s">
        <v>82</v>
      </c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</row>
    <row r="321" s="32" customFormat="true" ht="12.8" hidden="false" customHeight="false" outlineLevel="0" collapsed="false">
      <c r="A321" s="26"/>
      <c r="B321" s="27"/>
      <c r="C321" s="183" t="s">
        <v>1088</v>
      </c>
      <c r="D321" s="183" t="s">
        <v>0</v>
      </c>
      <c r="E321" s="184" t="s">
        <v>1585</v>
      </c>
      <c r="F321" s="185" t="s">
        <v>2612</v>
      </c>
      <c r="G321" s="186" t="s">
        <v>260</v>
      </c>
      <c r="H321" s="187" t="n">
        <v>1</v>
      </c>
      <c r="I321" s="188"/>
      <c r="J321" s="189" t="n">
        <f aca="false">ROUND(I321*H321,2)</f>
        <v>0</v>
      </c>
      <c r="K321" s="185" t="s">
        <v>2510</v>
      </c>
      <c r="L321" s="27"/>
      <c r="M321" s="190"/>
      <c r="N321" s="191" t="s">
        <v>47</v>
      </c>
      <c r="O321" s="68"/>
      <c r="P321" s="192" t="n">
        <f aca="false">O321*H321</f>
        <v>0</v>
      </c>
      <c r="Q321" s="192" t="n">
        <v>0</v>
      </c>
      <c r="R321" s="192" t="n">
        <f aca="false">Q321*H321</f>
        <v>0</v>
      </c>
      <c r="S321" s="192" t="n">
        <v>0</v>
      </c>
      <c r="T321" s="193" t="n">
        <f aca="false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194" t="s">
        <v>192</v>
      </c>
      <c r="AS321" s="31"/>
      <c r="AT321" s="194" t="s">
        <v>0</v>
      </c>
      <c r="AU321" s="194" t="s">
        <v>82</v>
      </c>
      <c r="AV321" s="31"/>
      <c r="AW321" s="31"/>
      <c r="AX321" s="31"/>
      <c r="AY321" s="7" t="s">
        <v>186</v>
      </c>
      <c r="AZ321" s="31"/>
      <c r="BA321" s="31"/>
      <c r="BB321" s="31"/>
      <c r="BC321" s="31"/>
      <c r="BD321" s="31"/>
      <c r="BE321" s="195" t="n">
        <f aca="false">IF(N321="základní",J321,0)</f>
        <v>0</v>
      </c>
      <c r="BF321" s="195" t="n">
        <f aca="false">IF(N321="snížená",J321,0)</f>
        <v>0</v>
      </c>
      <c r="BG321" s="195" t="n">
        <f aca="false">IF(N321="zákl. přenesená",J321,0)</f>
        <v>0</v>
      </c>
      <c r="BH321" s="195" t="n">
        <f aca="false">IF(N321="sníž. přenesená",J321,0)</f>
        <v>0</v>
      </c>
      <c r="BI321" s="195" t="n">
        <f aca="false">IF(N321="nulová",J321,0)</f>
        <v>0</v>
      </c>
      <c r="BJ321" s="7" t="s">
        <v>90</v>
      </c>
      <c r="BK321" s="195" t="n">
        <f aca="false">ROUND(I321*H321,2)</f>
        <v>0</v>
      </c>
      <c r="BL321" s="7" t="s">
        <v>192</v>
      </c>
      <c r="BM321" s="194" t="s">
        <v>808</v>
      </c>
      <c r="BN321" s="31"/>
    </row>
    <row r="322" s="32" customFormat="true" ht="12.8" hidden="false" customHeight="false" outlineLevel="0" collapsed="false">
      <c r="A322" s="26"/>
      <c r="B322" s="27"/>
      <c r="C322" s="26"/>
      <c r="D322" s="196" t="s">
        <v>194</v>
      </c>
      <c r="E322" s="26"/>
      <c r="F322" s="197" t="s">
        <v>2612</v>
      </c>
      <c r="G322" s="26"/>
      <c r="H322" s="26"/>
      <c r="I322" s="163"/>
      <c r="J322" s="26"/>
      <c r="K322" s="26"/>
      <c r="L322" s="27"/>
      <c r="M322" s="198"/>
      <c r="N322" s="199"/>
      <c r="O322" s="68"/>
      <c r="P322" s="68"/>
      <c r="Q322" s="68"/>
      <c r="R322" s="68"/>
      <c r="S322" s="68"/>
      <c r="T322" s="69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7" t="s">
        <v>194</v>
      </c>
      <c r="AU322" s="7" t="s">
        <v>82</v>
      </c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</row>
    <row r="323" s="32" customFormat="true" ht="12.8" hidden="false" customHeight="false" outlineLevel="0" collapsed="false">
      <c r="A323" s="26"/>
      <c r="B323" s="27"/>
      <c r="C323" s="183" t="s">
        <v>643</v>
      </c>
      <c r="D323" s="183" t="s">
        <v>0</v>
      </c>
      <c r="E323" s="184" t="s">
        <v>1588</v>
      </c>
      <c r="F323" s="185" t="s">
        <v>2613</v>
      </c>
      <c r="G323" s="186" t="s">
        <v>260</v>
      </c>
      <c r="H323" s="187" t="n">
        <v>1</v>
      </c>
      <c r="I323" s="188"/>
      <c r="J323" s="189" t="n">
        <f aca="false">ROUND(I323*H323,2)</f>
        <v>0</v>
      </c>
      <c r="K323" s="185" t="s">
        <v>2510</v>
      </c>
      <c r="L323" s="27"/>
      <c r="M323" s="190"/>
      <c r="N323" s="191" t="s">
        <v>47</v>
      </c>
      <c r="O323" s="68"/>
      <c r="P323" s="192" t="n">
        <f aca="false">O323*H323</f>
        <v>0</v>
      </c>
      <c r="Q323" s="192" t="n">
        <v>0</v>
      </c>
      <c r="R323" s="192" t="n">
        <f aca="false">Q323*H323</f>
        <v>0</v>
      </c>
      <c r="S323" s="192" t="n">
        <v>0</v>
      </c>
      <c r="T323" s="193" t="n">
        <f aca="false"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194" t="s">
        <v>192</v>
      </c>
      <c r="AS323" s="31"/>
      <c r="AT323" s="194" t="s">
        <v>0</v>
      </c>
      <c r="AU323" s="194" t="s">
        <v>82</v>
      </c>
      <c r="AV323" s="31"/>
      <c r="AW323" s="31"/>
      <c r="AX323" s="31"/>
      <c r="AY323" s="7" t="s">
        <v>186</v>
      </c>
      <c r="AZ323" s="31"/>
      <c r="BA323" s="31"/>
      <c r="BB323" s="31"/>
      <c r="BC323" s="31"/>
      <c r="BD323" s="31"/>
      <c r="BE323" s="195" t="n">
        <f aca="false">IF(N323="základní",J323,0)</f>
        <v>0</v>
      </c>
      <c r="BF323" s="195" t="n">
        <f aca="false">IF(N323="snížená",J323,0)</f>
        <v>0</v>
      </c>
      <c r="BG323" s="195" t="n">
        <f aca="false">IF(N323="zákl. přenesená",J323,0)</f>
        <v>0</v>
      </c>
      <c r="BH323" s="195" t="n">
        <f aca="false">IF(N323="sníž. přenesená",J323,0)</f>
        <v>0</v>
      </c>
      <c r="BI323" s="195" t="n">
        <f aca="false">IF(N323="nulová",J323,0)</f>
        <v>0</v>
      </c>
      <c r="BJ323" s="7" t="s">
        <v>90</v>
      </c>
      <c r="BK323" s="195" t="n">
        <f aca="false">ROUND(I323*H323,2)</f>
        <v>0</v>
      </c>
      <c r="BL323" s="7" t="s">
        <v>192</v>
      </c>
      <c r="BM323" s="194" t="s">
        <v>811</v>
      </c>
      <c r="BN323" s="31"/>
    </row>
    <row r="324" s="32" customFormat="true" ht="12.8" hidden="false" customHeight="false" outlineLevel="0" collapsed="false">
      <c r="A324" s="26"/>
      <c r="B324" s="27"/>
      <c r="C324" s="26"/>
      <c r="D324" s="196" t="s">
        <v>194</v>
      </c>
      <c r="E324" s="26"/>
      <c r="F324" s="197" t="s">
        <v>2613</v>
      </c>
      <c r="G324" s="26"/>
      <c r="H324" s="26"/>
      <c r="I324" s="163"/>
      <c r="J324" s="26"/>
      <c r="K324" s="26"/>
      <c r="L324" s="27"/>
      <c r="M324" s="198"/>
      <c r="N324" s="199"/>
      <c r="O324" s="68"/>
      <c r="P324" s="68"/>
      <c r="Q324" s="68"/>
      <c r="R324" s="68"/>
      <c r="S324" s="68"/>
      <c r="T324" s="69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7" t="s">
        <v>194</v>
      </c>
      <c r="AU324" s="7" t="s">
        <v>82</v>
      </c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</row>
    <row r="325" s="32" customFormat="true" ht="12.8" hidden="false" customHeight="false" outlineLevel="0" collapsed="false">
      <c r="A325" s="26"/>
      <c r="B325" s="27"/>
      <c r="C325" s="183" t="s">
        <v>1640</v>
      </c>
      <c r="D325" s="183" t="s">
        <v>0</v>
      </c>
      <c r="E325" s="184" t="s">
        <v>1591</v>
      </c>
      <c r="F325" s="185" t="s">
        <v>2614</v>
      </c>
      <c r="G325" s="186" t="s">
        <v>260</v>
      </c>
      <c r="H325" s="187" t="n">
        <v>1</v>
      </c>
      <c r="I325" s="188"/>
      <c r="J325" s="189" t="n">
        <f aca="false">ROUND(I325*H325,2)</f>
        <v>0</v>
      </c>
      <c r="K325" s="185" t="s">
        <v>2510</v>
      </c>
      <c r="L325" s="27"/>
      <c r="M325" s="190"/>
      <c r="N325" s="191" t="s">
        <v>47</v>
      </c>
      <c r="O325" s="68"/>
      <c r="P325" s="192" t="n">
        <f aca="false">O325*H325</f>
        <v>0</v>
      </c>
      <c r="Q325" s="192" t="n">
        <v>0</v>
      </c>
      <c r="R325" s="192" t="n">
        <f aca="false">Q325*H325</f>
        <v>0</v>
      </c>
      <c r="S325" s="192" t="n">
        <v>0</v>
      </c>
      <c r="T325" s="193" t="n">
        <f aca="false"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194" t="s">
        <v>192</v>
      </c>
      <c r="AS325" s="31"/>
      <c r="AT325" s="194" t="s">
        <v>0</v>
      </c>
      <c r="AU325" s="194" t="s">
        <v>82</v>
      </c>
      <c r="AV325" s="31"/>
      <c r="AW325" s="31"/>
      <c r="AX325" s="31"/>
      <c r="AY325" s="7" t="s">
        <v>186</v>
      </c>
      <c r="AZ325" s="31"/>
      <c r="BA325" s="31"/>
      <c r="BB325" s="31"/>
      <c r="BC325" s="31"/>
      <c r="BD325" s="31"/>
      <c r="BE325" s="195" t="n">
        <f aca="false">IF(N325="základní",J325,0)</f>
        <v>0</v>
      </c>
      <c r="BF325" s="195" t="n">
        <f aca="false">IF(N325="snížená",J325,0)</f>
        <v>0</v>
      </c>
      <c r="BG325" s="195" t="n">
        <f aca="false">IF(N325="zákl. přenesená",J325,0)</f>
        <v>0</v>
      </c>
      <c r="BH325" s="195" t="n">
        <f aca="false">IF(N325="sníž. přenesená",J325,0)</f>
        <v>0</v>
      </c>
      <c r="BI325" s="195" t="n">
        <f aca="false">IF(N325="nulová",J325,0)</f>
        <v>0</v>
      </c>
      <c r="BJ325" s="7" t="s">
        <v>90</v>
      </c>
      <c r="BK325" s="195" t="n">
        <f aca="false">ROUND(I325*H325,2)</f>
        <v>0</v>
      </c>
      <c r="BL325" s="7" t="s">
        <v>192</v>
      </c>
      <c r="BM325" s="194" t="s">
        <v>814</v>
      </c>
      <c r="BN325" s="31"/>
    </row>
    <row r="326" s="32" customFormat="true" ht="12.8" hidden="false" customHeight="false" outlineLevel="0" collapsed="false">
      <c r="A326" s="26"/>
      <c r="B326" s="27"/>
      <c r="C326" s="26"/>
      <c r="D326" s="196" t="s">
        <v>194</v>
      </c>
      <c r="E326" s="26"/>
      <c r="F326" s="197" t="s">
        <v>2614</v>
      </c>
      <c r="G326" s="26"/>
      <c r="H326" s="26"/>
      <c r="I326" s="163"/>
      <c r="J326" s="26"/>
      <c r="K326" s="26"/>
      <c r="L326" s="27"/>
      <c r="M326" s="198"/>
      <c r="N326" s="199"/>
      <c r="O326" s="68"/>
      <c r="P326" s="68"/>
      <c r="Q326" s="68"/>
      <c r="R326" s="68"/>
      <c r="S326" s="68"/>
      <c r="T326" s="69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7" t="s">
        <v>194</v>
      </c>
      <c r="AU326" s="7" t="s">
        <v>82</v>
      </c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</row>
    <row r="327" s="32" customFormat="true" ht="12.8" hidden="false" customHeight="false" outlineLevel="0" collapsed="false">
      <c r="A327" s="26"/>
      <c r="B327" s="27"/>
      <c r="C327" s="183" t="s">
        <v>647</v>
      </c>
      <c r="D327" s="183" t="s">
        <v>0</v>
      </c>
      <c r="E327" s="184" t="s">
        <v>1594</v>
      </c>
      <c r="F327" s="185" t="s">
        <v>2615</v>
      </c>
      <c r="G327" s="186" t="s">
        <v>260</v>
      </c>
      <c r="H327" s="187" t="n">
        <v>1</v>
      </c>
      <c r="I327" s="188"/>
      <c r="J327" s="189" t="n">
        <f aca="false">ROUND(I327*H327,2)</f>
        <v>0</v>
      </c>
      <c r="K327" s="185" t="s">
        <v>2510</v>
      </c>
      <c r="L327" s="27"/>
      <c r="M327" s="190"/>
      <c r="N327" s="191" t="s">
        <v>47</v>
      </c>
      <c r="O327" s="68"/>
      <c r="P327" s="192" t="n">
        <f aca="false">O327*H327</f>
        <v>0</v>
      </c>
      <c r="Q327" s="192" t="n">
        <v>0</v>
      </c>
      <c r="R327" s="192" t="n">
        <f aca="false">Q327*H327</f>
        <v>0</v>
      </c>
      <c r="S327" s="192" t="n">
        <v>0</v>
      </c>
      <c r="T327" s="193" t="n">
        <f aca="false">S327*H327</f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194" t="s">
        <v>192</v>
      </c>
      <c r="AS327" s="31"/>
      <c r="AT327" s="194" t="s">
        <v>0</v>
      </c>
      <c r="AU327" s="194" t="s">
        <v>82</v>
      </c>
      <c r="AV327" s="31"/>
      <c r="AW327" s="31"/>
      <c r="AX327" s="31"/>
      <c r="AY327" s="7" t="s">
        <v>186</v>
      </c>
      <c r="AZ327" s="31"/>
      <c r="BA327" s="31"/>
      <c r="BB327" s="31"/>
      <c r="BC327" s="31"/>
      <c r="BD327" s="31"/>
      <c r="BE327" s="195" t="n">
        <f aca="false">IF(N327="základní",J327,0)</f>
        <v>0</v>
      </c>
      <c r="BF327" s="195" t="n">
        <f aca="false">IF(N327="snížená",J327,0)</f>
        <v>0</v>
      </c>
      <c r="BG327" s="195" t="n">
        <f aca="false">IF(N327="zákl. přenesená",J327,0)</f>
        <v>0</v>
      </c>
      <c r="BH327" s="195" t="n">
        <f aca="false">IF(N327="sníž. přenesená",J327,0)</f>
        <v>0</v>
      </c>
      <c r="BI327" s="195" t="n">
        <f aca="false">IF(N327="nulová",J327,0)</f>
        <v>0</v>
      </c>
      <c r="BJ327" s="7" t="s">
        <v>90</v>
      </c>
      <c r="BK327" s="195" t="n">
        <f aca="false">ROUND(I327*H327,2)</f>
        <v>0</v>
      </c>
      <c r="BL327" s="7" t="s">
        <v>192</v>
      </c>
      <c r="BM327" s="194" t="s">
        <v>817</v>
      </c>
      <c r="BN327" s="31"/>
    </row>
    <row r="328" s="32" customFormat="true" ht="12.8" hidden="false" customHeight="false" outlineLevel="0" collapsed="false">
      <c r="A328" s="26"/>
      <c r="B328" s="27"/>
      <c r="C328" s="26"/>
      <c r="D328" s="196" t="s">
        <v>194</v>
      </c>
      <c r="E328" s="26"/>
      <c r="F328" s="197" t="s">
        <v>2615</v>
      </c>
      <c r="G328" s="26"/>
      <c r="H328" s="26"/>
      <c r="I328" s="163"/>
      <c r="J328" s="26"/>
      <c r="K328" s="26"/>
      <c r="L328" s="27"/>
      <c r="M328" s="198"/>
      <c r="N328" s="199"/>
      <c r="O328" s="68"/>
      <c r="P328" s="68"/>
      <c r="Q328" s="68"/>
      <c r="R328" s="68"/>
      <c r="S328" s="68"/>
      <c r="T328" s="69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7" t="s">
        <v>194</v>
      </c>
      <c r="AU328" s="7" t="s">
        <v>82</v>
      </c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</row>
    <row r="329" s="32" customFormat="true" ht="12.8" hidden="false" customHeight="false" outlineLevel="0" collapsed="false">
      <c r="A329" s="26"/>
      <c r="B329" s="27"/>
      <c r="C329" s="183" t="s">
        <v>1110</v>
      </c>
      <c r="D329" s="183" t="s">
        <v>0</v>
      </c>
      <c r="E329" s="184" t="s">
        <v>1598</v>
      </c>
      <c r="F329" s="185" t="s">
        <v>2616</v>
      </c>
      <c r="G329" s="186" t="s">
        <v>260</v>
      </c>
      <c r="H329" s="187" t="n">
        <v>1</v>
      </c>
      <c r="I329" s="188"/>
      <c r="J329" s="189" t="n">
        <f aca="false">ROUND(I329*H329,2)</f>
        <v>0</v>
      </c>
      <c r="K329" s="185" t="s">
        <v>2510</v>
      </c>
      <c r="L329" s="27"/>
      <c r="M329" s="190"/>
      <c r="N329" s="191" t="s">
        <v>47</v>
      </c>
      <c r="O329" s="68"/>
      <c r="P329" s="192" t="n">
        <f aca="false">O329*H329</f>
        <v>0</v>
      </c>
      <c r="Q329" s="192" t="n">
        <v>0</v>
      </c>
      <c r="R329" s="192" t="n">
        <f aca="false">Q329*H329</f>
        <v>0</v>
      </c>
      <c r="S329" s="192" t="n">
        <v>0</v>
      </c>
      <c r="T329" s="193" t="n">
        <f aca="false"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194" t="s">
        <v>192</v>
      </c>
      <c r="AS329" s="31"/>
      <c r="AT329" s="194" t="s">
        <v>0</v>
      </c>
      <c r="AU329" s="194" t="s">
        <v>82</v>
      </c>
      <c r="AV329" s="31"/>
      <c r="AW329" s="31"/>
      <c r="AX329" s="31"/>
      <c r="AY329" s="7" t="s">
        <v>186</v>
      </c>
      <c r="AZ329" s="31"/>
      <c r="BA329" s="31"/>
      <c r="BB329" s="31"/>
      <c r="BC329" s="31"/>
      <c r="BD329" s="31"/>
      <c r="BE329" s="195" t="n">
        <f aca="false">IF(N329="základní",J329,0)</f>
        <v>0</v>
      </c>
      <c r="BF329" s="195" t="n">
        <f aca="false">IF(N329="snížená",J329,0)</f>
        <v>0</v>
      </c>
      <c r="BG329" s="195" t="n">
        <f aca="false">IF(N329="zákl. přenesená",J329,0)</f>
        <v>0</v>
      </c>
      <c r="BH329" s="195" t="n">
        <f aca="false">IF(N329="sníž. přenesená",J329,0)</f>
        <v>0</v>
      </c>
      <c r="BI329" s="195" t="n">
        <f aca="false">IF(N329="nulová",J329,0)</f>
        <v>0</v>
      </c>
      <c r="BJ329" s="7" t="s">
        <v>90</v>
      </c>
      <c r="BK329" s="195" t="n">
        <f aca="false">ROUND(I329*H329,2)</f>
        <v>0</v>
      </c>
      <c r="BL329" s="7" t="s">
        <v>192</v>
      </c>
      <c r="BM329" s="194" t="s">
        <v>820</v>
      </c>
      <c r="BN329" s="31"/>
    </row>
    <row r="330" s="32" customFormat="true" ht="12.8" hidden="false" customHeight="false" outlineLevel="0" collapsed="false">
      <c r="A330" s="26"/>
      <c r="B330" s="27"/>
      <c r="C330" s="26"/>
      <c r="D330" s="196" t="s">
        <v>194</v>
      </c>
      <c r="E330" s="26"/>
      <c r="F330" s="197" t="s">
        <v>2616</v>
      </c>
      <c r="G330" s="26"/>
      <c r="H330" s="26"/>
      <c r="I330" s="163"/>
      <c r="J330" s="26"/>
      <c r="K330" s="26"/>
      <c r="L330" s="27"/>
      <c r="M330" s="198"/>
      <c r="N330" s="199"/>
      <c r="O330" s="68"/>
      <c r="P330" s="68"/>
      <c r="Q330" s="68"/>
      <c r="R330" s="68"/>
      <c r="S330" s="68"/>
      <c r="T330" s="69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7" t="s">
        <v>194</v>
      </c>
      <c r="AU330" s="7" t="s">
        <v>82</v>
      </c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</row>
    <row r="331" s="32" customFormat="true" ht="12.8" hidden="false" customHeight="false" outlineLevel="0" collapsed="false">
      <c r="A331" s="26"/>
      <c r="B331" s="27"/>
      <c r="C331" s="183" t="s">
        <v>650</v>
      </c>
      <c r="D331" s="183" t="s">
        <v>0</v>
      </c>
      <c r="E331" s="184" t="s">
        <v>1601</v>
      </c>
      <c r="F331" s="185" t="s">
        <v>2617</v>
      </c>
      <c r="G331" s="186" t="s">
        <v>260</v>
      </c>
      <c r="H331" s="187" t="n">
        <v>1</v>
      </c>
      <c r="I331" s="188"/>
      <c r="J331" s="189" t="n">
        <f aca="false">ROUND(I331*H331,2)</f>
        <v>0</v>
      </c>
      <c r="K331" s="185" t="s">
        <v>2510</v>
      </c>
      <c r="L331" s="27"/>
      <c r="M331" s="190"/>
      <c r="N331" s="191" t="s">
        <v>47</v>
      </c>
      <c r="O331" s="68"/>
      <c r="P331" s="192" t="n">
        <f aca="false">O331*H331</f>
        <v>0</v>
      </c>
      <c r="Q331" s="192" t="n">
        <v>0</v>
      </c>
      <c r="R331" s="192" t="n">
        <f aca="false">Q331*H331</f>
        <v>0</v>
      </c>
      <c r="S331" s="192" t="n">
        <v>0</v>
      </c>
      <c r="T331" s="193" t="n">
        <f aca="false"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194" t="s">
        <v>192</v>
      </c>
      <c r="AS331" s="31"/>
      <c r="AT331" s="194" t="s">
        <v>0</v>
      </c>
      <c r="AU331" s="194" t="s">
        <v>82</v>
      </c>
      <c r="AV331" s="31"/>
      <c r="AW331" s="31"/>
      <c r="AX331" s="31"/>
      <c r="AY331" s="7" t="s">
        <v>186</v>
      </c>
      <c r="AZ331" s="31"/>
      <c r="BA331" s="31"/>
      <c r="BB331" s="31"/>
      <c r="BC331" s="31"/>
      <c r="BD331" s="31"/>
      <c r="BE331" s="195" t="n">
        <f aca="false">IF(N331="základní",J331,0)</f>
        <v>0</v>
      </c>
      <c r="BF331" s="195" t="n">
        <f aca="false">IF(N331="snížená",J331,0)</f>
        <v>0</v>
      </c>
      <c r="BG331" s="195" t="n">
        <f aca="false">IF(N331="zákl. přenesená",J331,0)</f>
        <v>0</v>
      </c>
      <c r="BH331" s="195" t="n">
        <f aca="false">IF(N331="sníž. přenesená",J331,0)</f>
        <v>0</v>
      </c>
      <c r="BI331" s="195" t="n">
        <f aca="false">IF(N331="nulová",J331,0)</f>
        <v>0</v>
      </c>
      <c r="BJ331" s="7" t="s">
        <v>90</v>
      </c>
      <c r="BK331" s="195" t="n">
        <f aca="false">ROUND(I331*H331,2)</f>
        <v>0</v>
      </c>
      <c r="BL331" s="7" t="s">
        <v>192</v>
      </c>
      <c r="BM331" s="194" t="s">
        <v>823</v>
      </c>
      <c r="BN331" s="31"/>
    </row>
    <row r="332" s="32" customFormat="true" ht="12.8" hidden="false" customHeight="false" outlineLevel="0" collapsed="false">
      <c r="A332" s="26"/>
      <c r="B332" s="27"/>
      <c r="C332" s="26"/>
      <c r="D332" s="196" t="s">
        <v>194</v>
      </c>
      <c r="E332" s="26"/>
      <c r="F332" s="197" t="s">
        <v>2617</v>
      </c>
      <c r="G332" s="26"/>
      <c r="H332" s="26"/>
      <c r="I332" s="163"/>
      <c r="J332" s="26"/>
      <c r="K332" s="26"/>
      <c r="L332" s="27"/>
      <c r="M332" s="198"/>
      <c r="N332" s="199"/>
      <c r="O332" s="68"/>
      <c r="P332" s="68"/>
      <c r="Q332" s="68"/>
      <c r="R332" s="68"/>
      <c r="S332" s="68"/>
      <c r="T332" s="69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7" t="s">
        <v>194</v>
      </c>
      <c r="AU332" s="7" t="s">
        <v>82</v>
      </c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</row>
    <row r="333" s="32" customFormat="true" ht="12.8" hidden="false" customHeight="false" outlineLevel="0" collapsed="false">
      <c r="A333" s="26"/>
      <c r="B333" s="27"/>
      <c r="C333" s="183" t="s">
        <v>889</v>
      </c>
      <c r="D333" s="183" t="s">
        <v>0</v>
      </c>
      <c r="E333" s="184" t="s">
        <v>1604</v>
      </c>
      <c r="F333" s="185" t="s">
        <v>2618</v>
      </c>
      <c r="G333" s="186" t="s">
        <v>260</v>
      </c>
      <c r="H333" s="187" t="n">
        <v>1</v>
      </c>
      <c r="I333" s="188"/>
      <c r="J333" s="189" t="n">
        <f aca="false">ROUND(I333*H333,2)</f>
        <v>0</v>
      </c>
      <c r="K333" s="185" t="s">
        <v>2510</v>
      </c>
      <c r="L333" s="27"/>
      <c r="M333" s="190"/>
      <c r="N333" s="191" t="s">
        <v>47</v>
      </c>
      <c r="O333" s="68"/>
      <c r="P333" s="192" t="n">
        <f aca="false">O333*H333</f>
        <v>0</v>
      </c>
      <c r="Q333" s="192" t="n">
        <v>0</v>
      </c>
      <c r="R333" s="192" t="n">
        <f aca="false">Q333*H333</f>
        <v>0</v>
      </c>
      <c r="S333" s="192" t="n">
        <v>0</v>
      </c>
      <c r="T333" s="193" t="n">
        <f aca="false">S333*H333</f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194" t="s">
        <v>192</v>
      </c>
      <c r="AS333" s="31"/>
      <c r="AT333" s="194" t="s">
        <v>0</v>
      </c>
      <c r="AU333" s="194" t="s">
        <v>82</v>
      </c>
      <c r="AV333" s="31"/>
      <c r="AW333" s="31"/>
      <c r="AX333" s="31"/>
      <c r="AY333" s="7" t="s">
        <v>186</v>
      </c>
      <c r="AZ333" s="31"/>
      <c r="BA333" s="31"/>
      <c r="BB333" s="31"/>
      <c r="BC333" s="31"/>
      <c r="BD333" s="31"/>
      <c r="BE333" s="195" t="n">
        <f aca="false">IF(N333="základní",J333,0)</f>
        <v>0</v>
      </c>
      <c r="BF333" s="195" t="n">
        <f aca="false">IF(N333="snížená",J333,0)</f>
        <v>0</v>
      </c>
      <c r="BG333" s="195" t="n">
        <f aca="false">IF(N333="zákl. přenesená",J333,0)</f>
        <v>0</v>
      </c>
      <c r="BH333" s="195" t="n">
        <f aca="false">IF(N333="sníž. přenesená",J333,0)</f>
        <v>0</v>
      </c>
      <c r="BI333" s="195" t="n">
        <f aca="false">IF(N333="nulová",J333,0)</f>
        <v>0</v>
      </c>
      <c r="BJ333" s="7" t="s">
        <v>90</v>
      </c>
      <c r="BK333" s="195" t="n">
        <f aca="false">ROUND(I333*H333,2)</f>
        <v>0</v>
      </c>
      <c r="BL333" s="7" t="s">
        <v>192</v>
      </c>
      <c r="BM333" s="194" t="s">
        <v>827</v>
      </c>
      <c r="BN333" s="31"/>
    </row>
    <row r="334" s="32" customFormat="true" ht="12.8" hidden="false" customHeight="false" outlineLevel="0" collapsed="false">
      <c r="A334" s="26"/>
      <c r="B334" s="27"/>
      <c r="C334" s="26"/>
      <c r="D334" s="196" t="s">
        <v>194</v>
      </c>
      <c r="E334" s="26"/>
      <c r="F334" s="197" t="s">
        <v>2618</v>
      </c>
      <c r="G334" s="26"/>
      <c r="H334" s="26"/>
      <c r="I334" s="163"/>
      <c r="J334" s="26"/>
      <c r="K334" s="26"/>
      <c r="L334" s="27"/>
      <c r="M334" s="198"/>
      <c r="N334" s="199"/>
      <c r="O334" s="68"/>
      <c r="P334" s="68"/>
      <c r="Q334" s="68"/>
      <c r="R334" s="68"/>
      <c r="S334" s="68"/>
      <c r="T334" s="69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7" t="s">
        <v>194</v>
      </c>
      <c r="AU334" s="7" t="s">
        <v>82</v>
      </c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</row>
    <row r="335" s="32" customFormat="true" ht="12.8" hidden="false" customHeight="false" outlineLevel="0" collapsed="false">
      <c r="A335" s="26"/>
      <c r="B335" s="27"/>
      <c r="C335" s="183" t="s">
        <v>653</v>
      </c>
      <c r="D335" s="183" t="s">
        <v>0</v>
      </c>
      <c r="E335" s="184" t="s">
        <v>1607</v>
      </c>
      <c r="F335" s="185" t="s">
        <v>2619</v>
      </c>
      <c r="G335" s="186" t="s">
        <v>260</v>
      </c>
      <c r="H335" s="187" t="n">
        <v>1</v>
      </c>
      <c r="I335" s="188"/>
      <c r="J335" s="189" t="n">
        <f aca="false">ROUND(I335*H335,2)</f>
        <v>0</v>
      </c>
      <c r="K335" s="185" t="s">
        <v>2510</v>
      </c>
      <c r="L335" s="27"/>
      <c r="M335" s="190"/>
      <c r="N335" s="191" t="s">
        <v>47</v>
      </c>
      <c r="O335" s="68"/>
      <c r="P335" s="192" t="n">
        <f aca="false">O335*H335</f>
        <v>0</v>
      </c>
      <c r="Q335" s="192" t="n">
        <v>0</v>
      </c>
      <c r="R335" s="192" t="n">
        <f aca="false">Q335*H335</f>
        <v>0</v>
      </c>
      <c r="S335" s="192" t="n">
        <v>0</v>
      </c>
      <c r="T335" s="193" t="n">
        <f aca="false">S335*H335</f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194" t="s">
        <v>192</v>
      </c>
      <c r="AS335" s="31"/>
      <c r="AT335" s="194" t="s">
        <v>0</v>
      </c>
      <c r="AU335" s="194" t="s">
        <v>82</v>
      </c>
      <c r="AV335" s="31"/>
      <c r="AW335" s="31"/>
      <c r="AX335" s="31"/>
      <c r="AY335" s="7" t="s">
        <v>186</v>
      </c>
      <c r="AZ335" s="31"/>
      <c r="BA335" s="31"/>
      <c r="BB335" s="31"/>
      <c r="BC335" s="31"/>
      <c r="BD335" s="31"/>
      <c r="BE335" s="195" t="n">
        <f aca="false">IF(N335="základní",J335,0)</f>
        <v>0</v>
      </c>
      <c r="BF335" s="195" t="n">
        <f aca="false">IF(N335="snížená",J335,0)</f>
        <v>0</v>
      </c>
      <c r="BG335" s="195" t="n">
        <f aca="false">IF(N335="zákl. přenesená",J335,0)</f>
        <v>0</v>
      </c>
      <c r="BH335" s="195" t="n">
        <f aca="false">IF(N335="sníž. přenesená",J335,0)</f>
        <v>0</v>
      </c>
      <c r="BI335" s="195" t="n">
        <f aca="false">IF(N335="nulová",J335,0)</f>
        <v>0</v>
      </c>
      <c r="BJ335" s="7" t="s">
        <v>90</v>
      </c>
      <c r="BK335" s="195" t="n">
        <f aca="false">ROUND(I335*H335,2)</f>
        <v>0</v>
      </c>
      <c r="BL335" s="7" t="s">
        <v>192</v>
      </c>
      <c r="BM335" s="194" t="s">
        <v>830</v>
      </c>
      <c r="BN335" s="31"/>
    </row>
    <row r="336" s="32" customFormat="true" ht="12.8" hidden="false" customHeight="false" outlineLevel="0" collapsed="false">
      <c r="A336" s="26"/>
      <c r="B336" s="27"/>
      <c r="C336" s="26"/>
      <c r="D336" s="196" t="s">
        <v>194</v>
      </c>
      <c r="E336" s="26"/>
      <c r="F336" s="197" t="s">
        <v>2619</v>
      </c>
      <c r="G336" s="26"/>
      <c r="H336" s="26"/>
      <c r="I336" s="163"/>
      <c r="J336" s="26"/>
      <c r="K336" s="26"/>
      <c r="L336" s="27"/>
      <c r="M336" s="198"/>
      <c r="N336" s="199"/>
      <c r="O336" s="68"/>
      <c r="P336" s="68"/>
      <c r="Q336" s="68"/>
      <c r="R336" s="68"/>
      <c r="S336" s="68"/>
      <c r="T336" s="69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7" t="s">
        <v>194</v>
      </c>
      <c r="AU336" s="7" t="s">
        <v>82</v>
      </c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</row>
    <row r="337" s="32" customFormat="true" ht="12.8" hidden="false" customHeight="false" outlineLevel="0" collapsed="false">
      <c r="A337" s="26"/>
      <c r="B337" s="27"/>
      <c r="C337" s="183" t="s">
        <v>1659</v>
      </c>
      <c r="D337" s="183" t="s">
        <v>0</v>
      </c>
      <c r="E337" s="184" t="s">
        <v>2359</v>
      </c>
      <c r="F337" s="185" t="s">
        <v>2620</v>
      </c>
      <c r="G337" s="186" t="s">
        <v>260</v>
      </c>
      <c r="H337" s="187" t="n">
        <v>1</v>
      </c>
      <c r="I337" s="188"/>
      <c r="J337" s="189" t="n">
        <f aca="false">ROUND(I337*H337,2)</f>
        <v>0</v>
      </c>
      <c r="K337" s="185" t="s">
        <v>2510</v>
      </c>
      <c r="L337" s="27"/>
      <c r="M337" s="190"/>
      <c r="N337" s="191" t="s">
        <v>47</v>
      </c>
      <c r="O337" s="68"/>
      <c r="P337" s="192" t="n">
        <f aca="false">O337*H337</f>
        <v>0</v>
      </c>
      <c r="Q337" s="192" t="n">
        <v>0</v>
      </c>
      <c r="R337" s="192" t="n">
        <f aca="false">Q337*H337</f>
        <v>0</v>
      </c>
      <c r="S337" s="192" t="n">
        <v>0</v>
      </c>
      <c r="T337" s="193" t="n">
        <f aca="false">S337*H337</f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194" t="s">
        <v>192</v>
      </c>
      <c r="AS337" s="31"/>
      <c r="AT337" s="194" t="s">
        <v>0</v>
      </c>
      <c r="AU337" s="194" t="s">
        <v>82</v>
      </c>
      <c r="AV337" s="31"/>
      <c r="AW337" s="31"/>
      <c r="AX337" s="31"/>
      <c r="AY337" s="7" t="s">
        <v>186</v>
      </c>
      <c r="AZ337" s="31"/>
      <c r="BA337" s="31"/>
      <c r="BB337" s="31"/>
      <c r="BC337" s="31"/>
      <c r="BD337" s="31"/>
      <c r="BE337" s="195" t="n">
        <f aca="false">IF(N337="základní",J337,0)</f>
        <v>0</v>
      </c>
      <c r="BF337" s="195" t="n">
        <f aca="false">IF(N337="snížená",J337,0)</f>
        <v>0</v>
      </c>
      <c r="BG337" s="195" t="n">
        <f aca="false">IF(N337="zákl. přenesená",J337,0)</f>
        <v>0</v>
      </c>
      <c r="BH337" s="195" t="n">
        <f aca="false">IF(N337="sníž. přenesená",J337,0)</f>
        <v>0</v>
      </c>
      <c r="BI337" s="195" t="n">
        <f aca="false">IF(N337="nulová",J337,0)</f>
        <v>0</v>
      </c>
      <c r="BJ337" s="7" t="s">
        <v>90</v>
      </c>
      <c r="BK337" s="195" t="n">
        <f aca="false">ROUND(I337*H337,2)</f>
        <v>0</v>
      </c>
      <c r="BL337" s="7" t="s">
        <v>192</v>
      </c>
      <c r="BM337" s="194" t="s">
        <v>833</v>
      </c>
      <c r="BN337" s="31"/>
    </row>
    <row r="338" s="32" customFormat="true" ht="12.8" hidden="false" customHeight="false" outlineLevel="0" collapsed="false">
      <c r="A338" s="26"/>
      <c r="B338" s="27"/>
      <c r="C338" s="26"/>
      <c r="D338" s="196" t="s">
        <v>194</v>
      </c>
      <c r="E338" s="26"/>
      <c r="F338" s="197" t="s">
        <v>2620</v>
      </c>
      <c r="G338" s="26"/>
      <c r="H338" s="26"/>
      <c r="I338" s="163"/>
      <c r="J338" s="26"/>
      <c r="K338" s="26"/>
      <c r="L338" s="27"/>
      <c r="M338" s="198"/>
      <c r="N338" s="199"/>
      <c r="O338" s="68"/>
      <c r="P338" s="68"/>
      <c r="Q338" s="68"/>
      <c r="R338" s="68"/>
      <c r="S338" s="68"/>
      <c r="T338" s="69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7" t="s">
        <v>194</v>
      </c>
      <c r="AU338" s="7" t="s">
        <v>82</v>
      </c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</row>
    <row r="339" s="32" customFormat="true" ht="12.8" hidden="false" customHeight="false" outlineLevel="0" collapsed="false">
      <c r="A339" s="26"/>
      <c r="B339" s="27"/>
      <c r="C339" s="183" t="s">
        <v>656</v>
      </c>
      <c r="D339" s="183" t="s">
        <v>0</v>
      </c>
      <c r="E339" s="184" t="s">
        <v>1610</v>
      </c>
      <c r="F339" s="185" t="s">
        <v>2621</v>
      </c>
      <c r="G339" s="186" t="s">
        <v>260</v>
      </c>
      <c r="H339" s="187" t="n">
        <v>1</v>
      </c>
      <c r="I339" s="188"/>
      <c r="J339" s="189" t="n">
        <f aca="false">ROUND(I339*H339,2)</f>
        <v>0</v>
      </c>
      <c r="K339" s="185" t="s">
        <v>2510</v>
      </c>
      <c r="L339" s="27"/>
      <c r="M339" s="190"/>
      <c r="N339" s="191" t="s">
        <v>47</v>
      </c>
      <c r="O339" s="68"/>
      <c r="P339" s="192" t="n">
        <f aca="false">O339*H339</f>
        <v>0</v>
      </c>
      <c r="Q339" s="192" t="n">
        <v>0</v>
      </c>
      <c r="R339" s="192" t="n">
        <f aca="false">Q339*H339</f>
        <v>0</v>
      </c>
      <c r="S339" s="192" t="n">
        <v>0</v>
      </c>
      <c r="T339" s="193" t="n">
        <f aca="false">S339*H339</f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194" t="s">
        <v>192</v>
      </c>
      <c r="AS339" s="31"/>
      <c r="AT339" s="194" t="s">
        <v>0</v>
      </c>
      <c r="AU339" s="194" t="s">
        <v>82</v>
      </c>
      <c r="AV339" s="31"/>
      <c r="AW339" s="31"/>
      <c r="AX339" s="31"/>
      <c r="AY339" s="7" t="s">
        <v>186</v>
      </c>
      <c r="AZ339" s="31"/>
      <c r="BA339" s="31"/>
      <c r="BB339" s="31"/>
      <c r="BC339" s="31"/>
      <c r="BD339" s="31"/>
      <c r="BE339" s="195" t="n">
        <f aca="false">IF(N339="základní",J339,0)</f>
        <v>0</v>
      </c>
      <c r="BF339" s="195" t="n">
        <f aca="false">IF(N339="snížená",J339,0)</f>
        <v>0</v>
      </c>
      <c r="BG339" s="195" t="n">
        <f aca="false">IF(N339="zákl. přenesená",J339,0)</f>
        <v>0</v>
      </c>
      <c r="BH339" s="195" t="n">
        <f aca="false">IF(N339="sníž. přenesená",J339,0)</f>
        <v>0</v>
      </c>
      <c r="BI339" s="195" t="n">
        <f aca="false">IF(N339="nulová",J339,0)</f>
        <v>0</v>
      </c>
      <c r="BJ339" s="7" t="s">
        <v>90</v>
      </c>
      <c r="BK339" s="195" t="n">
        <f aca="false">ROUND(I339*H339,2)</f>
        <v>0</v>
      </c>
      <c r="BL339" s="7" t="s">
        <v>192</v>
      </c>
      <c r="BM339" s="194" t="s">
        <v>836</v>
      </c>
      <c r="BN339" s="31"/>
    </row>
    <row r="340" s="32" customFormat="true" ht="12.8" hidden="false" customHeight="false" outlineLevel="0" collapsed="false">
      <c r="A340" s="26"/>
      <c r="B340" s="27"/>
      <c r="C340" s="26"/>
      <c r="D340" s="196" t="s">
        <v>194</v>
      </c>
      <c r="E340" s="26"/>
      <c r="F340" s="197" t="s">
        <v>2621</v>
      </c>
      <c r="G340" s="26"/>
      <c r="H340" s="26"/>
      <c r="I340" s="163"/>
      <c r="J340" s="26"/>
      <c r="K340" s="26"/>
      <c r="L340" s="27"/>
      <c r="M340" s="198"/>
      <c r="N340" s="199"/>
      <c r="O340" s="68"/>
      <c r="P340" s="68"/>
      <c r="Q340" s="68"/>
      <c r="R340" s="68"/>
      <c r="S340" s="68"/>
      <c r="T340" s="69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7" t="s">
        <v>194</v>
      </c>
      <c r="AU340" s="7" t="s">
        <v>82</v>
      </c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</row>
    <row r="341" s="32" customFormat="true" ht="12.8" hidden="false" customHeight="false" outlineLevel="0" collapsed="false">
      <c r="A341" s="26"/>
      <c r="B341" s="27"/>
      <c r="C341" s="183" t="s">
        <v>1666</v>
      </c>
      <c r="D341" s="183" t="s">
        <v>0</v>
      </c>
      <c r="E341" s="184" t="s">
        <v>1613</v>
      </c>
      <c r="F341" s="185" t="s">
        <v>2622</v>
      </c>
      <c r="G341" s="186" t="s">
        <v>260</v>
      </c>
      <c r="H341" s="187" t="n">
        <v>1</v>
      </c>
      <c r="I341" s="188"/>
      <c r="J341" s="189" t="n">
        <f aca="false">ROUND(I341*H341,2)</f>
        <v>0</v>
      </c>
      <c r="K341" s="185" t="s">
        <v>2510</v>
      </c>
      <c r="L341" s="27"/>
      <c r="M341" s="190"/>
      <c r="N341" s="191" t="s">
        <v>47</v>
      </c>
      <c r="O341" s="68"/>
      <c r="P341" s="192" t="n">
        <f aca="false">O341*H341</f>
        <v>0</v>
      </c>
      <c r="Q341" s="192" t="n">
        <v>0</v>
      </c>
      <c r="R341" s="192" t="n">
        <f aca="false">Q341*H341</f>
        <v>0</v>
      </c>
      <c r="S341" s="192" t="n">
        <v>0</v>
      </c>
      <c r="T341" s="193" t="n">
        <f aca="false"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194" t="s">
        <v>192</v>
      </c>
      <c r="AS341" s="31"/>
      <c r="AT341" s="194" t="s">
        <v>0</v>
      </c>
      <c r="AU341" s="194" t="s">
        <v>82</v>
      </c>
      <c r="AV341" s="31"/>
      <c r="AW341" s="31"/>
      <c r="AX341" s="31"/>
      <c r="AY341" s="7" t="s">
        <v>186</v>
      </c>
      <c r="AZ341" s="31"/>
      <c r="BA341" s="31"/>
      <c r="BB341" s="31"/>
      <c r="BC341" s="31"/>
      <c r="BD341" s="31"/>
      <c r="BE341" s="195" t="n">
        <f aca="false">IF(N341="základní",J341,0)</f>
        <v>0</v>
      </c>
      <c r="BF341" s="195" t="n">
        <f aca="false">IF(N341="snížená",J341,0)</f>
        <v>0</v>
      </c>
      <c r="BG341" s="195" t="n">
        <f aca="false">IF(N341="zákl. přenesená",J341,0)</f>
        <v>0</v>
      </c>
      <c r="BH341" s="195" t="n">
        <f aca="false">IF(N341="sníž. přenesená",J341,0)</f>
        <v>0</v>
      </c>
      <c r="BI341" s="195" t="n">
        <f aca="false">IF(N341="nulová",J341,0)</f>
        <v>0</v>
      </c>
      <c r="BJ341" s="7" t="s">
        <v>90</v>
      </c>
      <c r="BK341" s="195" t="n">
        <f aca="false">ROUND(I341*H341,2)</f>
        <v>0</v>
      </c>
      <c r="BL341" s="7" t="s">
        <v>192</v>
      </c>
      <c r="BM341" s="194" t="s">
        <v>840</v>
      </c>
      <c r="BN341" s="31"/>
    </row>
    <row r="342" s="32" customFormat="true" ht="12.8" hidden="false" customHeight="false" outlineLevel="0" collapsed="false">
      <c r="A342" s="26"/>
      <c r="B342" s="27"/>
      <c r="C342" s="26"/>
      <c r="D342" s="196" t="s">
        <v>194</v>
      </c>
      <c r="E342" s="26"/>
      <c r="F342" s="197" t="s">
        <v>2622</v>
      </c>
      <c r="G342" s="26"/>
      <c r="H342" s="26"/>
      <c r="I342" s="163"/>
      <c r="J342" s="26"/>
      <c r="K342" s="26"/>
      <c r="L342" s="27"/>
      <c r="M342" s="198"/>
      <c r="N342" s="199"/>
      <c r="O342" s="68"/>
      <c r="P342" s="68"/>
      <c r="Q342" s="68"/>
      <c r="R342" s="68"/>
      <c r="S342" s="68"/>
      <c r="T342" s="69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7" t="s">
        <v>194</v>
      </c>
      <c r="AU342" s="7" t="s">
        <v>82</v>
      </c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</row>
    <row r="343" s="32" customFormat="true" ht="12.8" hidden="false" customHeight="false" outlineLevel="0" collapsed="false">
      <c r="A343" s="26"/>
      <c r="B343" s="27"/>
      <c r="C343" s="183" t="s">
        <v>660</v>
      </c>
      <c r="D343" s="183" t="s">
        <v>0</v>
      </c>
      <c r="E343" s="184" t="s">
        <v>1616</v>
      </c>
      <c r="F343" s="185" t="s">
        <v>2623</v>
      </c>
      <c r="G343" s="186" t="s">
        <v>260</v>
      </c>
      <c r="H343" s="187" t="n">
        <v>1</v>
      </c>
      <c r="I343" s="188"/>
      <c r="J343" s="189" t="n">
        <f aca="false">ROUND(I343*H343,2)</f>
        <v>0</v>
      </c>
      <c r="K343" s="185" t="s">
        <v>2510</v>
      </c>
      <c r="L343" s="27"/>
      <c r="M343" s="190"/>
      <c r="N343" s="191" t="s">
        <v>47</v>
      </c>
      <c r="O343" s="68"/>
      <c r="P343" s="192" t="n">
        <f aca="false">O343*H343</f>
        <v>0</v>
      </c>
      <c r="Q343" s="192" t="n">
        <v>0</v>
      </c>
      <c r="R343" s="192" t="n">
        <f aca="false">Q343*H343</f>
        <v>0</v>
      </c>
      <c r="S343" s="192" t="n">
        <v>0</v>
      </c>
      <c r="T343" s="193" t="n">
        <f aca="false">S343*H343</f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194" t="s">
        <v>192</v>
      </c>
      <c r="AS343" s="31"/>
      <c r="AT343" s="194" t="s">
        <v>0</v>
      </c>
      <c r="AU343" s="194" t="s">
        <v>82</v>
      </c>
      <c r="AV343" s="31"/>
      <c r="AW343" s="31"/>
      <c r="AX343" s="31"/>
      <c r="AY343" s="7" t="s">
        <v>186</v>
      </c>
      <c r="AZ343" s="31"/>
      <c r="BA343" s="31"/>
      <c r="BB343" s="31"/>
      <c r="BC343" s="31"/>
      <c r="BD343" s="31"/>
      <c r="BE343" s="195" t="n">
        <f aca="false">IF(N343="základní",J343,0)</f>
        <v>0</v>
      </c>
      <c r="BF343" s="195" t="n">
        <f aca="false">IF(N343="snížená",J343,0)</f>
        <v>0</v>
      </c>
      <c r="BG343" s="195" t="n">
        <f aca="false">IF(N343="zákl. přenesená",J343,0)</f>
        <v>0</v>
      </c>
      <c r="BH343" s="195" t="n">
        <f aca="false">IF(N343="sníž. přenesená",J343,0)</f>
        <v>0</v>
      </c>
      <c r="BI343" s="195" t="n">
        <f aca="false">IF(N343="nulová",J343,0)</f>
        <v>0</v>
      </c>
      <c r="BJ343" s="7" t="s">
        <v>90</v>
      </c>
      <c r="BK343" s="195" t="n">
        <f aca="false">ROUND(I343*H343,2)</f>
        <v>0</v>
      </c>
      <c r="BL343" s="7" t="s">
        <v>192</v>
      </c>
      <c r="BM343" s="194" t="s">
        <v>843</v>
      </c>
      <c r="BN343" s="31"/>
    </row>
    <row r="344" s="32" customFormat="true" ht="12.8" hidden="false" customHeight="false" outlineLevel="0" collapsed="false">
      <c r="A344" s="26"/>
      <c r="B344" s="27"/>
      <c r="C344" s="26"/>
      <c r="D344" s="196" t="s">
        <v>194</v>
      </c>
      <c r="E344" s="26"/>
      <c r="F344" s="197" t="s">
        <v>2623</v>
      </c>
      <c r="G344" s="26"/>
      <c r="H344" s="26"/>
      <c r="I344" s="163"/>
      <c r="J344" s="26"/>
      <c r="K344" s="26"/>
      <c r="L344" s="27"/>
      <c r="M344" s="198"/>
      <c r="N344" s="199"/>
      <c r="O344" s="68"/>
      <c r="P344" s="68"/>
      <c r="Q344" s="68"/>
      <c r="R344" s="68"/>
      <c r="S344" s="68"/>
      <c r="T344" s="69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7" t="s">
        <v>194</v>
      </c>
      <c r="AU344" s="7" t="s">
        <v>82</v>
      </c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</row>
    <row r="345" s="32" customFormat="true" ht="12.8" hidden="false" customHeight="false" outlineLevel="0" collapsed="false">
      <c r="A345" s="26"/>
      <c r="B345" s="27"/>
      <c r="C345" s="183" t="s">
        <v>1673</v>
      </c>
      <c r="D345" s="183" t="s">
        <v>0</v>
      </c>
      <c r="E345" s="184" t="s">
        <v>1619</v>
      </c>
      <c r="F345" s="185" t="s">
        <v>2624</v>
      </c>
      <c r="G345" s="186" t="s">
        <v>260</v>
      </c>
      <c r="H345" s="187" t="n">
        <v>1</v>
      </c>
      <c r="I345" s="188"/>
      <c r="J345" s="189" t="n">
        <f aca="false">ROUND(I345*H345,2)</f>
        <v>0</v>
      </c>
      <c r="K345" s="185" t="s">
        <v>2510</v>
      </c>
      <c r="L345" s="27"/>
      <c r="M345" s="190"/>
      <c r="N345" s="191" t="s">
        <v>47</v>
      </c>
      <c r="O345" s="68"/>
      <c r="P345" s="192" t="n">
        <f aca="false">O345*H345</f>
        <v>0</v>
      </c>
      <c r="Q345" s="192" t="n">
        <v>0</v>
      </c>
      <c r="R345" s="192" t="n">
        <f aca="false">Q345*H345</f>
        <v>0</v>
      </c>
      <c r="S345" s="192" t="n">
        <v>0</v>
      </c>
      <c r="T345" s="193" t="n">
        <f aca="false">S345*H345</f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194" t="s">
        <v>192</v>
      </c>
      <c r="AS345" s="31"/>
      <c r="AT345" s="194" t="s">
        <v>0</v>
      </c>
      <c r="AU345" s="194" t="s">
        <v>82</v>
      </c>
      <c r="AV345" s="31"/>
      <c r="AW345" s="31"/>
      <c r="AX345" s="31"/>
      <c r="AY345" s="7" t="s">
        <v>186</v>
      </c>
      <c r="AZ345" s="31"/>
      <c r="BA345" s="31"/>
      <c r="BB345" s="31"/>
      <c r="BC345" s="31"/>
      <c r="BD345" s="31"/>
      <c r="BE345" s="195" t="n">
        <f aca="false">IF(N345="základní",J345,0)</f>
        <v>0</v>
      </c>
      <c r="BF345" s="195" t="n">
        <f aca="false">IF(N345="snížená",J345,0)</f>
        <v>0</v>
      </c>
      <c r="BG345" s="195" t="n">
        <f aca="false">IF(N345="zákl. přenesená",J345,0)</f>
        <v>0</v>
      </c>
      <c r="BH345" s="195" t="n">
        <f aca="false">IF(N345="sníž. přenesená",J345,0)</f>
        <v>0</v>
      </c>
      <c r="BI345" s="195" t="n">
        <f aca="false">IF(N345="nulová",J345,0)</f>
        <v>0</v>
      </c>
      <c r="BJ345" s="7" t="s">
        <v>90</v>
      </c>
      <c r="BK345" s="195" t="n">
        <f aca="false">ROUND(I345*H345,2)</f>
        <v>0</v>
      </c>
      <c r="BL345" s="7" t="s">
        <v>192</v>
      </c>
      <c r="BM345" s="194" t="s">
        <v>846</v>
      </c>
      <c r="BN345" s="31"/>
    </row>
    <row r="346" s="32" customFormat="true" ht="12.8" hidden="false" customHeight="false" outlineLevel="0" collapsed="false">
      <c r="A346" s="26"/>
      <c r="B346" s="27"/>
      <c r="C346" s="26"/>
      <c r="D346" s="196" t="s">
        <v>194</v>
      </c>
      <c r="E346" s="26"/>
      <c r="F346" s="197" t="s">
        <v>2624</v>
      </c>
      <c r="G346" s="26"/>
      <c r="H346" s="26"/>
      <c r="I346" s="163"/>
      <c r="J346" s="26"/>
      <c r="K346" s="26"/>
      <c r="L346" s="27"/>
      <c r="M346" s="198"/>
      <c r="N346" s="199"/>
      <c r="O346" s="68"/>
      <c r="P346" s="68"/>
      <c r="Q346" s="68"/>
      <c r="R346" s="68"/>
      <c r="S346" s="68"/>
      <c r="T346" s="69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7" t="s">
        <v>194</v>
      </c>
      <c r="AU346" s="7" t="s">
        <v>82</v>
      </c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</row>
    <row r="347" s="32" customFormat="true" ht="12.8" hidden="false" customHeight="false" outlineLevel="0" collapsed="false">
      <c r="A347" s="26"/>
      <c r="B347" s="27"/>
      <c r="C347" s="183" t="s">
        <v>483</v>
      </c>
      <c r="D347" s="183" t="s">
        <v>0</v>
      </c>
      <c r="E347" s="184" t="s">
        <v>1622</v>
      </c>
      <c r="F347" s="185" t="s">
        <v>2625</v>
      </c>
      <c r="G347" s="186" t="s">
        <v>260</v>
      </c>
      <c r="H347" s="187" t="n">
        <v>1</v>
      </c>
      <c r="I347" s="188"/>
      <c r="J347" s="189" t="n">
        <f aca="false">ROUND(I347*H347,2)</f>
        <v>0</v>
      </c>
      <c r="K347" s="185" t="s">
        <v>2510</v>
      </c>
      <c r="L347" s="27"/>
      <c r="M347" s="190"/>
      <c r="N347" s="191" t="s">
        <v>47</v>
      </c>
      <c r="O347" s="68"/>
      <c r="P347" s="192" t="n">
        <f aca="false">O347*H347</f>
        <v>0</v>
      </c>
      <c r="Q347" s="192" t="n">
        <v>0</v>
      </c>
      <c r="R347" s="192" t="n">
        <f aca="false">Q347*H347</f>
        <v>0</v>
      </c>
      <c r="S347" s="192" t="n">
        <v>0</v>
      </c>
      <c r="T347" s="193" t="n">
        <f aca="false">S347*H347</f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194" t="s">
        <v>192</v>
      </c>
      <c r="AS347" s="31"/>
      <c r="AT347" s="194" t="s">
        <v>0</v>
      </c>
      <c r="AU347" s="194" t="s">
        <v>82</v>
      </c>
      <c r="AV347" s="31"/>
      <c r="AW347" s="31"/>
      <c r="AX347" s="31"/>
      <c r="AY347" s="7" t="s">
        <v>186</v>
      </c>
      <c r="AZ347" s="31"/>
      <c r="BA347" s="31"/>
      <c r="BB347" s="31"/>
      <c r="BC347" s="31"/>
      <c r="BD347" s="31"/>
      <c r="BE347" s="195" t="n">
        <f aca="false">IF(N347="základní",J347,0)</f>
        <v>0</v>
      </c>
      <c r="BF347" s="195" t="n">
        <f aca="false">IF(N347="snížená",J347,0)</f>
        <v>0</v>
      </c>
      <c r="BG347" s="195" t="n">
        <f aca="false">IF(N347="zákl. přenesená",J347,0)</f>
        <v>0</v>
      </c>
      <c r="BH347" s="195" t="n">
        <f aca="false">IF(N347="sníž. přenesená",J347,0)</f>
        <v>0</v>
      </c>
      <c r="BI347" s="195" t="n">
        <f aca="false">IF(N347="nulová",J347,0)</f>
        <v>0</v>
      </c>
      <c r="BJ347" s="7" t="s">
        <v>90</v>
      </c>
      <c r="BK347" s="195" t="n">
        <f aca="false">ROUND(I347*H347,2)</f>
        <v>0</v>
      </c>
      <c r="BL347" s="7" t="s">
        <v>192</v>
      </c>
      <c r="BM347" s="194" t="s">
        <v>849</v>
      </c>
      <c r="BN347" s="31"/>
    </row>
    <row r="348" s="32" customFormat="true" ht="12.8" hidden="false" customHeight="false" outlineLevel="0" collapsed="false">
      <c r="A348" s="26"/>
      <c r="B348" s="27"/>
      <c r="C348" s="26"/>
      <c r="D348" s="196" t="s">
        <v>194</v>
      </c>
      <c r="E348" s="26"/>
      <c r="F348" s="197" t="s">
        <v>2625</v>
      </c>
      <c r="G348" s="26"/>
      <c r="H348" s="26"/>
      <c r="I348" s="163"/>
      <c r="J348" s="26"/>
      <c r="K348" s="26"/>
      <c r="L348" s="27"/>
      <c r="M348" s="198"/>
      <c r="N348" s="199"/>
      <c r="O348" s="68"/>
      <c r="P348" s="68"/>
      <c r="Q348" s="68"/>
      <c r="R348" s="68"/>
      <c r="S348" s="68"/>
      <c r="T348" s="69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7" t="s">
        <v>194</v>
      </c>
      <c r="AU348" s="7" t="s">
        <v>82</v>
      </c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</row>
    <row r="349" s="32" customFormat="true" ht="12.8" hidden="false" customHeight="false" outlineLevel="0" collapsed="false">
      <c r="A349" s="26"/>
      <c r="B349" s="27"/>
      <c r="C349" s="183" t="s">
        <v>490</v>
      </c>
      <c r="D349" s="183" t="s">
        <v>0</v>
      </c>
      <c r="E349" s="184" t="s">
        <v>1625</v>
      </c>
      <c r="F349" s="185" t="s">
        <v>2626</v>
      </c>
      <c r="G349" s="186" t="s">
        <v>260</v>
      </c>
      <c r="H349" s="187" t="n">
        <v>1</v>
      </c>
      <c r="I349" s="188"/>
      <c r="J349" s="189" t="n">
        <f aca="false">ROUND(I349*H349,2)</f>
        <v>0</v>
      </c>
      <c r="K349" s="185" t="s">
        <v>2510</v>
      </c>
      <c r="L349" s="27"/>
      <c r="M349" s="190"/>
      <c r="N349" s="191" t="s">
        <v>47</v>
      </c>
      <c r="O349" s="68"/>
      <c r="P349" s="192" t="n">
        <f aca="false">O349*H349</f>
        <v>0</v>
      </c>
      <c r="Q349" s="192" t="n">
        <v>0</v>
      </c>
      <c r="R349" s="192" t="n">
        <f aca="false">Q349*H349</f>
        <v>0</v>
      </c>
      <c r="S349" s="192" t="n">
        <v>0</v>
      </c>
      <c r="T349" s="193" t="n">
        <f aca="false">S349*H349</f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194" t="s">
        <v>192</v>
      </c>
      <c r="AS349" s="31"/>
      <c r="AT349" s="194" t="s">
        <v>0</v>
      </c>
      <c r="AU349" s="194" t="s">
        <v>82</v>
      </c>
      <c r="AV349" s="31"/>
      <c r="AW349" s="31"/>
      <c r="AX349" s="31"/>
      <c r="AY349" s="7" t="s">
        <v>186</v>
      </c>
      <c r="AZ349" s="31"/>
      <c r="BA349" s="31"/>
      <c r="BB349" s="31"/>
      <c r="BC349" s="31"/>
      <c r="BD349" s="31"/>
      <c r="BE349" s="195" t="n">
        <f aca="false">IF(N349="základní",J349,0)</f>
        <v>0</v>
      </c>
      <c r="BF349" s="195" t="n">
        <f aca="false">IF(N349="snížená",J349,0)</f>
        <v>0</v>
      </c>
      <c r="BG349" s="195" t="n">
        <f aca="false">IF(N349="zákl. přenesená",J349,0)</f>
        <v>0</v>
      </c>
      <c r="BH349" s="195" t="n">
        <f aca="false">IF(N349="sníž. přenesená",J349,0)</f>
        <v>0</v>
      </c>
      <c r="BI349" s="195" t="n">
        <f aca="false">IF(N349="nulová",J349,0)</f>
        <v>0</v>
      </c>
      <c r="BJ349" s="7" t="s">
        <v>90</v>
      </c>
      <c r="BK349" s="195" t="n">
        <f aca="false">ROUND(I349*H349,2)</f>
        <v>0</v>
      </c>
      <c r="BL349" s="7" t="s">
        <v>192</v>
      </c>
      <c r="BM349" s="194" t="s">
        <v>853</v>
      </c>
      <c r="BN349" s="31"/>
    </row>
    <row r="350" s="32" customFormat="true" ht="12.8" hidden="false" customHeight="false" outlineLevel="0" collapsed="false">
      <c r="A350" s="26"/>
      <c r="B350" s="27"/>
      <c r="C350" s="26"/>
      <c r="D350" s="196" t="s">
        <v>194</v>
      </c>
      <c r="E350" s="26"/>
      <c r="F350" s="197" t="s">
        <v>2626</v>
      </c>
      <c r="G350" s="26"/>
      <c r="H350" s="26"/>
      <c r="I350" s="163"/>
      <c r="J350" s="26"/>
      <c r="K350" s="26"/>
      <c r="L350" s="27"/>
      <c r="M350" s="198"/>
      <c r="N350" s="199"/>
      <c r="O350" s="68"/>
      <c r="P350" s="68"/>
      <c r="Q350" s="68"/>
      <c r="R350" s="68"/>
      <c r="S350" s="68"/>
      <c r="T350" s="69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7" t="s">
        <v>194</v>
      </c>
      <c r="AU350" s="7" t="s">
        <v>82</v>
      </c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</row>
    <row r="351" s="32" customFormat="true" ht="12.8" hidden="false" customHeight="false" outlineLevel="0" collapsed="false">
      <c r="A351" s="26"/>
      <c r="B351" s="27"/>
      <c r="C351" s="183" t="s">
        <v>665</v>
      </c>
      <c r="D351" s="183" t="s">
        <v>0</v>
      </c>
      <c r="E351" s="184" t="s">
        <v>1628</v>
      </c>
      <c r="F351" s="185" t="s">
        <v>2627</v>
      </c>
      <c r="G351" s="186" t="s">
        <v>260</v>
      </c>
      <c r="H351" s="187" t="n">
        <v>1</v>
      </c>
      <c r="I351" s="188"/>
      <c r="J351" s="189" t="n">
        <f aca="false">ROUND(I351*H351,2)</f>
        <v>0</v>
      </c>
      <c r="K351" s="185" t="s">
        <v>2510</v>
      </c>
      <c r="L351" s="27"/>
      <c r="M351" s="190"/>
      <c r="N351" s="191" t="s">
        <v>47</v>
      </c>
      <c r="O351" s="68"/>
      <c r="P351" s="192" t="n">
        <f aca="false">O351*H351</f>
        <v>0</v>
      </c>
      <c r="Q351" s="192" t="n">
        <v>0</v>
      </c>
      <c r="R351" s="192" t="n">
        <f aca="false">Q351*H351</f>
        <v>0</v>
      </c>
      <c r="S351" s="192" t="n">
        <v>0</v>
      </c>
      <c r="T351" s="193" t="n">
        <f aca="false">S351*H351</f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194" t="s">
        <v>192</v>
      </c>
      <c r="AS351" s="31"/>
      <c r="AT351" s="194" t="s">
        <v>0</v>
      </c>
      <c r="AU351" s="194" t="s">
        <v>82</v>
      </c>
      <c r="AV351" s="31"/>
      <c r="AW351" s="31"/>
      <c r="AX351" s="31"/>
      <c r="AY351" s="7" t="s">
        <v>186</v>
      </c>
      <c r="AZ351" s="31"/>
      <c r="BA351" s="31"/>
      <c r="BB351" s="31"/>
      <c r="BC351" s="31"/>
      <c r="BD351" s="31"/>
      <c r="BE351" s="195" t="n">
        <f aca="false">IF(N351="základní",J351,0)</f>
        <v>0</v>
      </c>
      <c r="BF351" s="195" t="n">
        <f aca="false">IF(N351="snížená",J351,0)</f>
        <v>0</v>
      </c>
      <c r="BG351" s="195" t="n">
        <f aca="false">IF(N351="zákl. přenesená",J351,0)</f>
        <v>0</v>
      </c>
      <c r="BH351" s="195" t="n">
        <f aca="false">IF(N351="sníž. přenesená",J351,0)</f>
        <v>0</v>
      </c>
      <c r="BI351" s="195" t="n">
        <f aca="false">IF(N351="nulová",J351,0)</f>
        <v>0</v>
      </c>
      <c r="BJ351" s="7" t="s">
        <v>90</v>
      </c>
      <c r="BK351" s="195" t="n">
        <f aca="false">ROUND(I351*H351,2)</f>
        <v>0</v>
      </c>
      <c r="BL351" s="7" t="s">
        <v>192</v>
      </c>
      <c r="BM351" s="194" t="s">
        <v>856</v>
      </c>
      <c r="BN351" s="31"/>
    </row>
    <row r="352" s="32" customFormat="true" ht="12.8" hidden="false" customHeight="false" outlineLevel="0" collapsed="false">
      <c r="A352" s="26"/>
      <c r="B352" s="27"/>
      <c r="C352" s="26"/>
      <c r="D352" s="196" t="s">
        <v>194</v>
      </c>
      <c r="E352" s="26"/>
      <c r="F352" s="197" t="s">
        <v>2627</v>
      </c>
      <c r="G352" s="26"/>
      <c r="H352" s="26"/>
      <c r="I352" s="163"/>
      <c r="J352" s="26"/>
      <c r="K352" s="26"/>
      <c r="L352" s="27"/>
      <c r="M352" s="198"/>
      <c r="N352" s="199"/>
      <c r="O352" s="68"/>
      <c r="P352" s="68"/>
      <c r="Q352" s="68"/>
      <c r="R352" s="68"/>
      <c r="S352" s="68"/>
      <c r="T352" s="69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7" t="s">
        <v>194</v>
      </c>
      <c r="AU352" s="7" t="s">
        <v>82</v>
      </c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</row>
    <row r="353" s="32" customFormat="true" ht="12.8" hidden="false" customHeight="false" outlineLevel="0" collapsed="false">
      <c r="A353" s="26"/>
      <c r="B353" s="27"/>
      <c r="C353" s="183" t="s">
        <v>1686</v>
      </c>
      <c r="D353" s="183" t="s">
        <v>0</v>
      </c>
      <c r="E353" s="184" t="s">
        <v>1631</v>
      </c>
      <c r="F353" s="185" t="s">
        <v>2628</v>
      </c>
      <c r="G353" s="186" t="s">
        <v>260</v>
      </c>
      <c r="H353" s="187" t="n">
        <v>1</v>
      </c>
      <c r="I353" s="188"/>
      <c r="J353" s="189" t="n">
        <f aca="false">ROUND(I353*H353,2)</f>
        <v>0</v>
      </c>
      <c r="K353" s="185" t="s">
        <v>2510</v>
      </c>
      <c r="L353" s="27"/>
      <c r="M353" s="190"/>
      <c r="N353" s="191" t="s">
        <v>47</v>
      </c>
      <c r="O353" s="68"/>
      <c r="P353" s="192" t="n">
        <f aca="false">O353*H353</f>
        <v>0</v>
      </c>
      <c r="Q353" s="192" t="n">
        <v>0</v>
      </c>
      <c r="R353" s="192" t="n">
        <f aca="false">Q353*H353</f>
        <v>0</v>
      </c>
      <c r="S353" s="192" t="n">
        <v>0</v>
      </c>
      <c r="T353" s="193" t="n">
        <f aca="false">S353*H353</f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194" t="s">
        <v>192</v>
      </c>
      <c r="AS353" s="31"/>
      <c r="AT353" s="194" t="s">
        <v>0</v>
      </c>
      <c r="AU353" s="194" t="s">
        <v>82</v>
      </c>
      <c r="AV353" s="31"/>
      <c r="AW353" s="31"/>
      <c r="AX353" s="31"/>
      <c r="AY353" s="7" t="s">
        <v>186</v>
      </c>
      <c r="AZ353" s="31"/>
      <c r="BA353" s="31"/>
      <c r="BB353" s="31"/>
      <c r="BC353" s="31"/>
      <c r="BD353" s="31"/>
      <c r="BE353" s="195" t="n">
        <f aca="false">IF(N353="základní",J353,0)</f>
        <v>0</v>
      </c>
      <c r="BF353" s="195" t="n">
        <f aca="false">IF(N353="snížená",J353,0)</f>
        <v>0</v>
      </c>
      <c r="BG353" s="195" t="n">
        <f aca="false">IF(N353="zákl. přenesená",J353,0)</f>
        <v>0</v>
      </c>
      <c r="BH353" s="195" t="n">
        <f aca="false">IF(N353="sníž. přenesená",J353,0)</f>
        <v>0</v>
      </c>
      <c r="BI353" s="195" t="n">
        <f aca="false">IF(N353="nulová",J353,0)</f>
        <v>0</v>
      </c>
      <c r="BJ353" s="7" t="s">
        <v>90</v>
      </c>
      <c r="BK353" s="195" t="n">
        <f aca="false">ROUND(I353*H353,2)</f>
        <v>0</v>
      </c>
      <c r="BL353" s="7" t="s">
        <v>192</v>
      </c>
      <c r="BM353" s="194" t="s">
        <v>859</v>
      </c>
      <c r="BN353" s="31"/>
    </row>
    <row r="354" s="32" customFormat="true" ht="12.8" hidden="false" customHeight="false" outlineLevel="0" collapsed="false">
      <c r="A354" s="26"/>
      <c r="B354" s="27"/>
      <c r="C354" s="26"/>
      <c r="D354" s="196" t="s">
        <v>194</v>
      </c>
      <c r="E354" s="26"/>
      <c r="F354" s="197" t="s">
        <v>2628</v>
      </c>
      <c r="G354" s="26"/>
      <c r="H354" s="26"/>
      <c r="I354" s="163"/>
      <c r="J354" s="26"/>
      <c r="K354" s="26"/>
      <c r="L354" s="27"/>
      <c r="M354" s="198"/>
      <c r="N354" s="199"/>
      <c r="O354" s="68"/>
      <c r="P354" s="68"/>
      <c r="Q354" s="68"/>
      <c r="R354" s="68"/>
      <c r="S354" s="68"/>
      <c r="T354" s="69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7" t="s">
        <v>194</v>
      </c>
      <c r="AU354" s="7" t="s">
        <v>82</v>
      </c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</row>
    <row r="355" s="32" customFormat="true" ht="12.8" hidden="false" customHeight="false" outlineLevel="0" collapsed="false">
      <c r="A355" s="26"/>
      <c r="B355" s="27"/>
      <c r="C355" s="183" t="s">
        <v>668</v>
      </c>
      <c r="D355" s="183" t="s">
        <v>0</v>
      </c>
      <c r="E355" s="184" t="s">
        <v>1634</v>
      </c>
      <c r="F355" s="185" t="s">
        <v>2629</v>
      </c>
      <c r="G355" s="186" t="s">
        <v>260</v>
      </c>
      <c r="H355" s="187" t="n">
        <v>1</v>
      </c>
      <c r="I355" s="188"/>
      <c r="J355" s="189" t="n">
        <f aca="false">ROUND(I355*H355,2)</f>
        <v>0</v>
      </c>
      <c r="K355" s="185" t="s">
        <v>2510</v>
      </c>
      <c r="L355" s="27"/>
      <c r="M355" s="190"/>
      <c r="N355" s="191" t="s">
        <v>47</v>
      </c>
      <c r="O355" s="68"/>
      <c r="P355" s="192" t="n">
        <f aca="false">O355*H355</f>
        <v>0</v>
      </c>
      <c r="Q355" s="192" t="n">
        <v>0</v>
      </c>
      <c r="R355" s="192" t="n">
        <f aca="false">Q355*H355</f>
        <v>0</v>
      </c>
      <c r="S355" s="192" t="n">
        <v>0</v>
      </c>
      <c r="T355" s="193" t="n">
        <f aca="false">S355*H355</f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194" t="s">
        <v>192</v>
      </c>
      <c r="AS355" s="31"/>
      <c r="AT355" s="194" t="s">
        <v>0</v>
      </c>
      <c r="AU355" s="194" t="s">
        <v>82</v>
      </c>
      <c r="AV355" s="31"/>
      <c r="AW355" s="31"/>
      <c r="AX355" s="31"/>
      <c r="AY355" s="7" t="s">
        <v>186</v>
      </c>
      <c r="AZ355" s="31"/>
      <c r="BA355" s="31"/>
      <c r="BB355" s="31"/>
      <c r="BC355" s="31"/>
      <c r="BD355" s="31"/>
      <c r="BE355" s="195" t="n">
        <f aca="false">IF(N355="základní",J355,0)</f>
        <v>0</v>
      </c>
      <c r="BF355" s="195" t="n">
        <f aca="false">IF(N355="snížená",J355,0)</f>
        <v>0</v>
      </c>
      <c r="BG355" s="195" t="n">
        <f aca="false">IF(N355="zákl. přenesená",J355,0)</f>
        <v>0</v>
      </c>
      <c r="BH355" s="195" t="n">
        <f aca="false">IF(N355="sníž. přenesená",J355,0)</f>
        <v>0</v>
      </c>
      <c r="BI355" s="195" t="n">
        <f aca="false">IF(N355="nulová",J355,0)</f>
        <v>0</v>
      </c>
      <c r="BJ355" s="7" t="s">
        <v>90</v>
      </c>
      <c r="BK355" s="195" t="n">
        <f aca="false">ROUND(I355*H355,2)</f>
        <v>0</v>
      </c>
      <c r="BL355" s="7" t="s">
        <v>192</v>
      </c>
      <c r="BM355" s="194" t="s">
        <v>862</v>
      </c>
      <c r="BN355" s="31"/>
    </row>
    <row r="356" s="32" customFormat="true" ht="12.8" hidden="false" customHeight="false" outlineLevel="0" collapsed="false">
      <c r="A356" s="26"/>
      <c r="B356" s="27"/>
      <c r="C356" s="26"/>
      <c r="D356" s="196" t="s">
        <v>194</v>
      </c>
      <c r="E356" s="26"/>
      <c r="F356" s="197" t="s">
        <v>2629</v>
      </c>
      <c r="G356" s="26"/>
      <c r="H356" s="26"/>
      <c r="I356" s="163"/>
      <c r="J356" s="26"/>
      <c r="K356" s="26"/>
      <c r="L356" s="27"/>
      <c r="M356" s="198"/>
      <c r="N356" s="199"/>
      <c r="O356" s="68"/>
      <c r="P356" s="68"/>
      <c r="Q356" s="68"/>
      <c r="R356" s="68"/>
      <c r="S356" s="68"/>
      <c r="T356" s="69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7" t="s">
        <v>194</v>
      </c>
      <c r="AU356" s="7" t="s">
        <v>82</v>
      </c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</row>
    <row r="357" s="32" customFormat="true" ht="12.8" hidden="false" customHeight="false" outlineLevel="0" collapsed="false">
      <c r="A357" s="26"/>
      <c r="B357" s="27"/>
      <c r="C357" s="183" t="s">
        <v>1693</v>
      </c>
      <c r="D357" s="183" t="s">
        <v>0</v>
      </c>
      <c r="E357" s="184" t="s">
        <v>1637</v>
      </c>
      <c r="F357" s="185" t="s">
        <v>2630</v>
      </c>
      <c r="G357" s="186" t="s">
        <v>260</v>
      </c>
      <c r="H357" s="187" t="n">
        <v>1</v>
      </c>
      <c r="I357" s="188"/>
      <c r="J357" s="189" t="n">
        <f aca="false">ROUND(I357*H357,2)</f>
        <v>0</v>
      </c>
      <c r="K357" s="185" t="s">
        <v>2510</v>
      </c>
      <c r="L357" s="27"/>
      <c r="M357" s="190"/>
      <c r="N357" s="191" t="s">
        <v>47</v>
      </c>
      <c r="O357" s="68"/>
      <c r="P357" s="192" t="n">
        <f aca="false">O357*H357</f>
        <v>0</v>
      </c>
      <c r="Q357" s="192" t="n">
        <v>0</v>
      </c>
      <c r="R357" s="192" t="n">
        <f aca="false">Q357*H357</f>
        <v>0</v>
      </c>
      <c r="S357" s="192" t="n">
        <v>0</v>
      </c>
      <c r="T357" s="193" t="n">
        <f aca="false">S357*H357</f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194" t="s">
        <v>192</v>
      </c>
      <c r="AS357" s="31"/>
      <c r="AT357" s="194" t="s">
        <v>0</v>
      </c>
      <c r="AU357" s="194" t="s">
        <v>82</v>
      </c>
      <c r="AV357" s="31"/>
      <c r="AW357" s="31"/>
      <c r="AX357" s="31"/>
      <c r="AY357" s="7" t="s">
        <v>186</v>
      </c>
      <c r="AZ357" s="31"/>
      <c r="BA357" s="31"/>
      <c r="BB357" s="31"/>
      <c r="BC357" s="31"/>
      <c r="BD357" s="31"/>
      <c r="BE357" s="195" t="n">
        <f aca="false">IF(N357="základní",J357,0)</f>
        <v>0</v>
      </c>
      <c r="BF357" s="195" t="n">
        <f aca="false">IF(N357="snížená",J357,0)</f>
        <v>0</v>
      </c>
      <c r="BG357" s="195" t="n">
        <f aca="false">IF(N357="zákl. přenesená",J357,0)</f>
        <v>0</v>
      </c>
      <c r="BH357" s="195" t="n">
        <f aca="false">IF(N357="sníž. přenesená",J357,0)</f>
        <v>0</v>
      </c>
      <c r="BI357" s="195" t="n">
        <f aca="false">IF(N357="nulová",J357,0)</f>
        <v>0</v>
      </c>
      <c r="BJ357" s="7" t="s">
        <v>90</v>
      </c>
      <c r="BK357" s="195" t="n">
        <f aca="false">ROUND(I357*H357,2)</f>
        <v>0</v>
      </c>
      <c r="BL357" s="7" t="s">
        <v>192</v>
      </c>
      <c r="BM357" s="194" t="s">
        <v>867</v>
      </c>
      <c r="BN357" s="31"/>
    </row>
    <row r="358" s="32" customFormat="true" ht="12.8" hidden="false" customHeight="false" outlineLevel="0" collapsed="false">
      <c r="A358" s="26"/>
      <c r="B358" s="27"/>
      <c r="C358" s="26"/>
      <c r="D358" s="196" t="s">
        <v>194</v>
      </c>
      <c r="E358" s="26"/>
      <c r="F358" s="197" t="s">
        <v>2630</v>
      </c>
      <c r="G358" s="26"/>
      <c r="H358" s="26"/>
      <c r="I358" s="163"/>
      <c r="J358" s="26"/>
      <c r="K358" s="26"/>
      <c r="L358" s="27"/>
      <c r="M358" s="198"/>
      <c r="N358" s="199"/>
      <c r="O358" s="68"/>
      <c r="P358" s="68"/>
      <c r="Q358" s="68"/>
      <c r="R358" s="68"/>
      <c r="S358" s="68"/>
      <c r="T358" s="69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7" t="s">
        <v>194</v>
      </c>
      <c r="AU358" s="7" t="s">
        <v>82</v>
      </c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</row>
    <row r="359" s="32" customFormat="true" ht="12.8" hidden="false" customHeight="false" outlineLevel="0" collapsed="false">
      <c r="A359" s="26"/>
      <c r="B359" s="27"/>
      <c r="C359" s="183" t="s">
        <v>321</v>
      </c>
      <c r="D359" s="183" t="s">
        <v>0</v>
      </c>
      <c r="E359" s="184" t="s">
        <v>1641</v>
      </c>
      <c r="F359" s="185" t="s">
        <v>2631</v>
      </c>
      <c r="G359" s="186" t="s">
        <v>260</v>
      </c>
      <c r="H359" s="187" t="n">
        <v>1</v>
      </c>
      <c r="I359" s="188"/>
      <c r="J359" s="189" t="n">
        <f aca="false">ROUND(I359*H359,2)</f>
        <v>0</v>
      </c>
      <c r="K359" s="185" t="s">
        <v>2510</v>
      </c>
      <c r="L359" s="27"/>
      <c r="M359" s="190"/>
      <c r="N359" s="191" t="s">
        <v>47</v>
      </c>
      <c r="O359" s="68"/>
      <c r="P359" s="192" t="n">
        <f aca="false">O359*H359</f>
        <v>0</v>
      </c>
      <c r="Q359" s="192" t="n">
        <v>0</v>
      </c>
      <c r="R359" s="192" t="n">
        <f aca="false">Q359*H359</f>
        <v>0</v>
      </c>
      <c r="S359" s="192" t="n">
        <v>0</v>
      </c>
      <c r="T359" s="193" t="n">
        <f aca="false">S359*H359</f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194" t="s">
        <v>192</v>
      </c>
      <c r="AS359" s="31"/>
      <c r="AT359" s="194" t="s">
        <v>0</v>
      </c>
      <c r="AU359" s="194" t="s">
        <v>82</v>
      </c>
      <c r="AV359" s="31"/>
      <c r="AW359" s="31"/>
      <c r="AX359" s="31"/>
      <c r="AY359" s="7" t="s">
        <v>186</v>
      </c>
      <c r="AZ359" s="31"/>
      <c r="BA359" s="31"/>
      <c r="BB359" s="31"/>
      <c r="BC359" s="31"/>
      <c r="BD359" s="31"/>
      <c r="BE359" s="195" t="n">
        <f aca="false">IF(N359="základní",J359,0)</f>
        <v>0</v>
      </c>
      <c r="BF359" s="195" t="n">
        <f aca="false">IF(N359="snížená",J359,0)</f>
        <v>0</v>
      </c>
      <c r="BG359" s="195" t="n">
        <f aca="false">IF(N359="zákl. přenesená",J359,0)</f>
        <v>0</v>
      </c>
      <c r="BH359" s="195" t="n">
        <f aca="false">IF(N359="sníž. přenesená",J359,0)</f>
        <v>0</v>
      </c>
      <c r="BI359" s="195" t="n">
        <f aca="false">IF(N359="nulová",J359,0)</f>
        <v>0</v>
      </c>
      <c r="BJ359" s="7" t="s">
        <v>90</v>
      </c>
      <c r="BK359" s="195" t="n">
        <f aca="false">ROUND(I359*H359,2)</f>
        <v>0</v>
      </c>
      <c r="BL359" s="7" t="s">
        <v>192</v>
      </c>
      <c r="BM359" s="194" t="s">
        <v>870</v>
      </c>
      <c r="BN359" s="31"/>
    </row>
    <row r="360" s="32" customFormat="true" ht="12.8" hidden="false" customHeight="false" outlineLevel="0" collapsed="false">
      <c r="A360" s="26"/>
      <c r="B360" s="27"/>
      <c r="C360" s="26"/>
      <c r="D360" s="196" t="s">
        <v>194</v>
      </c>
      <c r="E360" s="26"/>
      <c r="F360" s="197" t="s">
        <v>2631</v>
      </c>
      <c r="G360" s="26"/>
      <c r="H360" s="26"/>
      <c r="I360" s="163"/>
      <c r="J360" s="26"/>
      <c r="K360" s="26"/>
      <c r="L360" s="27"/>
      <c r="M360" s="198"/>
      <c r="N360" s="199"/>
      <c r="O360" s="68"/>
      <c r="P360" s="68"/>
      <c r="Q360" s="68"/>
      <c r="R360" s="68"/>
      <c r="S360" s="68"/>
      <c r="T360" s="69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7" t="s">
        <v>194</v>
      </c>
      <c r="AU360" s="7" t="s">
        <v>82</v>
      </c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</row>
    <row r="361" s="32" customFormat="true" ht="12.8" hidden="false" customHeight="false" outlineLevel="0" collapsed="false">
      <c r="A361" s="26"/>
      <c r="B361" s="27"/>
      <c r="C361" s="183" t="s">
        <v>1700</v>
      </c>
      <c r="D361" s="183" t="s">
        <v>0</v>
      </c>
      <c r="E361" s="184" t="s">
        <v>1644</v>
      </c>
      <c r="F361" s="185" t="s">
        <v>2632</v>
      </c>
      <c r="G361" s="186" t="s">
        <v>260</v>
      </c>
      <c r="H361" s="187" t="n">
        <v>1</v>
      </c>
      <c r="I361" s="188"/>
      <c r="J361" s="189" t="n">
        <f aca="false">ROUND(I361*H361,2)</f>
        <v>0</v>
      </c>
      <c r="K361" s="185" t="s">
        <v>2510</v>
      </c>
      <c r="L361" s="27"/>
      <c r="M361" s="190"/>
      <c r="N361" s="191" t="s">
        <v>47</v>
      </c>
      <c r="O361" s="68"/>
      <c r="P361" s="192" t="n">
        <f aca="false">O361*H361</f>
        <v>0</v>
      </c>
      <c r="Q361" s="192" t="n">
        <v>0</v>
      </c>
      <c r="R361" s="192" t="n">
        <f aca="false">Q361*H361</f>
        <v>0</v>
      </c>
      <c r="S361" s="192" t="n">
        <v>0</v>
      </c>
      <c r="T361" s="193" t="n">
        <f aca="false">S361*H361</f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194" t="s">
        <v>192</v>
      </c>
      <c r="AS361" s="31"/>
      <c r="AT361" s="194" t="s">
        <v>0</v>
      </c>
      <c r="AU361" s="194" t="s">
        <v>82</v>
      </c>
      <c r="AV361" s="31"/>
      <c r="AW361" s="31"/>
      <c r="AX361" s="31"/>
      <c r="AY361" s="7" t="s">
        <v>186</v>
      </c>
      <c r="AZ361" s="31"/>
      <c r="BA361" s="31"/>
      <c r="BB361" s="31"/>
      <c r="BC361" s="31"/>
      <c r="BD361" s="31"/>
      <c r="BE361" s="195" t="n">
        <f aca="false">IF(N361="základní",J361,0)</f>
        <v>0</v>
      </c>
      <c r="BF361" s="195" t="n">
        <f aca="false">IF(N361="snížená",J361,0)</f>
        <v>0</v>
      </c>
      <c r="BG361" s="195" t="n">
        <f aca="false">IF(N361="zákl. přenesená",J361,0)</f>
        <v>0</v>
      </c>
      <c r="BH361" s="195" t="n">
        <f aca="false">IF(N361="sníž. přenesená",J361,0)</f>
        <v>0</v>
      </c>
      <c r="BI361" s="195" t="n">
        <f aca="false">IF(N361="nulová",J361,0)</f>
        <v>0</v>
      </c>
      <c r="BJ361" s="7" t="s">
        <v>90</v>
      </c>
      <c r="BK361" s="195" t="n">
        <f aca="false">ROUND(I361*H361,2)</f>
        <v>0</v>
      </c>
      <c r="BL361" s="7" t="s">
        <v>192</v>
      </c>
      <c r="BM361" s="194" t="s">
        <v>2130</v>
      </c>
      <c r="BN361" s="31"/>
    </row>
    <row r="362" s="32" customFormat="true" ht="12.8" hidden="false" customHeight="false" outlineLevel="0" collapsed="false">
      <c r="A362" s="26"/>
      <c r="B362" s="27"/>
      <c r="C362" s="26"/>
      <c r="D362" s="196" t="s">
        <v>194</v>
      </c>
      <c r="E362" s="26"/>
      <c r="F362" s="197" t="s">
        <v>2632</v>
      </c>
      <c r="G362" s="26"/>
      <c r="H362" s="26"/>
      <c r="I362" s="163"/>
      <c r="J362" s="26"/>
      <c r="K362" s="26"/>
      <c r="L362" s="27"/>
      <c r="M362" s="198"/>
      <c r="N362" s="199"/>
      <c r="O362" s="68"/>
      <c r="P362" s="68"/>
      <c r="Q362" s="68"/>
      <c r="R362" s="68"/>
      <c r="S362" s="68"/>
      <c r="T362" s="69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7" t="s">
        <v>194</v>
      </c>
      <c r="AU362" s="7" t="s">
        <v>82</v>
      </c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</row>
    <row r="363" s="32" customFormat="true" ht="12.8" hidden="false" customHeight="false" outlineLevel="0" collapsed="false">
      <c r="A363" s="26"/>
      <c r="B363" s="27"/>
      <c r="C363" s="183" t="s">
        <v>674</v>
      </c>
      <c r="D363" s="183" t="s">
        <v>0</v>
      </c>
      <c r="E363" s="184" t="s">
        <v>2362</v>
      </c>
      <c r="F363" s="185" t="s">
        <v>2633</v>
      </c>
      <c r="G363" s="186" t="s">
        <v>260</v>
      </c>
      <c r="H363" s="187" t="n">
        <v>1</v>
      </c>
      <c r="I363" s="188"/>
      <c r="J363" s="189" t="n">
        <f aca="false">ROUND(I363*H363,2)</f>
        <v>0</v>
      </c>
      <c r="K363" s="185" t="s">
        <v>2510</v>
      </c>
      <c r="L363" s="27"/>
      <c r="M363" s="190"/>
      <c r="N363" s="191" t="s">
        <v>47</v>
      </c>
      <c r="O363" s="68"/>
      <c r="P363" s="192" t="n">
        <f aca="false">O363*H363</f>
        <v>0</v>
      </c>
      <c r="Q363" s="192" t="n">
        <v>0</v>
      </c>
      <c r="R363" s="192" t="n">
        <f aca="false">Q363*H363</f>
        <v>0</v>
      </c>
      <c r="S363" s="192" t="n">
        <v>0</v>
      </c>
      <c r="T363" s="193" t="n">
        <f aca="false">S363*H363</f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194" t="s">
        <v>192</v>
      </c>
      <c r="AS363" s="31"/>
      <c r="AT363" s="194" t="s">
        <v>0</v>
      </c>
      <c r="AU363" s="194" t="s">
        <v>82</v>
      </c>
      <c r="AV363" s="31"/>
      <c r="AW363" s="31"/>
      <c r="AX363" s="31"/>
      <c r="AY363" s="7" t="s">
        <v>186</v>
      </c>
      <c r="AZ363" s="31"/>
      <c r="BA363" s="31"/>
      <c r="BB363" s="31"/>
      <c r="BC363" s="31"/>
      <c r="BD363" s="31"/>
      <c r="BE363" s="195" t="n">
        <f aca="false">IF(N363="základní",J363,0)</f>
        <v>0</v>
      </c>
      <c r="BF363" s="195" t="n">
        <f aca="false">IF(N363="snížená",J363,0)</f>
        <v>0</v>
      </c>
      <c r="BG363" s="195" t="n">
        <f aca="false">IF(N363="zákl. přenesená",J363,0)</f>
        <v>0</v>
      </c>
      <c r="BH363" s="195" t="n">
        <f aca="false">IF(N363="sníž. přenesená",J363,0)</f>
        <v>0</v>
      </c>
      <c r="BI363" s="195" t="n">
        <f aca="false">IF(N363="nulová",J363,0)</f>
        <v>0</v>
      </c>
      <c r="BJ363" s="7" t="s">
        <v>90</v>
      </c>
      <c r="BK363" s="195" t="n">
        <f aca="false">ROUND(I363*H363,2)</f>
        <v>0</v>
      </c>
      <c r="BL363" s="7" t="s">
        <v>192</v>
      </c>
      <c r="BM363" s="194" t="s">
        <v>2138</v>
      </c>
      <c r="BN363" s="31"/>
    </row>
    <row r="364" s="32" customFormat="true" ht="12.8" hidden="false" customHeight="false" outlineLevel="0" collapsed="false">
      <c r="A364" s="26"/>
      <c r="B364" s="27"/>
      <c r="C364" s="26"/>
      <c r="D364" s="196" t="s">
        <v>194</v>
      </c>
      <c r="E364" s="26"/>
      <c r="F364" s="197" t="s">
        <v>2633</v>
      </c>
      <c r="G364" s="26"/>
      <c r="H364" s="26"/>
      <c r="I364" s="163"/>
      <c r="J364" s="26"/>
      <c r="K364" s="26"/>
      <c r="L364" s="27"/>
      <c r="M364" s="198"/>
      <c r="N364" s="199"/>
      <c r="O364" s="68"/>
      <c r="P364" s="68"/>
      <c r="Q364" s="68"/>
      <c r="R364" s="68"/>
      <c r="S364" s="68"/>
      <c r="T364" s="69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7" t="s">
        <v>194</v>
      </c>
      <c r="AU364" s="7" t="s">
        <v>82</v>
      </c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</row>
    <row r="365" s="32" customFormat="true" ht="12.8" hidden="false" customHeight="false" outlineLevel="0" collapsed="false">
      <c r="A365" s="26"/>
      <c r="B365" s="27"/>
      <c r="C365" s="183" t="s">
        <v>1707</v>
      </c>
      <c r="D365" s="183" t="s">
        <v>0</v>
      </c>
      <c r="E365" s="184" t="s">
        <v>2634</v>
      </c>
      <c r="F365" s="185" t="s">
        <v>2635</v>
      </c>
      <c r="G365" s="186" t="s">
        <v>1055</v>
      </c>
      <c r="H365" s="187" t="n">
        <v>1</v>
      </c>
      <c r="I365" s="188"/>
      <c r="J365" s="189" t="n">
        <f aca="false">ROUND(I365*H365,2)</f>
        <v>0</v>
      </c>
      <c r="K365" s="185"/>
      <c r="L365" s="27"/>
      <c r="M365" s="190"/>
      <c r="N365" s="191" t="s">
        <v>47</v>
      </c>
      <c r="O365" s="68"/>
      <c r="P365" s="192" t="n">
        <f aca="false">O365*H365</f>
        <v>0</v>
      </c>
      <c r="Q365" s="192" t="n">
        <v>0</v>
      </c>
      <c r="R365" s="192" t="n">
        <f aca="false">Q365*H365</f>
        <v>0</v>
      </c>
      <c r="S365" s="192" t="n">
        <v>0</v>
      </c>
      <c r="T365" s="193" t="n">
        <f aca="false">S365*H365</f>
        <v>0</v>
      </c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194" t="s">
        <v>192</v>
      </c>
      <c r="AS365" s="31"/>
      <c r="AT365" s="194" t="s">
        <v>0</v>
      </c>
      <c r="AU365" s="194" t="s">
        <v>82</v>
      </c>
      <c r="AV365" s="31"/>
      <c r="AW365" s="31"/>
      <c r="AX365" s="31"/>
      <c r="AY365" s="7" t="s">
        <v>186</v>
      </c>
      <c r="AZ365" s="31"/>
      <c r="BA365" s="31"/>
      <c r="BB365" s="31"/>
      <c r="BC365" s="31"/>
      <c r="BD365" s="31"/>
      <c r="BE365" s="195" t="n">
        <f aca="false">IF(N365="základní",J365,0)</f>
        <v>0</v>
      </c>
      <c r="BF365" s="195" t="n">
        <f aca="false">IF(N365="snížená",J365,0)</f>
        <v>0</v>
      </c>
      <c r="BG365" s="195" t="n">
        <f aca="false">IF(N365="zákl. přenesená",J365,0)</f>
        <v>0</v>
      </c>
      <c r="BH365" s="195" t="n">
        <f aca="false">IF(N365="sníž. přenesená",J365,0)</f>
        <v>0</v>
      </c>
      <c r="BI365" s="195" t="n">
        <f aca="false">IF(N365="nulová",J365,0)</f>
        <v>0</v>
      </c>
      <c r="BJ365" s="7" t="s">
        <v>90</v>
      </c>
      <c r="BK365" s="195" t="n">
        <f aca="false">ROUND(I365*H365,2)</f>
        <v>0</v>
      </c>
      <c r="BL365" s="7" t="s">
        <v>192</v>
      </c>
      <c r="BM365" s="194" t="s">
        <v>2146</v>
      </c>
      <c r="BN365" s="31"/>
    </row>
    <row r="366" s="32" customFormat="true" ht="12.8" hidden="false" customHeight="false" outlineLevel="0" collapsed="false">
      <c r="A366" s="26"/>
      <c r="B366" s="27"/>
      <c r="C366" s="26"/>
      <c r="D366" s="196" t="s">
        <v>194</v>
      </c>
      <c r="E366" s="26"/>
      <c r="F366" s="197" t="s">
        <v>2635</v>
      </c>
      <c r="G366" s="26"/>
      <c r="H366" s="26"/>
      <c r="I366" s="163"/>
      <c r="J366" s="26"/>
      <c r="K366" s="26"/>
      <c r="L366" s="27"/>
      <c r="M366" s="241"/>
      <c r="N366" s="242"/>
      <c r="O366" s="243"/>
      <c r="P366" s="243"/>
      <c r="Q366" s="243"/>
      <c r="R366" s="243"/>
      <c r="S366" s="243"/>
      <c r="T366" s="244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7" t="s">
        <v>194</v>
      </c>
      <c r="AU366" s="7" t="s">
        <v>82</v>
      </c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</row>
    <row r="367" s="32" customFormat="true" ht="12.8" hidden="false" customHeight="false" outlineLevel="0" collapsed="false">
      <c r="A367" s="26"/>
      <c r="B367" s="50"/>
      <c r="C367" s="51"/>
      <c r="D367" s="51"/>
      <c r="E367" s="51"/>
      <c r="F367" s="51"/>
      <c r="G367" s="51"/>
      <c r="H367" s="51"/>
      <c r="I367" s="245"/>
      <c r="J367" s="51"/>
      <c r="K367" s="51"/>
      <c r="L367" s="27"/>
      <c r="M367" s="26"/>
      <c r="N367" s="31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</row>
    <row r="368" customFormat="false" ht="12.8" hidden="false" customHeight="fals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3"/>
    </row>
  </sheetData>
  <sheetProtection sheet="true" password="cc78" objects="true" scenarios="true"/>
  <autoFilter ref="C115:K366"/>
  <mergeCells count="9">
    <mergeCell ref="L2:V2"/>
    <mergeCell ref="E7:H7"/>
    <mergeCell ref="E9:H9"/>
    <mergeCell ref="E18:H18"/>
    <mergeCell ref="E27:H27"/>
    <mergeCell ref="E85:H85"/>
    <mergeCell ref="E87:H87"/>
    <mergeCell ref="E106:H106"/>
    <mergeCell ref="E108:H108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2025-03-26T07:51:13Z</dcterms:created>
  <dc:creator>Radka Růžičková</dc:creator>
  <dc:description/>
  <dc:language>cs-CZ</dc:language>
  <cp:lastModifiedBy>Radka Růžičková</cp:lastModifiedBy>
  <dcterms:modified xsi:type="dcterms:W3CDTF">2025-03-26T08:53:41Z</dcterms:modified>
  <cp:revision>1</cp:revision>
  <dc:subject/>
  <dc:title/>
</cp:coreProperties>
</file>