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D.1.4 - Elektroinstalace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'D.1.4 - Elektroinstalace ...'!$C$124:$K$361</definedName>
    <definedName name="_xlnm.Print_Area" localSheetId="1">'D.1.4 - Elektroinstalace ...'!$C$4:$J$76,'D.1.4 - Elektroinstalace ...'!$C$82:$J$106,'D.1.4 - Elektroinstalace ...'!$C$112:$K$361</definedName>
    <definedName name="_xlnm.Print_Titles" localSheetId="1">'D.1.4 - Elektroinstalace ...'!$124:$124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60"/>
  <c r="BH360"/>
  <c r="BG360"/>
  <c r="BF360"/>
  <c r="T360"/>
  <c r="T359"/>
  <c r="T358"/>
  <c r="R360"/>
  <c r="R359"/>
  <c r="R358"/>
  <c r="P360"/>
  <c r="P359"/>
  <c r="P358"/>
  <c r="BI356"/>
  <c r="BH356"/>
  <c r="BG356"/>
  <c r="BF356"/>
  <c r="T356"/>
  <c r="T355"/>
  <c r="R356"/>
  <c r="R355"/>
  <c r="P356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F119"/>
  <c r="E117"/>
  <c r="J92"/>
  <c r="F89"/>
  <c r="E87"/>
  <c r="J21"/>
  <c r="E21"/>
  <c r="J91"/>
  <c r="J20"/>
  <c r="J18"/>
  <c r="E18"/>
  <c r="F92"/>
  <c r="J17"/>
  <c r="J15"/>
  <c r="E15"/>
  <c r="F121"/>
  <c r="J14"/>
  <c r="J12"/>
  <c r="J89"/>
  <c r="E7"/>
  <c r="E85"/>
  <c i="1" r="L90"/>
  <c r="AM90"/>
  <c r="AM89"/>
  <c r="L89"/>
  <c r="AM87"/>
  <c r="L87"/>
  <c r="L85"/>
  <c r="L84"/>
  <c i="2" r="BK293"/>
  <c r="BK200"/>
  <c r="J310"/>
  <c r="J202"/>
  <c r="BK224"/>
  <c r="BK315"/>
  <c r="BK292"/>
  <c r="J231"/>
  <c r="BK173"/>
  <c r="J298"/>
  <c r="J227"/>
  <c r="BK144"/>
  <c r="J276"/>
  <c r="BK183"/>
  <c r="BK313"/>
  <c r="J282"/>
  <c r="J293"/>
  <c r="J247"/>
  <c r="J156"/>
  <c r="J327"/>
  <c r="BK189"/>
  <c r="BK250"/>
  <c r="J140"/>
  <c r="BK335"/>
  <c r="BK218"/>
  <c r="BK172"/>
  <c r="BK160"/>
  <c r="BK269"/>
  <c r="J360"/>
  <c r="J246"/>
  <c r="BK169"/>
  <c r="BK333"/>
  <c r="BK273"/>
  <c r="J230"/>
  <c r="J148"/>
  <c r="J281"/>
  <c r="BK255"/>
  <c r="BK253"/>
  <c r="BK248"/>
  <c r="BK148"/>
  <c r="J339"/>
  <c r="J245"/>
  <c r="J144"/>
  <c r="J200"/>
  <c r="J158"/>
  <c r="J290"/>
  <c r="BK329"/>
  <c r="BK187"/>
  <c r="BK156"/>
  <c r="BK222"/>
  <c r="J272"/>
  <c r="BK226"/>
  <c r="BK167"/>
  <c r="J134"/>
  <c r="J313"/>
  <c r="J216"/>
  <c r="J350"/>
  <c r="BK289"/>
  <c r="BK262"/>
  <c r="J323"/>
  <c r="J191"/>
  <c r="BK287"/>
  <c r="BK278"/>
  <c r="BK185"/>
  <c r="BK319"/>
  <c r="J214"/>
  <c r="J316"/>
  <c r="J239"/>
  <c r="J315"/>
  <c r="BK308"/>
  <c r="BK259"/>
  <c r="BK233"/>
  <c r="J343"/>
  <c r="J244"/>
  <c r="J130"/>
  <c r="J218"/>
  <c r="BK283"/>
  <c r="BK161"/>
  <c r="BK130"/>
  <c r="J289"/>
  <c r="J185"/>
  <c r="BK142"/>
  <c r="J242"/>
  <c r="BK239"/>
  <c r="J167"/>
  <c r="J250"/>
  <c r="BK303"/>
  <c r="BK140"/>
  <c r="BK231"/>
  <c r="J204"/>
  <c r="BK162"/>
  <c r="J237"/>
  <c r="J189"/>
  <c r="BK290"/>
  <c r="J162"/>
  <c r="J257"/>
  <c r="J356"/>
  <c r="J260"/>
  <c r="J341"/>
  <c r="J220"/>
  <c r="BK337"/>
  <c r="BK163"/>
  <c r="BK138"/>
  <c r="BK268"/>
  <c r="J288"/>
  <c r="J176"/>
  <c r="BK307"/>
  <c r="BK198"/>
  <c r="J309"/>
  <c r="J173"/>
  <c r="J333"/>
  <c r="J206"/>
  <c r="J337"/>
  <c r="BK158"/>
  <c r="J284"/>
  <c r="BK177"/>
  <c r="BK360"/>
  <c r="J179"/>
  <c r="BK241"/>
  <c r="J348"/>
  <c r="BK208"/>
  <c r="BK301"/>
  <c r="BK150"/>
  <c r="J267"/>
  <c r="BK242"/>
  <c r="BK237"/>
  <c r="BK275"/>
  <c r="J170"/>
  <c r="BK266"/>
  <c r="BK321"/>
  <c r="J262"/>
  <c r="BK136"/>
  <c r="BK298"/>
  <c r="J198"/>
  <c r="BK348"/>
  <c r="BK152"/>
  <c r="J161"/>
  <c r="BK339"/>
  <c r="BK214"/>
  <c r="J301"/>
  <c r="BK296"/>
  <c r="J232"/>
  <c r="J169"/>
  <c r="J270"/>
  <c r="BK196"/>
  <c r="J256"/>
  <c r="BK157"/>
  <c r="J296"/>
  <c r="J279"/>
  <c r="J241"/>
  <c r="BK270"/>
  <c r="J150"/>
  <c r="J208"/>
  <c r="BK288"/>
  <c r="BK165"/>
  <c r="J275"/>
  <c r="BK206"/>
  <c r="BK343"/>
  <c r="J160"/>
  <c r="J303"/>
  <c r="BK227"/>
  <c r="BK282"/>
  <c r="J307"/>
  <c r="J236"/>
  <c r="BK276"/>
  <c r="BK175"/>
  <c r="J287"/>
  <c r="BK210"/>
  <c r="J265"/>
  <c r="BK341"/>
  <c r="J292"/>
  <c r="BK260"/>
  <c r="BK356"/>
  <c r="J269"/>
  <c r="BK154"/>
  <c r="J157"/>
  <c r="J285"/>
  <c r="J210"/>
  <c r="BK159"/>
  <c r="BK295"/>
  <c r="J259"/>
  <c r="J222"/>
  <c r="BK309"/>
  <c r="J196"/>
  <c r="J319"/>
  <c r="BK267"/>
  <c r="J273"/>
  <c r="J297"/>
  <c r="BK170"/>
  <c r="J251"/>
  <c r="J321"/>
  <c r="J255"/>
  <c r="BK179"/>
  <c r="J329"/>
  <c r="BK230"/>
  <c r="J240"/>
  <c r="BK134"/>
  <c r="BK216"/>
  <c r="BK263"/>
  <c r="BK176"/>
  <c r="BK257"/>
  <c r="BK232"/>
  <c r="J325"/>
  <c r="J163"/>
  <c r="BK247"/>
  <c r="J278"/>
  <c r="J136"/>
  <c r="J224"/>
  <c r="J331"/>
  <c r="BK204"/>
  <c r="BK353"/>
  <c r="BK284"/>
  <c r="J308"/>
  <c r="BK331"/>
  <c r="BK191"/>
  <c r="BK246"/>
  <c r="J248"/>
  <c r="J295"/>
  <c r="BK279"/>
  <c r="J228"/>
  <c r="BK327"/>
  <c r="J154"/>
  <c r="BK240"/>
  <c r="BK311"/>
  <c r="J353"/>
  <c r="BK323"/>
  <c r="BK244"/>
  <c r="BK228"/>
  <c r="J283"/>
  <c r="J300"/>
  <c r="J138"/>
  <c r="BK285"/>
  <c r="J183"/>
  <c r="BK236"/>
  <c r="J152"/>
  <c r="J263"/>
  <c r="BK316"/>
  <c r="J253"/>
  <c r="J181"/>
  <c r="BK300"/>
  <c r="J266"/>
  <c r="J305"/>
  <c r="J142"/>
  <c r="BK265"/>
  <c i="1" r="AS94"/>
  <c i="2" r="BK220"/>
  <c r="J128"/>
  <c r="J233"/>
  <c r="J268"/>
  <c r="J159"/>
  <c r="BK310"/>
  <c r="J335"/>
  <c r="BK256"/>
  <c r="J234"/>
  <c r="BK350"/>
  <c r="BK297"/>
  <c r="J226"/>
  <c r="J345"/>
  <c r="BK234"/>
  <c r="J132"/>
  <c r="BK251"/>
  <c r="J175"/>
  <c r="BK325"/>
  <c r="BK252"/>
  <c r="BK181"/>
  <c r="J165"/>
  <c r="BK202"/>
  <c r="BK305"/>
  <c r="BK128"/>
  <c r="J187"/>
  <c r="J172"/>
  <c r="BK281"/>
  <c r="J311"/>
  <c r="BK245"/>
  <c r="J212"/>
  <c r="BK132"/>
  <c r="BK212"/>
  <c r="J252"/>
  <c r="J177"/>
  <c r="BK345"/>
  <c r="BK272"/>
  <c l="1" r="BK127"/>
  <c r="J127"/>
  <c r="J98"/>
  <c r="R127"/>
  <c r="R126"/>
  <c r="BK147"/>
  <c r="BK146"/>
  <c r="J146"/>
  <c r="J99"/>
  <c r="BK318"/>
  <c r="J318"/>
  <c r="J102"/>
  <c r="P147"/>
  <c r="P146"/>
  <c r="P127"/>
  <c r="P126"/>
  <c r="R318"/>
  <c r="R317"/>
  <c r="T318"/>
  <c r="T317"/>
  <c r="T147"/>
  <c r="T146"/>
  <c r="R147"/>
  <c r="R146"/>
  <c r="T127"/>
  <c r="T126"/>
  <c r="P318"/>
  <c r="P317"/>
  <c r="BK359"/>
  <c r="J359"/>
  <c r="J105"/>
  <c r="BK355"/>
  <c r="J355"/>
  <c r="J103"/>
  <c r="F122"/>
  <c r="BE163"/>
  <c r="BE285"/>
  <c r="BE300"/>
  <c r="BE310"/>
  <c r="J121"/>
  <c r="BE132"/>
  <c r="BE144"/>
  <c r="BE218"/>
  <c r="BE260"/>
  <c r="BE308"/>
  <c r="BE315"/>
  <c r="BE134"/>
  <c r="BE148"/>
  <c r="BE181"/>
  <c r="BE191"/>
  <c r="BE202"/>
  <c r="BE214"/>
  <c r="BE227"/>
  <c r="BE270"/>
  <c r="BE279"/>
  <c r="BE296"/>
  <c r="BE311"/>
  <c r="BE329"/>
  <c r="BE343"/>
  <c r="F91"/>
  <c r="J119"/>
  <c r="BE140"/>
  <c r="BE156"/>
  <c r="BE157"/>
  <c r="BE179"/>
  <c r="BE185"/>
  <c r="BE247"/>
  <c r="BE252"/>
  <c r="BE259"/>
  <c r="BE273"/>
  <c r="BE289"/>
  <c r="BE292"/>
  <c r="BE327"/>
  <c r="BE331"/>
  <c r="BE360"/>
  <c r="E115"/>
  <c r="BE128"/>
  <c r="BE189"/>
  <c r="BE222"/>
  <c r="BE236"/>
  <c r="BE248"/>
  <c r="BE256"/>
  <c r="BE278"/>
  <c r="BE281"/>
  <c r="BE333"/>
  <c r="BE339"/>
  <c r="BE136"/>
  <c r="BE162"/>
  <c r="BE198"/>
  <c r="BE212"/>
  <c r="BE220"/>
  <c r="BE246"/>
  <c r="BE250"/>
  <c r="BE272"/>
  <c r="BE313"/>
  <c r="BE321"/>
  <c r="BE335"/>
  <c r="BE356"/>
  <c r="BE173"/>
  <c r="BE175"/>
  <c r="BE242"/>
  <c r="BE245"/>
  <c r="BE251"/>
  <c r="BE253"/>
  <c r="BE290"/>
  <c r="BE295"/>
  <c r="BE309"/>
  <c r="BE316"/>
  <c r="BE337"/>
  <c r="BE341"/>
  <c r="BE348"/>
  <c r="BE276"/>
  <c r="BE301"/>
  <c r="BE345"/>
  <c r="BE350"/>
  <c r="BE353"/>
  <c r="BE150"/>
  <c r="BE152"/>
  <c r="BE160"/>
  <c r="BE187"/>
  <c r="BE200"/>
  <c r="BE230"/>
  <c r="BE231"/>
  <c r="BE241"/>
  <c r="BE269"/>
  <c r="BE224"/>
  <c r="BE228"/>
  <c r="BE232"/>
  <c r="BE239"/>
  <c r="BE263"/>
  <c r="BE267"/>
  <c r="BE282"/>
  <c r="BE130"/>
  <c r="BE165"/>
  <c r="BE206"/>
  <c r="BE233"/>
  <c r="BE287"/>
  <c r="BE293"/>
  <c r="BE303"/>
  <c r="BE183"/>
  <c r="BE204"/>
  <c r="BE210"/>
  <c r="BE262"/>
  <c r="BE268"/>
  <c r="BE283"/>
  <c r="BE288"/>
  <c r="BE297"/>
  <c r="BE307"/>
  <c r="BE158"/>
  <c r="BE159"/>
  <c r="BE167"/>
  <c r="BE177"/>
  <c r="BE216"/>
  <c r="BE244"/>
  <c r="BE298"/>
  <c r="BE138"/>
  <c r="BE169"/>
  <c r="BE176"/>
  <c r="BE226"/>
  <c r="BE237"/>
  <c r="BE240"/>
  <c r="BE305"/>
  <c r="BE325"/>
  <c r="BE142"/>
  <c r="BE154"/>
  <c r="BE161"/>
  <c r="BE170"/>
  <c r="BE172"/>
  <c r="BE196"/>
  <c r="BE208"/>
  <c r="BE234"/>
  <c r="BE255"/>
  <c r="BE257"/>
  <c r="BE265"/>
  <c r="BE266"/>
  <c r="BE275"/>
  <c r="BE284"/>
  <c r="BE319"/>
  <c r="BE323"/>
  <c r="F35"/>
  <c i="1" r="BB95"/>
  <c r="BB94"/>
  <c r="W31"/>
  <c i="2" r="J34"/>
  <c i="1" r="AW95"/>
  <c i="2" r="F36"/>
  <c i="1" r="BC95"/>
  <c r="BC94"/>
  <c r="W32"/>
  <c i="2" r="F37"/>
  <c i="1" r="BD95"/>
  <c r="BD94"/>
  <c r="W33"/>
  <c i="2" r="F34"/>
  <c i="1" r="BA95"/>
  <c r="BA94"/>
  <c r="AW94"/>
  <c r="AK30"/>
  <c i="2" l="1" r="T125"/>
  <c r="P125"/>
  <c i="1" r="AU95"/>
  <c i="2" r="R125"/>
  <c r="J147"/>
  <c r="J100"/>
  <c r="BK358"/>
  <c r="J358"/>
  <c r="J104"/>
  <c r="BK126"/>
  <c r="J126"/>
  <c r="J97"/>
  <c r="BK317"/>
  <c r="J317"/>
  <c r="J101"/>
  <c i="1" r="AU94"/>
  <c i="2" r="J33"/>
  <c i="1" r="AV95"/>
  <c r="AT95"/>
  <c r="AY94"/>
  <c r="W30"/>
  <c i="2" r="F33"/>
  <c i="1" r="AZ95"/>
  <c r="AZ94"/>
  <c r="W29"/>
  <c r="AX94"/>
  <c i="2" l="1" r="BK125"/>
  <c r="J125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<sst xmlns="http://schemas.openxmlformats.org/spreadsheetml/2006/main">
  <si>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</si>
  <si>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</si>
  <si>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</si>
  <si>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</si>
  <si>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</si>
  <si>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{4cf70562-ceb1-4386-a407-09ec995337d5}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</si>
  <si>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</si>
  <si>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</si>
  <si>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</si>
  <si>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</si>
  <si>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</si>
  <si>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</si>
  <si>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</si>
  <si>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</si>
  <si>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2492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</si>
  <si>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</si>
  <si>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</si>
  <si>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ELEKTROINSTALACE V OBJEKTU ONDŘEJSKÁ 56 V KARLOVÝCH VARECH</t>
  </si>
  <si>
    <t>KSO:</t>
  </si>
  <si>
    <t>CC-CZ:</t>
  </si>
  <si>
    <t>Místo:</t>
  </si>
  <si>
    <t xml:space="preserve"> </t>
  </si>
  <si>
    <t>Datum:</t>
  </si>
  <si>
    <t>9. 12. 2024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</si>
  <si>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</si>
  <si>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</si>
  <si>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</si>
  <si>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</si>
  <si>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</si>
  <si>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</si>
  <si>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</si>
  <si>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</si>
  <si>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72270179</t>
  </si>
  <si>
    <t>Klimešová Miroslava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</si>
  <si>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</si>
  <si>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</si>
  <si>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</si>
  <si>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</si>
  <si>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</si>
  <si>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</si>
  <si>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</si>
  <si>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</si>
  <si>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</si>
  <si>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</si>
  <si>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</si>
  <si>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</si>
  <si>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</si>
  <si>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</si>
  <si>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</si>
  <si>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</si>
  <si>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</si>
  <si>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</si>
  <si>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</si>
  <si>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</si>
  <si>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</si>
  <si>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</si>
  <si>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</si>
  <si>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</si>
  <si>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</si>
  <si>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</si>
  <si>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</si>
  <si>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</si>
  <si>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</si>
  <si>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</si>
  <si>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</si>
  <si>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</si>
  <si>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</si>
  <si>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</si>
  <si>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</si>
  <si>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</si>
  <si>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</si>
  <si>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</si>
  <si>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</si>
  <si>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</si>
  <si>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</si>
  <si>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</si>
  <si>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</si>
  <si>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</si>
  <si>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</si>
  <si>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</si>
  <si>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D.1.4</t>
  </si>
  <si>
    <t>Elektroinstalace - silnoproudá zařízení</t>
  </si>
  <si>
    <t>STA</t>
  </si>
  <si>
    <t>1</t>
  </si>
  <si>
    <t>{463a2618-c60b-43a6-9fc8-05e72d9ec21b}</t>
  </si>
  <si>
    <t>2</t>
  </si>
  <si>
    <t>KRYCÍ LIST SOUPISU PRACÍ</t>
  </si>
  <si>
    <t>Objekt:</t>
  </si>
  <si>
    <t>D.1.4 - Elektroinstalace - silnoproudá zařízení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</si>
  <si>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</si>
  <si>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</si>
  <si>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</si>
  <si>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</si>
  <si>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</si>
  <si>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</si>
  <si>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</si>
  <si>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</si>
  <si>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</si>
  <si>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</si>
  <si>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</si>
  <si>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</si>
  <si>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</si>
  <si>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zeměměřičské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</si>
  <si>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</si>
  <si>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</si>
  <si>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</si>
  <si>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</si>
  <si>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</si>
  <si>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</si>
  <si>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</si>
  <si>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</si>
  <si>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</si>
  <si>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</si>
  <si>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</si>
  <si>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</si>
  <si>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</si>
  <si>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</si>
  <si>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</si>
  <si>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</si>
  <si>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</si>
  <si>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</si>
  <si>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</si>
  <si>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952901107</t>
  </si>
  <si>
    <t>Čištění budov při provádění oprav a udržovacích prací oken dvojitých nebo zdvojených omytím, plochy do přes 1,5 do 2,5 m2</t>
  </si>
  <si>
    <t>m2</t>
  </si>
  <si>
    <t>CS ÚRS 2024 02</t>
  </si>
  <si>
    <t>4</t>
  </si>
  <si>
    <t>537944885</t>
  </si>
  <si>
    <t>Online PSC</t>
  </si>
  <si>
    <t>https://podminky.urs.cz/item/CS_URS_2024_02/952901107</t>
  </si>
  <si>
    <t>952901131</t>
  </si>
  <si>
    <t>Čištění budov při provádění oprav a udržovacích prací konstrukcí nebo prvků omytím</t>
  </si>
  <si>
    <t>608869676</t>
  </si>
  <si>
    <t>https://podminky.urs.cz/item/CS_URS_2024_02/952901131</t>
  </si>
  <si>
    <t>3</t>
  </si>
  <si>
    <t>952902021</t>
  </si>
  <si>
    <t>Čištění budov při provádění oprav a udržovacích prací podlah hladkých zametením</t>
  </si>
  <si>
    <t>-1238652789</t>
  </si>
  <si>
    <t>https://podminky.urs.cz/item/CS_URS_2024_02/952902021</t>
  </si>
  <si>
    <t>952902031</t>
  </si>
  <si>
    <t>Čištění budov při provádění oprav a udržovacích prací podlah hladkých omytím</t>
  </si>
  <si>
    <t>-1944939069</t>
  </si>
  <si>
    <t>https://podminky.urs.cz/item/CS_URS_2024_02/952902031</t>
  </si>
  <si>
    <t>5</t>
  </si>
  <si>
    <t>952902041</t>
  </si>
  <si>
    <t>Čištění budov při provádění oprav a udržovacích prací podlah hladkých drhnutím s chemickými prostředky</t>
  </si>
  <si>
    <t>1978069757</t>
  </si>
  <si>
    <t>https://podminky.urs.cz/item/CS_URS_2024_02/952902041</t>
  </si>
  <si>
    <t>6</t>
  </si>
  <si>
    <t>952902051</t>
  </si>
  <si>
    <t>Čištění budov při provádění oprav a udržovacích prací podlah hladkých splachováním vodou</t>
  </si>
  <si>
    <t>1384857338</t>
  </si>
  <si>
    <t>https://podminky.urs.cz/item/CS_URS_2024_02/952902051</t>
  </si>
  <si>
    <t>7</t>
  </si>
  <si>
    <t>952902221</t>
  </si>
  <si>
    <t>Čištění budov při provádění oprav a udržovacích prací schodišť zametením</t>
  </si>
  <si>
    <t>-1130000710</t>
  </si>
  <si>
    <t>https://podminky.urs.cz/item/CS_URS_2024_02/952902221</t>
  </si>
  <si>
    <t>8</t>
  </si>
  <si>
    <t>952902231</t>
  </si>
  <si>
    <t>Čištění budov při provádění oprav a udržovacích prací schodišť omytím</t>
  </si>
  <si>
    <t>-38742170</t>
  </si>
  <si>
    <t>https://podminky.urs.cz/item/CS_URS_2024_02/952902231</t>
  </si>
  <si>
    <t>952902241</t>
  </si>
  <si>
    <t>Čištění budov při provádění oprav a udržovacích prací schodišť drhnutím s chemickými prostředky</t>
  </si>
  <si>
    <t>-1469740303</t>
  </si>
  <si>
    <t>https://podminky.urs.cz/item/CS_URS_2024_02/952902241</t>
  </si>
  <si>
    <t>PSV</t>
  </si>
  <si>
    <t>Práce a dodávky PSV</t>
  </si>
  <si>
    <t>741</t>
  </si>
  <si>
    <t>Elektroinstalace - silnoproud</t>
  </si>
  <si>
    <t>10</t>
  </si>
  <si>
    <t>741110511</t>
  </si>
  <si>
    <t>Montáž lišt a kanálků elektroinstalačních se spojkami, ohyby a rohy a s nasunutím do krabic vkládacích s víčkem, šířky do 60 mm</t>
  </si>
  <si>
    <t>m</t>
  </si>
  <si>
    <t>16</t>
  </si>
  <si>
    <t>432721530</t>
  </si>
  <si>
    <t>https://podminky.urs.cz/item/CS_URS_2024_02/741110511</t>
  </si>
  <si>
    <t>11</t>
  </si>
  <si>
    <t>M</t>
  </si>
  <si>
    <t>34571015</t>
  </si>
  <si>
    <t>lišta elektroinstalační hranatá bezhalogenová 40x20mm</t>
  </si>
  <si>
    <t>32</t>
  </si>
  <si>
    <t>-168520877</t>
  </si>
  <si>
    <t>VV</t>
  </si>
  <si>
    <t>30*1,05 'Přepočtené koeficientem množství</t>
  </si>
  <si>
    <t>741110513</t>
  </si>
  <si>
    <t>Montáž lišt a kanálků elektroinstalačních se spojkami, ohyby a rohy a s nasunutím do krabic vkládacích s víčkem, šířky do přes 120 do 180 mm</t>
  </si>
  <si>
    <t>526547050</t>
  </si>
  <si>
    <t>https://podminky.urs.cz/item/CS_URS_2024_02/741110513</t>
  </si>
  <si>
    <t>13</t>
  </si>
  <si>
    <t>10.075.492</t>
  </si>
  <si>
    <t>KOPOS Kanál PK 170x70 D parapetní, dutý, délka 2m</t>
  </si>
  <si>
    <t>-904659912</t>
  </si>
  <si>
    <t>40*1,05 'Přepočtené koeficientem množství</t>
  </si>
  <si>
    <t>14</t>
  </si>
  <si>
    <t>10.075.463</t>
  </si>
  <si>
    <t>KOPOS Kryt PK 170x70 D roh vnější</t>
  </si>
  <si>
    <t>kus</t>
  </si>
  <si>
    <t>-505303990</t>
  </si>
  <si>
    <t>15</t>
  </si>
  <si>
    <t>10.075.462</t>
  </si>
  <si>
    <t>KOPOS Kryt PK 170x70 D roh vnitřní</t>
  </si>
  <si>
    <t>550565460</t>
  </si>
  <si>
    <t>10.075.460</t>
  </si>
  <si>
    <t>KOPOS Kryt PK 170x70 D spojovací</t>
  </si>
  <si>
    <t>1699839196</t>
  </si>
  <si>
    <t>17</t>
  </si>
  <si>
    <t>10.078.534</t>
  </si>
  <si>
    <t>KOPOS Kryt PK 170x70 D odbočný</t>
  </si>
  <si>
    <t>-827495520</t>
  </si>
  <si>
    <t>18</t>
  </si>
  <si>
    <t>10.075.461</t>
  </si>
  <si>
    <t>KOPOS Kryt PK 170x70 D ohybový</t>
  </si>
  <si>
    <t>972673866</t>
  </si>
  <si>
    <t>19</t>
  </si>
  <si>
    <t>1000222751</t>
  </si>
  <si>
    <t>Krabice přístrojová KOPOS KP PK HB KRABICE PŘÍSTR. PK..X70 D</t>
  </si>
  <si>
    <t>-894629864</t>
  </si>
  <si>
    <t>20</t>
  </si>
  <si>
    <t>1219052</t>
  </si>
  <si>
    <t>PODLOZKA PK KRYCI 2 OTVORY 8440-12 HB</t>
  </si>
  <si>
    <t>75088896</t>
  </si>
  <si>
    <t>741110542</t>
  </si>
  <si>
    <t>Montáž lišt a kanálků elektroinstalačních se spojkami, ohyby a rohy a s nasunutím do krabic doplňkových prvků kanálu stínícího šířky do 60 mm</t>
  </si>
  <si>
    <t>925437558</t>
  </si>
  <si>
    <t>https://podminky.urs.cz/item/CS_URS_2024_02/741110542</t>
  </si>
  <si>
    <t>22</t>
  </si>
  <si>
    <t>34573017</t>
  </si>
  <si>
    <t>kanál stínící Pz do lišt a kanálů 40x20mm</t>
  </si>
  <si>
    <t>1532203190</t>
  </si>
  <si>
    <t>23</t>
  </si>
  <si>
    <t>741112061</t>
  </si>
  <si>
    <t>Montáž krabic elektroinstalačních bez napojení na trubky a lišty, demontáže a montáže víčka a přístroje přístrojových zapuštěných plastových kruhových do zdiva</t>
  </si>
  <si>
    <t>1830350795</t>
  </si>
  <si>
    <t>https://podminky.urs.cz/item/CS_URS_2024_02/741112061</t>
  </si>
  <si>
    <t>24</t>
  </si>
  <si>
    <t>34571451</t>
  </si>
  <si>
    <t>krabice pod omítku PVC přístrojová kruhová D 70mm hluboká</t>
  </si>
  <si>
    <t>197794452</t>
  </si>
  <si>
    <t>25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</si>
  <si>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</si>
  <si>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</si>
  <si>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-386040167</t>
  </si>
  <si>
    <t>https://podminky.urs.cz/item/CS_URS_2024_02/741112101</t>
  </si>
  <si>
    <t>26</t>
  </si>
  <si>
    <t>34571521</t>
  </si>
  <si>
    <t>krabice pod omítku PVC odbočná kruhová D 70mm s víčkem a svorkovnicí</t>
  </si>
  <si>
    <t>-981463785</t>
  </si>
  <si>
    <t>27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</si>
  <si>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</si>
  <si>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</si>
  <si>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1718203483</t>
  </si>
  <si>
    <t>https://podminky.urs.cz/item/CS_URS_2024_02/741112111</t>
  </si>
  <si>
    <t>28</t>
  </si>
  <si>
    <t>34571478</t>
  </si>
  <si>
    <t>krabice v uzavřeném provedení PP s krytím IP 66 čtvercová 80x80mm</t>
  </si>
  <si>
    <t>-736953086</t>
  </si>
  <si>
    <t>29</t>
  </si>
  <si>
    <t>34562690</t>
  </si>
  <si>
    <t>svorkovnice krabicová šroubovací čtyřpólová pro 4x3 vodiče 1,5-4,0mm2, 400V</t>
  </si>
  <si>
    <t>-927733570</t>
  </si>
  <si>
    <t>30</t>
  </si>
  <si>
    <t>741120001</t>
  </si>
  <si>
    <t>Montáž vodičů izolovaných měděných bez ukončení uložených pod omítku plných a laněných (např. CY), průřezu žíly 0,35 až 6 mm2</t>
  </si>
  <si>
    <t>-325680729</t>
  </si>
  <si>
    <t>https://podminky.urs.cz/item/CS_URS_2024_02/741120001</t>
  </si>
  <si>
    <t>31</t>
  </si>
  <si>
    <t>34141027</t>
  </si>
  <si>
    <t>vodič propojovací flexibilní jádro Cu lanované izolace PVC 450/750V (H07V-K) 1x6mm2</t>
  </si>
  <si>
    <t>-250652294</t>
  </si>
  <si>
    <t>150*1,15 'Přepočtené koeficientem množství</t>
  </si>
  <si>
    <t>741120003</t>
  </si>
  <si>
    <t>Montáž vodičů izolovaných měděných bez ukončení uložených pod omítku plných a laněných (např. CY), průřezu žíly 10 až 16 mm2</t>
  </si>
  <si>
    <t>-82370489</t>
  </si>
  <si>
    <t>https://podminky.urs.cz/item/CS_URS_2024_02/741120003</t>
  </si>
  <si>
    <t>33</t>
  </si>
  <si>
    <t>34141029</t>
  </si>
  <si>
    <t>vodič propojovací flexibilní jádro Cu lanované izolace PVC 450/750V (H07V-K) 1x16mm2</t>
  </si>
  <si>
    <t>-456624474</t>
  </si>
  <si>
    <t>160*1,15 'Přepočtené koeficientem množství</t>
  </si>
  <si>
    <t>34</t>
  </si>
  <si>
    <t>741121851</t>
  </si>
  <si>
    <t>Demontáž kabelů měděných uložených pod omítku plných plochých nebo bezhalogenových počtu a průřezu žil 2x1 až 2,5 mm2, 3x1 až 2,5 mm2</t>
  </si>
  <si>
    <t>83990463</t>
  </si>
  <si>
    <t>https://podminky.urs.cz/item/CS_URS_2024_02/741121851</t>
  </si>
  <si>
    <t>35</t>
  </si>
  <si>
    <t>741121867</t>
  </si>
  <si>
    <t>Demontáž kabelů měděných uložených pod omítku plných kulatých počtu a průřezu žil 4x16 až 25 mm2, 5x10 mm2, 27x4 mm2</t>
  </si>
  <si>
    <t>1858627718</t>
  </si>
  <si>
    <t>https://podminky.urs.cz/item/CS_URS_2024_02/741121867</t>
  </si>
  <si>
    <t>36</t>
  </si>
  <si>
    <t>741122015</t>
  </si>
  <si>
    <t>Montáž kabelů měděných bez ukončení uložených pod omítku plných kulatých (např. CYKY), počtu a průřezu žil 3x1,5 mm2</t>
  </si>
  <si>
    <t>726338269</t>
  </si>
  <si>
    <t>https://podminky.urs.cz/item/CS_URS_2024_02/741122015</t>
  </si>
  <si>
    <t>37</t>
  </si>
  <si>
    <t>34111030</t>
  </si>
  <si>
    <t>kabel instalační jádro Cu plné izolace PVC plášť PVC 450/750V (CYKY) 3x1,5mm2</t>
  </si>
  <si>
    <t>-1932855141</t>
  </si>
  <si>
    <t>650 "J"</t>
  </si>
  <si>
    <t>460 "O"</t>
  </si>
  <si>
    <t>Součet</t>
  </si>
  <si>
    <t>1110*1,15 'Přepočtené koeficientem množství</t>
  </si>
  <si>
    <t>38</t>
  </si>
  <si>
    <t>741122016</t>
  </si>
  <si>
    <t>Montáž kabelů měděných bez ukončení uložených pod omítku plných kulatých (např. CYKY), počtu a průřezu žil 3x2,5 až 6 mm2</t>
  </si>
  <si>
    <t>2067034279</t>
  </si>
  <si>
    <t>https://podminky.urs.cz/item/CS_URS_2024_02/741122016</t>
  </si>
  <si>
    <t>39</t>
  </si>
  <si>
    <t>34111036</t>
  </si>
  <si>
    <t>kabel instalační jádro Cu plné izolace PVC plášť PVC 450/750V (CYKY) 3x2,5mm2</t>
  </si>
  <si>
    <t>-1448157971</t>
  </si>
  <si>
    <t>2100*1,15 'Přepočtené koeficientem množství</t>
  </si>
  <si>
    <t>40</t>
  </si>
  <si>
    <t>741122031</t>
  </si>
  <si>
    <t>Montáž kabelů měděných bez ukončení uložených pod omítku plných kulatých (např. CYKY), počtu a průřezu žil 5x1,5 až 2,5 mm2</t>
  </si>
  <si>
    <t>-798979552</t>
  </si>
  <si>
    <t>https://podminky.urs.cz/item/CS_URS_2024_02/741122031</t>
  </si>
  <si>
    <t>41</t>
  </si>
  <si>
    <t>34111090</t>
  </si>
  <si>
    <t>kabel instalační jádro Cu plné izolace PVC plášť PVC 450/750V (CYKY) 5x1,5mm2</t>
  </si>
  <si>
    <t>-88762588</t>
  </si>
  <si>
    <t>1750*1,15 'Přepočtené koeficientem množství</t>
  </si>
  <si>
    <t>42</t>
  </si>
  <si>
    <t>34111094</t>
  </si>
  <si>
    <t>kabel instalační jádro Cu plné izolace PVC plášť PVC 450/750V (CYKY) 5x2,5mm2</t>
  </si>
  <si>
    <t>661728143</t>
  </si>
  <si>
    <t>50*1,15 'Přepočtené koeficientem množství</t>
  </si>
  <si>
    <t>43</t>
  </si>
  <si>
    <t>741122032</t>
  </si>
  <si>
    <t>Montáž kabelů měděných bez ukončení uložených pod omítku plných kulatých (např. CYKY), počtu a průřezu žil 5x4 až 6 mm2</t>
  </si>
  <si>
    <t>206165389</t>
  </si>
  <si>
    <t>https://podminky.urs.cz/item/CS_URS_2024_02/741122032</t>
  </si>
  <si>
    <t>44</t>
  </si>
  <si>
    <t>34111098</t>
  </si>
  <si>
    <t>kabel instalační jádro Cu plné izolace PVC plášť PVC 450/750V (CYKY) 5x4mm2</t>
  </si>
  <si>
    <t>-2143603433</t>
  </si>
  <si>
    <t>25*1,15 'Přepočtené koeficientem množství</t>
  </si>
  <si>
    <t>45</t>
  </si>
  <si>
    <t>34111100</t>
  </si>
  <si>
    <t>kabel instalační jádro Cu plné izolace PVC plášť PVC 450/750V (CYKY) 5x6mm2</t>
  </si>
  <si>
    <t>1772743900</t>
  </si>
  <si>
    <t>60*1,15 'Přepočtené koeficientem množství</t>
  </si>
  <si>
    <t>46</t>
  </si>
  <si>
    <t>741122034</t>
  </si>
  <si>
    <t>Montáž kabelů měděných bez ukončení uložených pod omítku plných kulatých (např. CYKY), počtu a průřezu žil 5x25 až 35 mm2</t>
  </si>
  <si>
    <t>1277634649</t>
  </si>
  <si>
    <t>https://podminky.urs.cz/item/CS_URS_2024_02/741122034</t>
  </si>
  <si>
    <t>47</t>
  </si>
  <si>
    <t>34113134</t>
  </si>
  <si>
    <t>kabel silový jádro Cu izolace PVC plášť PVC 0,6/1kV (1-CYKY) 5x25mm2</t>
  </si>
  <si>
    <t>1189793836</t>
  </si>
  <si>
    <t>40*1,15 'Přepočtené koeficientem množství</t>
  </si>
  <si>
    <t>48</t>
  </si>
  <si>
    <t>741130001</t>
  </si>
  <si>
    <t>Ukončení vodičů izolovaných s označením a zapojením v rozváděči nebo na přístroji, průřezu žíly do 2,5 mm2</t>
  </si>
  <si>
    <t>-2056266457</t>
  </si>
  <si>
    <t>https://podminky.urs.cz/item/CS_URS_2024_02/741130001</t>
  </si>
  <si>
    <t>49</t>
  </si>
  <si>
    <t>741130004</t>
  </si>
  <si>
    <t>Ukončení vodičů izolovaných s označením a zapojením v rozváděči nebo na přístroji, průřezu žíly do 6 mm2</t>
  </si>
  <si>
    <t>720264355</t>
  </si>
  <si>
    <t>https://podminky.urs.cz/item/CS_URS_2024_02/741130004</t>
  </si>
  <si>
    <t>50</t>
  </si>
  <si>
    <t>741130006</t>
  </si>
  <si>
    <t>Ukončení vodičů izolovaných s označením a zapojením v rozváděči nebo na přístroji, průřezu žíly do 16 mm2</t>
  </si>
  <si>
    <t>-1171698842</t>
  </si>
  <si>
    <t>https://podminky.urs.cz/item/CS_URS_2024_02/741130006</t>
  </si>
  <si>
    <t>51</t>
  </si>
  <si>
    <t>741130007</t>
  </si>
  <si>
    <t>Ukončení vodičů izolovaných s označením a zapojením v rozváděči nebo na přístroji, průřezu žíly do 25 mm2</t>
  </si>
  <si>
    <t>-1065530202</t>
  </si>
  <si>
    <t>https://podminky.urs.cz/item/CS_URS_2024_02/741130007</t>
  </si>
  <si>
    <t>52</t>
  </si>
  <si>
    <t>741210001</t>
  </si>
  <si>
    <t>Montáž rozvodnic oceloplechových nebo plastových bez zapojení vodičů běžných, hmotnosti do 20 kg</t>
  </si>
  <si>
    <t>-1774758820</t>
  </si>
  <si>
    <t>https://podminky.urs.cz/item/CS_URS_2024_02/741210001</t>
  </si>
  <si>
    <t>53</t>
  </si>
  <si>
    <t>RMAT0001</t>
  </si>
  <si>
    <t>Rozvaděč R0 materiál vč. montáže</t>
  </si>
  <si>
    <t>1749494732</t>
  </si>
  <si>
    <t>54</t>
  </si>
  <si>
    <t>RMAT0002</t>
  </si>
  <si>
    <t>Rpzvaděč R-PC materiál vč. montáže</t>
  </si>
  <si>
    <t>-301965997</t>
  </si>
  <si>
    <t>55</t>
  </si>
  <si>
    <t>741210002</t>
  </si>
  <si>
    <t>Montáž rozvodnic oceloplechových nebo plastových bez zapojení vodičů běžných, hmotnosti do 50 kg</t>
  </si>
  <si>
    <t>-524078580</t>
  </si>
  <si>
    <t>https://podminky.urs.cz/item/CS_URS_2024_02/741210002</t>
  </si>
  <si>
    <t>56</t>
  </si>
  <si>
    <t>RMAT0003</t>
  </si>
  <si>
    <t>Rozvaděč R2 materiál vč. montáže</t>
  </si>
  <si>
    <t>-1611556077</t>
  </si>
  <si>
    <t>57</t>
  </si>
  <si>
    <t>RMAT0004</t>
  </si>
  <si>
    <t>Rozvaděč R3 materiál vč. montáže</t>
  </si>
  <si>
    <t>216158657</t>
  </si>
  <si>
    <t>58</t>
  </si>
  <si>
    <t>RMAT0005</t>
  </si>
  <si>
    <t>Rozvaděč R4 materiál vč. montáže</t>
  </si>
  <si>
    <t>-1315087308</t>
  </si>
  <si>
    <t>59</t>
  </si>
  <si>
    <t>RMAT0006</t>
  </si>
  <si>
    <t>Rozvaděč R5 materiál vč. montáže</t>
  </si>
  <si>
    <t>1662179408</t>
  </si>
  <si>
    <t>60</t>
  </si>
  <si>
    <t>741310031</t>
  </si>
  <si>
    <t>Montáž spínačů jedno nebo dvoupólových nástěnných se zapojením vodičů, pro prostředí venkovní nebo mokré spínačů, řazení 1-jednopólových</t>
  </si>
  <si>
    <t>28112854</t>
  </si>
  <si>
    <t>https://podminky.urs.cz/item/CS_URS_2024_02/741310031</t>
  </si>
  <si>
    <t>61</t>
  </si>
  <si>
    <t>34535015</t>
  </si>
  <si>
    <t>spínač nástěnný jednopólový, řazení 1, IP44, šroubové svorky</t>
  </si>
  <si>
    <t>-365803853</t>
  </si>
  <si>
    <t>62</t>
  </si>
  <si>
    <t>741310101</t>
  </si>
  <si>
    <t>Montáž spínačů jedno nebo dvoupólových polozapuštěných nebo zapuštěných se zapojením vodičů bezšroubové připojení spínačů, řazení 1-jednopólových</t>
  </si>
  <si>
    <t>486255279</t>
  </si>
  <si>
    <t>https://podminky.urs.cz/item/CS_URS_2024_02/741310101</t>
  </si>
  <si>
    <t>63</t>
  </si>
  <si>
    <t>34539010</t>
  </si>
  <si>
    <t>přístroj spínače jednopólového, řazení 1, 1So bezšroubové svorky</t>
  </si>
  <si>
    <t>-61367497</t>
  </si>
  <si>
    <t>64</t>
  </si>
  <si>
    <t>34539049</t>
  </si>
  <si>
    <t>kryt spínače jednoduchý</t>
  </si>
  <si>
    <t>-1458210870</t>
  </si>
  <si>
    <t>65</t>
  </si>
  <si>
    <t>34539059</t>
  </si>
  <si>
    <t>rámeček jednonásobný</t>
  </si>
  <si>
    <t>1531898419</t>
  </si>
  <si>
    <t>66</t>
  </si>
  <si>
    <t>741310121</t>
  </si>
  <si>
    <t>Montáž spínačů jedno nebo dvoupólových polozapuštěných nebo zapuštěných se zapojením vodičů bezšroubové připojení přepínačů, řazení 5-sériových</t>
  </si>
  <si>
    <t>-583115015</t>
  </si>
  <si>
    <t>https://podminky.urs.cz/item/CS_URS_2024_02/741310121</t>
  </si>
  <si>
    <t>67</t>
  </si>
  <si>
    <t>34539012</t>
  </si>
  <si>
    <t>přístroj přepínače sériového, řazení 5 bezšroubové svorky</t>
  </si>
  <si>
    <t>1048592954</t>
  </si>
  <si>
    <t>68</t>
  </si>
  <si>
    <t>34539050</t>
  </si>
  <si>
    <t>kryt spínače dělený</t>
  </si>
  <si>
    <t>-1800590689</t>
  </si>
  <si>
    <t>69</t>
  </si>
  <si>
    <t>-1103424062</t>
  </si>
  <si>
    <t>70</t>
  </si>
  <si>
    <t>34539060</t>
  </si>
  <si>
    <t>rámeček dvojnásobný</t>
  </si>
  <si>
    <t>1998893368</t>
  </si>
  <si>
    <t>71</t>
  </si>
  <si>
    <t>741310122</t>
  </si>
  <si>
    <t>Montáž spínačů jedno nebo dvoupólových polozapuštěných nebo zapuštěných se zapojením vodičů bezšroubové připojení přepínačů, řazení 6-střídavých</t>
  </si>
  <si>
    <t>-1991490144</t>
  </si>
  <si>
    <t>https://podminky.urs.cz/item/CS_URS_2024_02/741310122</t>
  </si>
  <si>
    <t>72</t>
  </si>
  <si>
    <t>34539016</t>
  </si>
  <si>
    <t>přístroj přepínače střídavého, řazení 6, 6So, 6S bezšroubové svorky</t>
  </si>
  <si>
    <t>1967972225</t>
  </si>
  <si>
    <t>73</t>
  </si>
  <si>
    <t>1464658427</t>
  </si>
  <si>
    <t>74</t>
  </si>
  <si>
    <t>-1294305116</t>
  </si>
  <si>
    <t>75</t>
  </si>
  <si>
    <t>741310124</t>
  </si>
  <si>
    <t>Montáž spínačů jedno nebo dvoupólových polozapuštěných nebo zapuštěných se zapojením vodičů bezšroubové připojení přepínačů, řazení 6+1-sériových střídavých</t>
  </si>
  <si>
    <t>1029862693</t>
  </si>
  <si>
    <t>https://podminky.urs.cz/item/CS_URS_2024_02/741310124</t>
  </si>
  <si>
    <t>76</t>
  </si>
  <si>
    <t>34539017</t>
  </si>
  <si>
    <t>přístroj přepínače střídavého dvojitého, řazení 6+6(6+1) bezšroubové svorky</t>
  </si>
  <si>
    <t>-1741012952</t>
  </si>
  <si>
    <t>77</t>
  </si>
  <si>
    <t>1165314455</t>
  </si>
  <si>
    <t>78</t>
  </si>
  <si>
    <t>741311004</t>
  </si>
  <si>
    <t>Montáž spínačů speciálních se zapojením vodičů čidla pohybu nástěnného</t>
  </si>
  <si>
    <t>-1017918583</t>
  </si>
  <si>
    <t>https://podminky.urs.cz/item/CS_URS_2024_02/741311004</t>
  </si>
  <si>
    <t>79</t>
  </si>
  <si>
    <t>40461058</t>
  </si>
  <si>
    <t>čidlo pohybové a prezenční stropní 360°</t>
  </si>
  <si>
    <t>-613859259</t>
  </si>
  <si>
    <t>80</t>
  </si>
  <si>
    <t>741311021</t>
  </si>
  <si>
    <t>Montáž spínačů speciálních se zapojením vodičů sporákových přípojek s doutnavkou</t>
  </si>
  <si>
    <t>1509017423</t>
  </si>
  <si>
    <t>https://podminky.urs.cz/item/CS_URS_2024_02/741311021</t>
  </si>
  <si>
    <t>81</t>
  </si>
  <si>
    <t>ABB.3956323</t>
  </si>
  <si>
    <t>Přípojka sporáková se signalizační doutnavkou, zapuštěná</t>
  </si>
  <si>
    <t>1274667290</t>
  </si>
  <si>
    <t>82</t>
  </si>
  <si>
    <t>741313002</t>
  </si>
  <si>
    <t>Montáž zásuvek domovních se zapojením vodičů bezšroubové připojení polozapuštěných nebo zapuštěných 10/16 A, provedení 2P + PE dvojí zapojení pro průběžnou montáž</t>
  </si>
  <si>
    <t>-1513233944</t>
  </si>
  <si>
    <t>https://podminky.urs.cz/item/CS_URS_2024_02/741313002</t>
  </si>
  <si>
    <t>83</t>
  </si>
  <si>
    <t>34555241</t>
  </si>
  <si>
    <t>přístroj zásuvky zápustné jednonásobné, krytka s clonkami, bezšroubové svorky</t>
  </si>
  <si>
    <t>-250872733</t>
  </si>
  <si>
    <t>84</t>
  </si>
  <si>
    <t>830392831</t>
  </si>
  <si>
    <t>85</t>
  </si>
  <si>
    <t>-377310233</t>
  </si>
  <si>
    <t>86</t>
  </si>
  <si>
    <t>34539061</t>
  </si>
  <si>
    <t>rámeček trojnásobný</t>
  </si>
  <si>
    <t>569634749</t>
  </si>
  <si>
    <t>87</t>
  </si>
  <si>
    <t>34539062</t>
  </si>
  <si>
    <t>rámeček čtyřnásobný</t>
  </si>
  <si>
    <t>-1793885807</t>
  </si>
  <si>
    <t>88</t>
  </si>
  <si>
    <t>741313004</t>
  </si>
  <si>
    <t>Montáž zásuvek domovních se zapojením vodičů bezšroubové připojení polozapuštěných nebo zapuštěných 10/16 A, provedení 2x (2P + PE) dvojnásobná šikmá</t>
  </si>
  <si>
    <t>-1808005371</t>
  </si>
  <si>
    <t>https://podminky.urs.cz/item/CS_URS_2024_02/741313004</t>
  </si>
  <si>
    <t>89</t>
  </si>
  <si>
    <t>34555242</t>
  </si>
  <si>
    <t>zásuvka zápustná dvojnásobná, šikmá, s clonkami, bezšroubové svorky</t>
  </si>
  <si>
    <t>-1335692845</t>
  </si>
  <si>
    <t>90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</si>
  <si>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</si>
  <si>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</si>
  <si>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-1281651242</t>
  </si>
  <si>
    <t>https://podminky.urs.cz/item/CS_URS_2024_02/741313005</t>
  </si>
  <si>
    <t>91</t>
  </si>
  <si>
    <t>34555244</t>
  </si>
  <si>
    <t>přístroj zásuvky zápustné jednonásobné s optickou přepěťovou ochranou, krytka s clonkami, bezšroubové svorky</t>
  </si>
  <si>
    <t>151187403</t>
  </si>
  <si>
    <t>92</t>
  </si>
  <si>
    <t>741372022</t>
  </si>
  <si>
    <t>Montáž svítidel s integrovaným zdrojem LED se zapojením vodičů interiérových přisazených nástěnných hranatých nebo kruhových, plochy přes 0,09 do 0,36 m2</t>
  </si>
  <si>
    <t>-1468178036</t>
  </si>
  <si>
    <t>https://podminky.urs.cz/item/CS_URS_2024_02/741372022</t>
  </si>
  <si>
    <t>93</t>
  </si>
  <si>
    <t>RMAT0007</t>
  </si>
  <si>
    <t>NO-nouzové LED sv. s piktogramem, 1W/170lm, IP65, tř. II., doba chodu 1hod - při výpadku, autotest</t>
  </si>
  <si>
    <t>2106063809</t>
  </si>
  <si>
    <t>94</t>
  </si>
  <si>
    <t>741372062</t>
  </si>
  <si>
    <t>Montáž svítidel s integrovaným zdrojem LED se zapojením vodičů interiérových přisazených stropních hranatých nebo kruhových, plochy přes 0,09 do 0,36 m2</t>
  </si>
  <si>
    <t>-52610382</t>
  </si>
  <si>
    <t>https://podminky.urs.cz/item/CS_URS_2024_02/741372062</t>
  </si>
  <si>
    <t>95</t>
  </si>
  <si>
    <t>RMAT0008</t>
  </si>
  <si>
    <t>D-Přisazené LED svítidlo z hliníkového profilu, opálový kryt, 1500mm, 1 x LED, 23W, 3300lm, Ra80, 4000K</t>
  </si>
  <si>
    <t>-827161231</t>
  </si>
  <si>
    <t>96</t>
  </si>
  <si>
    <t>RMAT0009</t>
  </si>
  <si>
    <t>E-Přisazené LED svítidlo z hliníkového profilu, opálový kryt, 600mm, 1 x LED, 16W, 2000lm, Ra80, 4000K</t>
  </si>
  <si>
    <t>-1891722227</t>
  </si>
  <si>
    <t>97</t>
  </si>
  <si>
    <t>RMAT0010</t>
  </si>
  <si>
    <t>F-LED panel, hliníkový rámeček, opálový kryt, čtverec 600x600mm, 1 x LED, 57W, 6300lm, Ra80, 4000K vč. rámu pro přisazení na strop</t>
  </si>
  <si>
    <t>1213709812</t>
  </si>
  <si>
    <t>98</t>
  </si>
  <si>
    <t>RMAT0011</t>
  </si>
  <si>
    <t>G-Kruhové přisazené LED svítidlo, mikroprizmatický kryt, Ø 370mm, 1 x LED, 34W, 3800lm, Ra80, 4000K</t>
  </si>
  <si>
    <t>-719527602</t>
  </si>
  <si>
    <t>99</t>
  </si>
  <si>
    <t>741372073</t>
  </si>
  <si>
    <t>Montáž svítidel s integrovaným zdrojem LED se zapojením vodičů interiérových závěsných hranatých nebo kruhových, plochy přes 0,09 do 0,36 m2</t>
  </si>
  <si>
    <t>-1915429522</t>
  </si>
  <si>
    <t>https://podminky.urs.cz/item/CS_URS_2024_02/741372073</t>
  </si>
  <si>
    <t>100</t>
  </si>
  <si>
    <t>RMAT0012</t>
  </si>
  <si>
    <t>A-Závěsné, LED svítidlo, matná AL mřížka direkt/indirekt, UGR&lt;19, 1 x LED, 54W, 5800lm, Ra80, 4000K vč. závěsu</t>
  </si>
  <si>
    <t>-1241522699</t>
  </si>
  <si>
    <t>101</t>
  </si>
  <si>
    <t>RMAT0013</t>
  </si>
  <si>
    <t>B-Závěsné, LED svítidlo, matná AL mřížka direkt/indirekt, UGR&lt;19, 1 x LED, 40W, 4500lm, Ra80, 4000K vč. závěsu</t>
  </si>
  <si>
    <t>977973828</t>
  </si>
  <si>
    <t>102</t>
  </si>
  <si>
    <t>RMAT0014</t>
  </si>
  <si>
    <t>C-Závěsné, LED asymetrické svítidlo, 1 x LED, 25W, 3200lm, Ra80, 4000K vč. závěsu</t>
  </si>
  <si>
    <t>1749737645</t>
  </si>
  <si>
    <t>103</t>
  </si>
  <si>
    <t>741372112</t>
  </si>
  <si>
    <t>Montáž svítidel s integrovaným zdrojem LED se zapojením vodičů interiérových vestavných stropních panelových hranatých nebo kruhových, plochy přes 0,09 do 0,36 m2</t>
  </si>
  <si>
    <t>-1269120956</t>
  </si>
  <si>
    <t>https://podminky.urs.cz/item/CS_URS_2024_02/741372112</t>
  </si>
  <si>
    <t>104</t>
  </si>
  <si>
    <t>RMAT0018</t>
  </si>
  <si>
    <t>K-LED panel, hliníkový rámeček, opálový kryt, čtverec 600x600mm, 1 x LED, 34W, 4500lm, Ra80, 3800K</t>
  </si>
  <si>
    <t>710543366</t>
  </si>
  <si>
    <t>105</t>
  </si>
  <si>
    <t>741372154</t>
  </si>
  <si>
    <t>Montáž svítidel s integrovaným zdrojem LED se zapojením vodičů průmyslových přisazených stropních</t>
  </si>
  <si>
    <t>-1689484625</t>
  </si>
  <si>
    <t>https://podminky.urs.cz/item/CS_URS_2024_02/741372154</t>
  </si>
  <si>
    <t>106</t>
  </si>
  <si>
    <t>RMAT0015</t>
  </si>
  <si>
    <t>H-LED prachotěsné svítidlo, opálový PC kryt, IK08, 1500mm, 1 x LED, 50W, 7200lm, Ra80, 4000K</t>
  </si>
  <si>
    <t>60479157</t>
  </si>
  <si>
    <t>107</t>
  </si>
  <si>
    <t>RMAT0016</t>
  </si>
  <si>
    <t>I-LED prachotěsné svítidlo, opálový PC kryt, IK08, 1200mm, 1 x LED, 38W, 5400lm, Ra80, 4000K</t>
  </si>
  <si>
    <t>734957830</t>
  </si>
  <si>
    <t>108</t>
  </si>
  <si>
    <t>RMAT0017</t>
  </si>
  <si>
    <t>J-LED prachotěsné svítidlo, opálový PC kryt, IK08, 600mm, 1 x LED, 10W, 1300lm, Ra80, 4000K</t>
  </si>
  <si>
    <t>-62619198</t>
  </si>
  <si>
    <t>109</t>
  </si>
  <si>
    <t>741450001</t>
  </si>
  <si>
    <t>Montáž prvků pro vyrovnání potenciálu svorkovnice hlavního pospojení</t>
  </si>
  <si>
    <t>-1470214020</t>
  </si>
  <si>
    <t>https://podminky.urs.cz/item/CS_URS_2024_02/741450001</t>
  </si>
  <si>
    <t>110</t>
  </si>
  <si>
    <t>34565002</t>
  </si>
  <si>
    <t>svorkovnice ekvipotenciální 200x65mm</t>
  </si>
  <si>
    <t>-996799783</t>
  </si>
  <si>
    <t>111</t>
  </si>
  <si>
    <t>741810003</t>
  </si>
  <si>
    <t>Zkoušky a prohlídky elektrických rozvodů a zařízení celková prohlídka a vyhotovení revizní zprávy pro objem montážních prací přes 500 do 1000 tis. Kč</t>
  </si>
  <si>
    <t>-1849689040</t>
  </si>
  <si>
    <t>https://podminky.urs.cz/item/CS_URS_2024_02/741810003</t>
  </si>
  <si>
    <t>112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</si>
  <si>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</si>
  <si>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</si>
  <si>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1803845251</t>
  </si>
  <si>
    <t>https://podminky.urs.cz/item/CS_URS_2024_02/741810011</t>
  </si>
  <si>
    <t>113</t>
  </si>
  <si>
    <t>741910412</t>
  </si>
  <si>
    <t>Montáž žlabů bez stojiny a výložníků kovových s podpěrkami a příslušenstvím bez víka, šířky do 100 mm</t>
  </si>
  <si>
    <t>1279662992</t>
  </si>
  <si>
    <t>https://podminky.urs.cz/item/CS_URS_2024_02/741910412</t>
  </si>
  <si>
    <t>114</t>
  </si>
  <si>
    <t>11.124.988</t>
  </si>
  <si>
    <t>KOPOS Žlab DZI 60x100 drátěný ZNCR, délka 3m</t>
  </si>
  <si>
    <t>345704767</t>
  </si>
  <si>
    <t>115</t>
  </si>
  <si>
    <t>10.530.233</t>
  </si>
  <si>
    <t xml:space="preserve">KOPOS Podpěra DZDS 100/B  drátěných žlabů, pozink - Sendzimir</t>
  </si>
  <si>
    <t>80991002</t>
  </si>
  <si>
    <t>116</t>
  </si>
  <si>
    <t>11.126.886</t>
  </si>
  <si>
    <t>KOPOS Žlab DZI 60X600 drátěný BZNCR se spojkou, délka 3m</t>
  </si>
  <si>
    <t>-1486028307</t>
  </si>
  <si>
    <t>117</t>
  </si>
  <si>
    <t>10.530.227</t>
  </si>
  <si>
    <t>KOPOS Závěs DZZ/B pozink</t>
  </si>
  <si>
    <t>-1711733611</t>
  </si>
  <si>
    <t>118</t>
  </si>
  <si>
    <t>741920362</t>
  </si>
  <si>
    <t>Protipožární ucpávky svazků kabelů prostup stěnou tloušťky 150 mm pěnou, požární odolnost EI 60 při 10% zaplnění prostupu kabely průměr prostupu 120 mm</t>
  </si>
  <si>
    <t>-1294699552</t>
  </si>
  <si>
    <t>https://podminky.urs.cz/item/CS_URS_2024_02/741920362</t>
  </si>
  <si>
    <t>119</t>
  </si>
  <si>
    <t>998741103</t>
  </si>
  <si>
    <t>Přesun hmot pro silnoproud stanovený z hmotnosti přesunovaného materiálu vodorovná dopravní vzdálenost do 50 m základní v objektech výšky přes 12 do 24 m</t>
  </si>
  <si>
    <t>t</t>
  </si>
  <si>
    <t>-1119998068</t>
  </si>
  <si>
    <t>https://podminky.urs.cz/item/CS_URS_2024_02/998741103</t>
  </si>
  <si>
    <t>120</t>
  </si>
  <si>
    <t>Rdoplnění R6</t>
  </si>
  <si>
    <t>Doplnění rozvaděče R6 dle PD (materiál+montáž)</t>
  </si>
  <si>
    <t>kpl</t>
  </si>
  <si>
    <t>-145353133</t>
  </si>
  <si>
    <t>121</t>
  </si>
  <si>
    <t>Rdoplnění RH</t>
  </si>
  <si>
    <t>Doplnění rozvaděče RH dle PD (materiál+montáž)</t>
  </si>
  <si>
    <t>2002470479</t>
  </si>
  <si>
    <t>Práce a dodávky M</t>
  </si>
  <si>
    <t>46-M</t>
  </si>
  <si>
    <t>Zemní práce při extr.mont.pracích</t>
  </si>
  <si>
    <t>122</t>
  </si>
  <si>
    <t>460941111</t>
  </si>
  <si>
    <t>Vyplnění rýh vyplnění a omítnutí rýh ve stropech hloubky do 3 cm a šířky do 3 cm</t>
  </si>
  <si>
    <t>746703104</t>
  </si>
  <si>
    <t>https://podminky.urs.cz/item/CS_URS_2024_02/460941111</t>
  </si>
  <si>
    <t>123</t>
  </si>
  <si>
    <t>460941211</t>
  </si>
  <si>
    <t>Vyplnění rýh vyplnění a omítnutí rýh ve stěnách hloubky do 3 cm a šířky do 3 cm</t>
  </si>
  <si>
    <t>-1908004424</t>
  </si>
  <si>
    <t>https://podminky.urs.cz/item/CS_URS_2024_02/460941211</t>
  </si>
  <si>
    <t>124</t>
  </si>
  <si>
    <t>460941213</t>
  </si>
  <si>
    <t>Vyplnění rýh vyplnění a omítnutí rýh ve stěnách hloubky do 3 cm a šířky přes 5 do 7 cm</t>
  </si>
  <si>
    <t>-145192592</t>
  </si>
  <si>
    <t>https://podminky.urs.cz/item/CS_URS_2024_02/460941213</t>
  </si>
  <si>
    <t>125</t>
  </si>
  <si>
    <t>460941233</t>
  </si>
  <si>
    <t>Vyplnění rýh vyplnění a omítnutí rýh ve stěnách hloubky přes 5 do 7 cm a šířky přes 10 do 15 cm</t>
  </si>
  <si>
    <t>1005964299</t>
  </si>
  <si>
    <t>https://podminky.urs.cz/item/CS_URS_2024_02/460941233</t>
  </si>
  <si>
    <t>126</t>
  </si>
  <si>
    <t>468081414</t>
  </si>
  <si>
    <t>Vybourání otvorů ve zdivu betonovém plochy do 0,0225 m2 a tloušťky přes 45 do 60 cm</t>
  </si>
  <si>
    <t>895338015</t>
  </si>
  <si>
    <t>https://podminky.urs.cz/item/CS_URS_2024_02/468081414</t>
  </si>
  <si>
    <t>127</t>
  </si>
  <si>
    <t>468081424</t>
  </si>
  <si>
    <t>Vybourání otvorů ve zdivu betonovém plochy přes 0,0225 do 0,09 m2 a tloušťky přes 45 do 60 cm</t>
  </si>
  <si>
    <t>1367755054</t>
  </si>
  <si>
    <t>https://podminky.urs.cz/item/CS_URS_2024_02/468081424</t>
  </si>
  <si>
    <t>128</t>
  </si>
  <si>
    <t>468091351</t>
  </si>
  <si>
    <t>Vysekání kapes nebo výklenků ve zdivu pro osazení kotevních prvků nebo elektroinstalačního zařízení cihelném, velikosti plochy přes 0,25 m2 jakékoli hloubky</t>
  </si>
  <si>
    <t>m3</t>
  </si>
  <si>
    <t>2136223211</t>
  </si>
  <si>
    <t>https://podminky.urs.cz/item/CS_URS_2024_02/468091351</t>
  </si>
  <si>
    <t>129</t>
  </si>
  <si>
    <t>468094111</t>
  </si>
  <si>
    <t>Vyvrtání otvorů pro elektroinstalační krabice ve stěnách z cihel, hloubky do 6 cm</t>
  </si>
  <si>
    <t>-1221171475</t>
  </si>
  <si>
    <t>https://podminky.urs.cz/item/CS_URS_2024_02/468094111</t>
  </si>
  <si>
    <t>130</t>
  </si>
  <si>
    <t>468101411</t>
  </si>
  <si>
    <t>Vysekání rýh pro montáž trubek a kabelů v cihelných zdech hloubky do 3 cm a šířky do 3 cm</t>
  </si>
  <si>
    <t>-770527054</t>
  </si>
  <si>
    <t>https://podminky.urs.cz/item/CS_URS_2024_02/468101411</t>
  </si>
  <si>
    <t>131</t>
  </si>
  <si>
    <t>468101413</t>
  </si>
  <si>
    <t>Vysekání rýh pro montáž trubek a kabelů v cihelných zdech hloubky do 3 cm a šířky přes 5 do 7 cm</t>
  </si>
  <si>
    <t>1554700565</t>
  </si>
  <si>
    <t>https://podminky.urs.cz/item/CS_URS_2024_02/468101413</t>
  </si>
  <si>
    <t>132</t>
  </si>
  <si>
    <t>468101433</t>
  </si>
  <si>
    <t>Vysekání rýh pro montáž trubek a kabelů v cihelných zdech hloubky přes 5 do 7 cm a šířky přes 10 do 15 cm</t>
  </si>
  <si>
    <t>-959919931</t>
  </si>
  <si>
    <t>https://podminky.urs.cz/item/CS_URS_2024_02/468101433</t>
  </si>
  <si>
    <t>133</t>
  </si>
  <si>
    <t>468112111</t>
  </si>
  <si>
    <t>Frézování drážek pro vodiče ve stropech nebo klenbách z cihel, rozměru do 3x3 cm</t>
  </si>
  <si>
    <t>1095901338</t>
  </si>
  <si>
    <t>https://podminky.urs.cz/item/CS_URS_2024_02/468112111</t>
  </si>
  <si>
    <t>134</t>
  </si>
  <si>
    <t>469971111</t>
  </si>
  <si>
    <t>Odvoz suti a vybouraných hmot svislá doprava suti a vybouraných hmot za první podlaží</t>
  </si>
  <si>
    <t>-1827207431</t>
  </si>
  <si>
    <t>https://podminky.urs.cz/item/CS_URS_2024_02/469971111</t>
  </si>
  <si>
    <t>135</t>
  </si>
  <si>
    <t>469971121</t>
  </si>
  <si>
    <t>Odvoz suti a vybouraných hmot svislá doprava suti a vybouraných hmot Příplatek k ceně za každé další podlaží</t>
  </si>
  <si>
    <t>-1382080463</t>
  </si>
  <si>
    <t>https://podminky.urs.cz/item/CS_URS_2024_02/469971121</t>
  </si>
  <si>
    <t>7,846*5 'Přepočtené koeficientem množství</t>
  </si>
  <si>
    <t>136</t>
  </si>
  <si>
    <t>469972111</t>
  </si>
  <si>
    <t>Odvoz suti a vybouraných hmot odvoz suti a vybouraných hmot do 1 km</t>
  </si>
  <si>
    <t>-1559535372</t>
  </si>
  <si>
    <t>https://podminky.urs.cz/item/CS_URS_2024_02/469972111</t>
  </si>
  <si>
    <t>137</t>
  </si>
  <si>
    <t>469972121</t>
  </si>
  <si>
    <t>Odvoz suti a vybouraných hmot odvoz suti a vybouraných hmot Příplatek k ceně za každý další i započatý 1 km</t>
  </si>
  <si>
    <t>-1306584676</t>
  </si>
  <si>
    <t>https://podminky.urs.cz/item/CS_URS_2024_02/469972121</t>
  </si>
  <si>
    <t>7,846*10 'Přepočtené koeficientem množství</t>
  </si>
  <si>
    <t>138</t>
  </si>
  <si>
    <t>469973116</t>
  </si>
  <si>
    <t>Poplatek za uložení stavebního odpadu (skládkovné) na skládce směsného stavebního a demoličního zatříděného do Katalogu odpadů pod kódem 17 09 04</t>
  </si>
  <si>
    <t>2014865293</t>
  </si>
  <si>
    <t>https://podminky.urs.cz/item/CS_URS_2024_02/469973116</t>
  </si>
  <si>
    <t>HZS</t>
  </si>
  <si>
    <t>Hodinové zúčtovací sazby</t>
  </si>
  <si>
    <t>139</t>
  </si>
  <si>
    <t>HZS2231</t>
  </si>
  <si>
    <t>Hodinová zúčtovací sazba elektrikář (demontáže)</t>
  </si>
  <si>
    <t>hod</t>
  </si>
  <si>
    <t>512</t>
  </si>
  <si>
    <t>-1563172489</t>
  </si>
  <si>
    <t>https://podminky.urs.cz/item/CS_URS_2024_02/HZS2231</t>
  </si>
  <si>
    <t>VRN</t>
  </si>
  <si>
    <t>Vedlejší rozpočtové náklady</t>
  </si>
  <si>
    <t>VRN1</t>
  </si>
  <si>
    <t>Průzkumné, zeměměřičské a projektové práce</t>
  </si>
  <si>
    <t>140</t>
  </si>
  <si>
    <t>013254000</t>
  </si>
  <si>
    <t>Dokumentace skutečného provedení stavby</t>
  </si>
  <si>
    <t>1024</t>
  </si>
  <si>
    <t>-330747090</t>
  </si>
  <si>
    <t>https://podminky.urs.cz/item/CS_URS_2024_02/013254000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</si>
</sst>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2901107" TargetMode="External" /><Relationship Id="rId2" Type="http://schemas.openxmlformats.org/officeDocument/2006/relationships/hyperlink" Target="https://podminky.urs.cz/item/CS_URS_2024_02/952901131" TargetMode="External" /><Relationship Id="rId3" Type="http://schemas.openxmlformats.org/officeDocument/2006/relationships/hyperlink" Target="https://podminky.urs.cz/item/CS_URS_2024_02/952902021" TargetMode="External" /><Relationship Id="rId4" Type="http://schemas.openxmlformats.org/officeDocument/2006/relationships/hyperlink" Target="https://podminky.urs.cz/item/CS_URS_2024_02/952902031" TargetMode="External" /><Relationship Id="rId5" Type="http://schemas.openxmlformats.org/officeDocument/2006/relationships/hyperlink" Target="https://podminky.urs.cz/item/CS_URS_2024_02/952902041" TargetMode="External" /><Relationship Id="rId6" Type="http://schemas.openxmlformats.org/officeDocument/2006/relationships/hyperlink" Target="https://podminky.urs.cz/item/CS_URS_2024_02/952902051" TargetMode="External" /><Relationship Id="rId7" Type="http://schemas.openxmlformats.org/officeDocument/2006/relationships/hyperlink" Target="https://podminky.urs.cz/item/CS_URS_2024_02/952902221" TargetMode="External" /><Relationship Id="rId8" Type="http://schemas.openxmlformats.org/officeDocument/2006/relationships/hyperlink" Target="https://podminky.urs.cz/item/CS_URS_2024_02/952902231" TargetMode="External" /><Relationship Id="rId9" Type="http://schemas.openxmlformats.org/officeDocument/2006/relationships/hyperlink" Target="https://podminky.urs.cz/item/CS_URS_2024_02/952902241" TargetMode="External" /><Relationship Id="rId10" Type="http://schemas.openxmlformats.org/officeDocument/2006/relationships/hyperlink" Target="https://podminky.urs.cz/item/CS_URS_2024_02/741110511" TargetMode="External" /><Relationship Id="rId11" Type="http://schemas.openxmlformats.org/officeDocument/2006/relationships/hyperlink" Target="https://podminky.urs.cz/item/CS_URS_2024_02/741110513" TargetMode="External" /><Relationship Id="rId12" Type="http://schemas.openxmlformats.org/officeDocument/2006/relationships/hyperlink" Target="https://podminky.urs.cz/item/CS_URS_2024_02/741110542" TargetMode="External" /><Relationship Id="rId13" Type="http://schemas.openxmlformats.org/officeDocument/2006/relationships/hyperlink" Target="https://podminky.urs.cz/item/CS_URS_2024_02/741112061" TargetMode="External" /><Relationship Id="rId14" Type="http://schemas.openxmlformats.org/officeDocument/2006/relationships/hyperlink" Target="https://podminky.urs.cz/item/CS_URS_2024_02/741112101" TargetMode="External" /><Relationship Id="rId15" Type="http://schemas.openxmlformats.org/officeDocument/2006/relationships/hyperlink" Target="https://podminky.urs.cz/item/CS_URS_2024_02/741112111" TargetMode="External" /><Relationship Id="rId16" Type="http://schemas.openxmlformats.org/officeDocument/2006/relationships/hyperlink" Target="https://podminky.urs.cz/item/CS_URS_2024_02/741120001" TargetMode="External" /><Relationship Id="rId17" Type="http://schemas.openxmlformats.org/officeDocument/2006/relationships/hyperlink" Target="https://podminky.urs.cz/item/CS_URS_2024_02/741120003" TargetMode="External" /><Relationship Id="rId18" Type="http://schemas.openxmlformats.org/officeDocument/2006/relationships/hyperlink" Target="https://podminky.urs.cz/item/CS_URS_2024_02/741121851" TargetMode="External" /><Relationship Id="rId19" Type="http://schemas.openxmlformats.org/officeDocument/2006/relationships/hyperlink" Target="https://podminky.urs.cz/item/CS_URS_2024_02/741121867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22016" TargetMode="External" /><Relationship Id="rId22" Type="http://schemas.openxmlformats.org/officeDocument/2006/relationships/hyperlink" Target="https://podminky.urs.cz/item/CS_URS_2024_02/741122031" TargetMode="External" /><Relationship Id="rId23" Type="http://schemas.openxmlformats.org/officeDocument/2006/relationships/hyperlink" Target="https://podminky.urs.cz/item/CS_URS_2024_02/741122032" TargetMode="External" /><Relationship Id="rId24" Type="http://schemas.openxmlformats.org/officeDocument/2006/relationships/hyperlink" Target="https://podminky.urs.cz/item/CS_URS_2024_02/741122034" TargetMode="External" /><Relationship Id="rId25" Type="http://schemas.openxmlformats.org/officeDocument/2006/relationships/hyperlink" Target="https://podminky.urs.cz/item/CS_URS_2024_02/741130001" TargetMode="External" /><Relationship Id="rId26" Type="http://schemas.openxmlformats.org/officeDocument/2006/relationships/hyperlink" Target="https://podminky.urs.cz/item/CS_URS_2024_02/741130004" TargetMode="External" /><Relationship Id="rId27" Type="http://schemas.openxmlformats.org/officeDocument/2006/relationships/hyperlink" Target="https://podminky.urs.cz/item/CS_URS_2024_02/741130006" TargetMode="External" /><Relationship Id="rId28" Type="http://schemas.openxmlformats.org/officeDocument/2006/relationships/hyperlink" Target="https://podminky.urs.cz/item/CS_URS_2024_02/741130007" TargetMode="External" /><Relationship Id="rId29" Type="http://schemas.openxmlformats.org/officeDocument/2006/relationships/hyperlink" Target="https://podminky.urs.cz/item/CS_URS_2024_02/741210001" TargetMode="External" /><Relationship Id="rId30" Type="http://schemas.openxmlformats.org/officeDocument/2006/relationships/hyperlink" Target="https://podminky.urs.cz/item/CS_URS_2024_02/741210002" TargetMode="External" /><Relationship Id="rId31" Type="http://schemas.openxmlformats.org/officeDocument/2006/relationships/hyperlink" Target="https://podminky.urs.cz/item/CS_URS_2024_02/741310031" TargetMode="External" /><Relationship Id="rId32" Type="http://schemas.openxmlformats.org/officeDocument/2006/relationships/hyperlink" Target="https://podminky.urs.cz/item/CS_URS_2024_02/741310101" TargetMode="External" /><Relationship Id="rId33" Type="http://schemas.openxmlformats.org/officeDocument/2006/relationships/hyperlink" Target="https://podminky.urs.cz/item/CS_URS_2024_02/741310121" TargetMode="External" /><Relationship Id="rId34" Type="http://schemas.openxmlformats.org/officeDocument/2006/relationships/hyperlink" Target="https://podminky.urs.cz/item/CS_URS_2024_02/741310122" TargetMode="External" /><Relationship Id="rId35" Type="http://schemas.openxmlformats.org/officeDocument/2006/relationships/hyperlink" Target="https://podminky.urs.cz/item/CS_URS_2024_02/741310124" TargetMode="External" /><Relationship Id="rId36" Type="http://schemas.openxmlformats.org/officeDocument/2006/relationships/hyperlink" Target="https://podminky.urs.cz/item/CS_URS_2024_02/741311004" TargetMode="External" /><Relationship Id="rId37" Type="http://schemas.openxmlformats.org/officeDocument/2006/relationships/hyperlink" Target="https://podminky.urs.cz/item/CS_URS_2024_02/741311021" TargetMode="External" /><Relationship Id="rId38" Type="http://schemas.openxmlformats.org/officeDocument/2006/relationships/hyperlink" Target="https://podminky.urs.cz/item/CS_URS_2024_02/741313002" TargetMode="External" /><Relationship Id="rId39" Type="http://schemas.openxmlformats.org/officeDocument/2006/relationships/hyperlink" Target="https://podminky.urs.cz/item/CS_URS_2024_02/741313004" TargetMode="External" /><Relationship Id="rId40" Type="http://schemas.openxmlformats.org/officeDocument/2006/relationships/hyperlink" Target="https://podminky.urs.cz/item/CS_URS_2024_02/741313005" TargetMode="External" /><Relationship Id="rId41" Type="http://schemas.openxmlformats.org/officeDocument/2006/relationships/hyperlink" Target="https://podminky.urs.cz/item/CS_URS_2024_02/741372022" TargetMode="External" /><Relationship Id="rId42" Type="http://schemas.openxmlformats.org/officeDocument/2006/relationships/hyperlink" Target="https://podminky.urs.cz/item/CS_URS_2024_02/741372062" TargetMode="External" /><Relationship Id="rId43" Type="http://schemas.openxmlformats.org/officeDocument/2006/relationships/hyperlink" Target="https://podminky.urs.cz/item/CS_URS_2024_02/741372073" TargetMode="External" /><Relationship Id="rId44" Type="http://schemas.openxmlformats.org/officeDocument/2006/relationships/hyperlink" Target="https://podminky.urs.cz/item/CS_URS_2024_02/741372112" TargetMode="External" /><Relationship Id="rId45" Type="http://schemas.openxmlformats.org/officeDocument/2006/relationships/hyperlink" Target="https://podminky.urs.cz/item/CS_URS_2024_02/741372154" TargetMode="External" /><Relationship Id="rId46" Type="http://schemas.openxmlformats.org/officeDocument/2006/relationships/hyperlink" Target="https://podminky.urs.cz/item/CS_URS_2024_02/741450001" TargetMode="External" /><Relationship Id="rId47" Type="http://schemas.openxmlformats.org/officeDocument/2006/relationships/hyperlink" Target="https://podminky.urs.cz/item/CS_URS_2024_02/741810003" TargetMode="External" /><Relationship Id="rId48" Type="http://schemas.openxmlformats.org/officeDocument/2006/relationships/hyperlink" Target="https://podminky.urs.cz/item/CS_URS_2024_02/741810011" TargetMode="External" /><Relationship Id="rId49" Type="http://schemas.openxmlformats.org/officeDocument/2006/relationships/hyperlink" Target="https://podminky.urs.cz/item/CS_URS_2024_02/741910412" TargetMode="External" /><Relationship Id="rId50" Type="http://schemas.openxmlformats.org/officeDocument/2006/relationships/hyperlink" Target="https://podminky.urs.cz/item/CS_URS_2024_02/741920362" TargetMode="External" /><Relationship Id="rId51" Type="http://schemas.openxmlformats.org/officeDocument/2006/relationships/hyperlink" Target="https://podminky.urs.cz/item/CS_URS_2024_02/998741103" TargetMode="External" /><Relationship Id="rId52" Type="http://schemas.openxmlformats.org/officeDocument/2006/relationships/hyperlink" Target="https://podminky.urs.cz/item/CS_URS_2024_02/460941111" TargetMode="External" /><Relationship Id="rId53" Type="http://schemas.openxmlformats.org/officeDocument/2006/relationships/hyperlink" Target="https://podminky.urs.cz/item/CS_URS_2024_02/460941211" TargetMode="External" /><Relationship Id="rId54" Type="http://schemas.openxmlformats.org/officeDocument/2006/relationships/hyperlink" Target="https://podminky.urs.cz/item/CS_URS_2024_02/460941213" TargetMode="External" /><Relationship Id="rId55" Type="http://schemas.openxmlformats.org/officeDocument/2006/relationships/hyperlink" Target="https://podminky.urs.cz/item/CS_URS_2024_02/460941233" TargetMode="External" /><Relationship Id="rId56" Type="http://schemas.openxmlformats.org/officeDocument/2006/relationships/hyperlink" Target="https://podminky.urs.cz/item/CS_URS_2024_02/468081414" TargetMode="External" /><Relationship Id="rId57" Type="http://schemas.openxmlformats.org/officeDocument/2006/relationships/hyperlink" Target="https://podminky.urs.cz/item/CS_URS_2024_02/468081424" TargetMode="External" /><Relationship Id="rId58" Type="http://schemas.openxmlformats.org/officeDocument/2006/relationships/hyperlink" Target="https://podminky.urs.cz/item/CS_URS_2024_02/468091351" TargetMode="External" /><Relationship Id="rId59" Type="http://schemas.openxmlformats.org/officeDocument/2006/relationships/hyperlink" Target="https://podminky.urs.cz/item/CS_URS_2024_02/468094111" TargetMode="External" /><Relationship Id="rId60" Type="http://schemas.openxmlformats.org/officeDocument/2006/relationships/hyperlink" Target="https://podminky.urs.cz/item/CS_URS_2024_02/468101411" TargetMode="External" /><Relationship Id="rId61" Type="http://schemas.openxmlformats.org/officeDocument/2006/relationships/hyperlink" Target="https://podminky.urs.cz/item/CS_URS_2024_02/468101413" TargetMode="External" /><Relationship Id="rId62" Type="http://schemas.openxmlformats.org/officeDocument/2006/relationships/hyperlink" Target="https://podminky.urs.cz/item/CS_URS_2024_02/468101433" TargetMode="External" /><Relationship Id="rId63" Type="http://schemas.openxmlformats.org/officeDocument/2006/relationships/hyperlink" Target="https://podminky.urs.cz/item/CS_URS_2024_02/468112111" TargetMode="External" /><Relationship Id="rId64" Type="http://schemas.openxmlformats.org/officeDocument/2006/relationships/hyperlink" Target="https://podminky.urs.cz/item/CS_URS_2024_02/469971111" TargetMode="External" /><Relationship Id="rId65" Type="http://schemas.openxmlformats.org/officeDocument/2006/relationships/hyperlink" Target="https://podminky.urs.cz/item/CS_URS_2024_02/469971121" TargetMode="External" /><Relationship Id="rId66" Type="http://schemas.openxmlformats.org/officeDocument/2006/relationships/hyperlink" Target="https://podminky.urs.cz/item/CS_URS_2024_02/469972111" TargetMode="External" /><Relationship Id="rId67" Type="http://schemas.openxmlformats.org/officeDocument/2006/relationships/hyperlink" Target="https://podminky.urs.cz/item/CS_URS_2024_02/469972121" TargetMode="External" /><Relationship Id="rId68" Type="http://schemas.openxmlformats.org/officeDocument/2006/relationships/hyperlink" Target="https://podminky.urs.cz/item/CS_URS_2024_02/469973116" TargetMode="External" /><Relationship Id="rId69" Type="http://schemas.openxmlformats.org/officeDocument/2006/relationships/hyperlink" Target="https://podminky.urs.cz/item/CS_URS_2024_02/HZS2231" TargetMode="External" /><Relationship Id="rId70" Type="http://schemas.openxmlformats.org/officeDocument/2006/relationships/hyperlink" Target="https://podminky.urs.cz/item/CS_URS_2024_02/013254000" TargetMode="External" /><Relationship Id="rId7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32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2492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VÝMĚNA ELEKTROINSTALACE V OBJEKTU ONDŘEJSKÁ 56 V KARLOVÝCH VARECH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9. 12. 2024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>Klimešová Miroslava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'D.1.4 - Elektroinstalace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'D.1.4 - Elektroinstalace ...'!P125</f>
        <v>0</v>
      </c>
      <c r="AV95" s="127">
        <f>'D.1.4 - Elektroinstalace ...'!J33</f>
        <v>0</v>
      </c>
      <c r="AW95" s="127">
        <f>'D.1.4 - Elektroinstalace ...'!J34</f>
        <v>0</v>
      </c>
      <c r="AX95" s="127">
        <f>'D.1.4 - Elektroinstalace ...'!J35</f>
        <v>0</v>
      </c>
      <c r="AY95" s="127">
        <f>'D.1.4 - Elektroinstalace ...'!J36</f>
        <v>0</v>
      </c>
      <c r="AZ95" s="127">
        <f>'D.1.4 - Elektroinstalace ...'!F33</f>
        <v>0</v>
      </c>
      <c r="BA95" s="127">
        <f>'D.1.4 - Elektroinstalace ...'!F34</f>
        <v>0</v>
      </c>
      <c r="BB95" s="127">
        <f>'D.1.4 - Elektroinstalace ...'!F35</f>
        <v>0</v>
      </c>
      <c r="BC95" s="127">
        <f>'D.1.4 - Elektroinstalace ...'!F36</f>
        <v>0</v>
      </c>
      <c r="BD95" s="129">
        <f>'D.1.4 - Elektroinstalace ...'!F37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Z1ZDt+YFJs5oQA+vTbw+tM47Fg9kz3Lnz6jSuRmSGw8FZYOrLGQ0ZxBg69cQYi2BAUbnuPp3oZzjC5yn3kR2XA==" hashValue="M+uEGIcXDoWh9gmf51Y4MP1awUmvKOGNPha4HA4LVGs7+VG1VWtvdaNDz54dBFzVuecAy8/tf5IHvwueUaq4g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4 - Elektroinstalac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85</v>
      </c>
    </row>
    <row r="4" s="1" customFormat="1" ht="24.96" customHeight="1">
      <c r="B4" s="19"/>
      <c r="D4" s="133" t="s">
        <v>86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26.25" customHeight="1">
      <c r="B7" s="19"/>
      <c r="E7" s="136" t="str">
        <f>'Rekapitulace stavby'!K6</f>
        <v>VÝMĚNA ELEKTROINSTALACE V OBJEKTU ONDŘEJSKÁ 56 V KARLOVÝCH VARECH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9. 12. 2024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 xml:space="preserve"> </v>
      </c>
      <c r="F15" s="37"/>
      <c r="G15" s="37"/>
      <c r="H15" s="37"/>
      <c r="I15" s="135" t="s">
        <v>26</v>
      </c>
      <c r="J15" s="138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27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29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5" t="s">
        <v>26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31</v>
      </c>
      <c r="E23" s="37"/>
      <c r="F23" s="37"/>
      <c r="G23" s="37"/>
      <c r="H23" s="37"/>
      <c r="I23" s="135" t="s">
        <v>25</v>
      </c>
      <c r="J23" s="138" t="s">
        <v>32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33</v>
      </c>
      <c r="F24" s="37"/>
      <c r="G24" s="37"/>
      <c r="H24" s="37"/>
      <c r="I24" s="135" t="s">
        <v>26</v>
      </c>
      <c r="J24" s="138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35</v>
      </c>
      <c r="E30" s="37"/>
      <c r="F30" s="37"/>
      <c r="G30" s="37"/>
      <c r="H30" s="37"/>
      <c r="I30" s="37"/>
      <c r="J30" s="146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37</v>
      </c>
      <c r="G32" s="37"/>
      <c r="H32" s="37"/>
      <c r="I32" s="147" t="s">
        <v>36</v>
      </c>
      <c r="J32" s="14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39</v>
      </c>
      <c r="E33" s="135" t="s">
        <v>40</v>
      </c>
      <c r="F33" s="149">
        <f>ROUND((SUM(BE125:BE361)),  2)</f>
        <v>0</v>
      </c>
      <c r="G33" s="37"/>
      <c r="H33" s="37"/>
      <c r="I33" s="150">
        <v>0.20999999999999999</v>
      </c>
      <c r="J33" s="149">
        <f>ROUND(((SUM(BE125:BE361))*I33),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41</v>
      </c>
      <c r="F34" s="149">
        <f>ROUND((SUM(BF125:BF361)),  2)</f>
        <v>0</v>
      </c>
      <c r="G34" s="37"/>
      <c r="H34" s="37"/>
      <c r="I34" s="150">
        <v>0.12</v>
      </c>
      <c r="J34" s="149">
        <f>ROUND(((SUM(BF125:BF361))*I34),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42</v>
      </c>
      <c r="F35" s="149">
        <f>ROUND((SUM(BG125:BG361)),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43</v>
      </c>
      <c r="F36" s="149">
        <f>ROUND((SUM(BH125:BH361)),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44</v>
      </c>
      <c r="F37" s="149">
        <f>ROUND((SUM(BI125:BI361)),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48</v>
      </c>
      <c r="E50" s="159"/>
      <c r="F50" s="159"/>
      <c r="G50" s="158" t="s">
        <v>49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50</v>
      </c>
      <c r="E61" s="161"/>
      <c r="F61" s="162" t="s">
        <v>51</v>
      </c>
      <c r="G61" s="160" t="s">
        <v>50</v>
      </c>
      <c r="H61" s="161"/>
      <c r="I61" s="161"/>
      <c r="J61" s="163" t="s">
        <v>51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52</v>
      </c>
      <c r="E65" s="164"/>
      <c r="F65" s="164"/>
      <c r="G65" s="158" t="s">
        <v>53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50</v>
      </c>
      <c r="E76" s="161"/>
      <c r="F76" s="162" t="s">
        <v>51</v>
      </c>
      <c r="G76" s="160" t="s">
        <v>50</v>
      </c>
      <c r="H76" s="161"/>
      <c r="I76" s="161"/>
      <c r="J76" s="163" t="s">
        <v>51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69" t="str">
        <f>E7</f>
        <v>VÝMĚNA ELEKTROINSTALACE V OBJEKTU ONDŘEJSKÁ 56 V KARLOVÝCH VARECH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D.1.4 - Elektroinstalace - silnoproudá zařízení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9. 12. 2024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>Klimešová Miroslava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90</v>
      </c>
      <c r="D94" s="171"/>
      <c r="E94" s="171"/>
      <c r="F94" s="171"/>
      <c r="G94" s="171"/>
      <c r="H94" s="171"/>
      <c r="I94" s="171"/>
      <c r="J94" s="172" t="s">
        <v>91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92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93</v>
      </c>
    </row>
    <row r="97" s="9" customFormat="1" ht="24.96" customHeight="1">
      <c r="A97" s="9"/>
      <c r="B97" s="174"/>
      <c r="C97" s="175"/>
      <c r="D97" s="176" t="s">
        <v>94</v>
      </c>
      <c r="E97" s="177"/>
      <c r="F97" s="177"/>
      <c r="G97" s="177"/>
      <c r="H97" s="177"/>
      <c r="I97" s="177"/>
      <c r="J97" s="178">
        <f>J126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95</v>
      </c>
      <c r="E98" s="183"/>
      <c r="F98" s="183"/>
      <c r="G98" s="183"/>
      <c r="H98" s="183"/>
      <c r="I98" s="183"/>
      <c r="J98" s="184">
        <f>J127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4"/>
      <c r="C99" s="175"/>
      <c r="D99" s="176" t="s">
        <v>96</v>
      </c>
      <c r="E99" s="177"/>
      <c r="F99" s="177"/>
      <c r="G99" s="177"/>
      <c r="H99" s="177"/>
      <c r="I99" s="177"/>
      <c r="J99" s="178">
        <f>J146</f>
        <v>0</v>
      </c>
      <c r="K99" s="175"/>
      <c r="L99" s="17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0"/>
      <c r="C100" s="181"/>
      <c r="D100" s="182" t="s">
        <v>97</v>
      </c>
      <c r="E100" s="183"/>
      <c r="F100" s="183"/>
      <c r="G100" s="183"/>
      <c r="H100" s="183"/>
      <c r="I100" s="183"/>
      <c r="J100" s="184">
        <f>J147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4"/>
      <c r="C101" s="175"/>
      <c r="D101" s="176" t="s">
        <v>98</v>
      </c>
      <c r="E101" s="177"/>
      <c r="F101" s="177"/>
      <c r="G101" s="177"/>
      <c r="H101" s="177"/>
      <c r="I101" s="177"/>
      <c r="J101" s="178">
        <f>J317</f>
        <v>0</v>
      </c>
      <c r="K101" s="175"/>
      <c r="L101" s="17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0"/>
      <c r="C102" s="181"/>
      <c r="D102" s="182" t="s">
        <v>99</v>
      </c>
      <c r="E102" s="183"/>
      <c r="F102" s="183"/>
      <c r="G102" s="183"/>
      <c r="H102" s="183"/>
      <c r="I102" s="183"/>
      <c r="J102" s="184">
        <f>J318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4"/>
      <c r="C103" s="175"/>
      <c r="D103" s="176" t="s">
        <v>100</v>
      </c>
      <c r="E103" s="177"/>
      <c r="F103" s="177"/>
      <c r="G103" s="177"/>
      <c r="H103" s="177"/>
      <c r="I103" s="177"/>
      <c r="J103" s="178">
        <f>J355</f>
        <v>0</v>
      </c>
      <c r="K103" s="175"/>
      <c r="L103" s="17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4"/>
      <c r="C104" s="175"/>
      <c r="D104" s="176" t="s">
        <v>101</v>
      </c>
      <c r="E104" s="177"/>
      <c r="F104" s="177"/>
      <c r="G104" s="177"/>
      <c r="H104" s="177"/>
      <c r="I104" s="177"/>
      <c r="J104" s="178">
        <f>J358</f>
        <v>0</v>
      </c>
      <c r="K104" s="175"/>
      <c r="L104" s="17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0"/>
      <c r="C105" s="181"/>
      <c r="D105" s="182" t="s">
        <v>102</v>
      </c>
      <c r="E105" s="183"/>
      <c r="F105" s="183"/>
      <c r="G105" s="183"/>
      <c r="H105" s="183"/>
      <c r="I105" s="183"/>
      <c r="J105" s="184">
        <f>J359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103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9"/>
      <c r="D115" s="39"/>
      <c r="E115" s="169" t="str">
        <f>E7</f>
        <v>VÝMĚNA ELEKTROINSTALACE V OBJEKTU ONDŘEJSKÁ 56 V KARLOVÝCH VARECH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87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D.1.4 - Elektroinstalace - silnoproudá zařízení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9. 12. 2024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 xml:space="preserve"> </v>
      </c>
      <c r="G121" s="39"/>
      <c r="H121" s="39"/>
      <c r="I121" s="31" t="s">
        <v>29</v>
      </c>
      <c r="J121" s="35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IF(E18="","",E18)</f>
        <v>Vyplň údaj</v>
      </c>
      <c r="G122" s="39"/>
      <c r="H122" s="39"/>
      <c r="I122" s="31" t="s">
        <v>31</v>
      </c>
      <c r="J122" s="35" t="str">
        <f>E24</f>
        <v>Klimešová Miroslava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86"/>
      <c r="B124" s="187"/>
      <c r="C124" s="188" t="s">
        <v>104</v>
      </c>
      <c r="D124" s="189" t="s">
        <v>60</v>
      </c>
      <c r="E124" s="189" t="s">
        <v>56</v>
      </c>
      <c r="F124" s="189" t="s">
        <v>57</v>
      </c>
      <c r="G124" s="189" t="s">
        <v>105</v>
      </c>
      <c r="H124" s="189" t="s">
        <v>106</v>
      </c>
      <c r="I124" s="189" t="s">
        <v>107</v>
      </c>
      <c r="J124" s="189" t="s">
        <v>91</v>
      </c>
      <c r="K124" s="190" t="s">
        <v>108</v>
      </c>
      <c r="L124" s="191"/>
      <c r="M124" s="99" t="s">
        <v>1</v>
      </c>
      <c r="N124" s="100" t="s">
        <v>39</v>
      </c>
      <c r="O124" s="100" t="s">
        <v>109</v>
      </c>
      <c r="P124" s="100" t="s">
        <v>110</v>
      </c>
      <c r="Q124" s="100" t="s">
        <v>111</v>
      </c>
      <c r="R124" s="100" t="s">
        <v>112</v>
      </c>
      <c r="S124" s="100" t="s">
        <v>113</v>
      </c>
      <c r="T124" s="101" t="s">
        <v>114</v>
      </c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</row>
    <row r="125" s="2" customFormat="1" ht="22.8" customHeight="1">
      <c r="A125" s="37"/>
      <c r="B125" s="38"/>
      <c r="C125" s="106" t="s">
        <v>115</v>
      </c>
      <c r="D125" s="39"/>
      <c r="E125" s="39"/>
      <c r="F125" s="39"/>
      <c r="G125" s="39"/>
      <c r="H125" s="39"/>
      <c r="I125" s="39"/>
      <c r="J125" s="192">
        <f>BK125</f>
        <v>0</v>
      </c>
      <c r="K125" s="39"/>
      <c r="L125" s="43"/>
      <c r="M125" s="102"/>
      <c r="N125" s="193"/>
      <c r="O125" s="103"/>
      <c r="P125" s="194">
        <f>P126+P146+P317+P355+P358</f>
        <v>0</v>
      </c>
      <c r="Q125" s="103"/>
      <c r="R125" s="194">
        <f>R126+R146+R317+R355+R358</f>
        <v>1.7624199999999999</v>
      </c>
      <c r="S125" s="103"/>
      <c r="T125" s="195">
        <f>T126+T146+T317+T355+T358</f>
        <v>9.0511599999999994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74</v>
      </c>
      <c r="AU125" s="16" t="s">
        <v>93</v>
      </c>
      <c r="BK125" s="196">
        <f>BK126+BK146+BK317+BK355+BK358</f>
        <v>0</v>
      </c>
    </row>
    <row r="126" s="12" customFormat="1" ht="25.92" customHeight="1">
      <c r="A126" s="12"/>
      <c r="B126" s="197"/>
      <c r="C126" s="198"/>
      <c r="D126" s="199" t="s">
        <v>74</v>
      </c>
      <c r="E126" s="200" t="s">
        <v>116</v>
      </c>
      <c r="F126" s="200" t="s">
        <v>117</v>
      </c>
      <c r="G126" s="198"/>
      <c r="H126" s="198"/>
      <c r="I126" s="201"/>
      <c r="J126" s="202">
        <f>BK126</f>
        <v>0</v>
      </c>
      <c r="K126" s="198"/>
      <c r="L126" s="203"/>
      <c r="M126" s="204"/>
      <c r="N126" s="205"/>
      <c r="O126" s="205"/>
      <c r="P126" s="206">
        <f>P127</f>
        <v>0</v>
      </c>
      <c r="Q126" s="205"/>
      <c r="R126" s="206">
        <f>R127</f>
        <v>0.089400000000000021</v>
      </c>
      <c r="S126" s="205"/>
      <c r="T126" s="207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83</v>
      </c>
      <c r="AT126" s="209" t="s">
        <v>74</v>
      </c>
      <c r="AU126" s="209" t="s">
        <v>75</v>
      </c>
      <c r="AY126" s="208" t="s">
        <v>118</v>
      </c>
      <c r="BK126" s="210">
        <f>BK127</f>
        <v>0</v>
      </c>
    </row>
    <row r="127" s="12" customFormat="1" ht="22.8" customHeight="1">
      <c r="A127" s="12"/>
      <c r="B127" s="197"/>
      <c r="C127" s="198"/>
      <c r="D127" s="199" t="s">
        <v>74</v>
      </c>
      <c r="E127" s="211" t="s">
        <v>119</v>
      </c>
      <c r="F127" s="211" t="s">
        <v>120</v>
      </c>
      <c r="G127" s="198"/>
      <c r="H127" s="198"/>
      <c r="I127" s="201"/>
      <c r="J127" s="212">
        <f>BK127</f>
        <v>0</v>
      </c>
      <c r="K127" s="198"/>
      <c r="L127" s="203"/>
      <c r="M127" s="204"/>
      <c r="N127" s="205"/>
      <c r="O127" s="205"/>
      <c r="P127" s="206">
        <f>SUM(P128:P145)</f>
        <v>0</v>
      </c>
      <c r="Q127" s="205"/>
      <c r="R127" s="206">
        <f>SUM(R128:R145)</f>
        <v>0.089400000000000021</v>
      </c>
      <c r="S127" s="205"/>
      <c r="T127" s="207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83</v>
      </c>
      <c r="AT127" s="209" t="s">
        <v>74</v>
      </c>
      <c r="AU127" s="209" t="s">
        <v>83</v>
      </c>
      <c r="AY127" s="208" t="s">
        <v>118</v>
      </c>
      <c r="BK127" s="210">
        <f>SUM(BK128:BK145)</f>
        <v>0</v>
      </c>
    </row>
    <row r="128" s="2" customFormat="1" ht="37.8" customHeight="1">
      <c r="A128" s="37"/>
      <c r="B128" s="38"/>
      <c r="C128" s="213" t="s">
        <v>83</v>
      </c>
      <c r="D128" s="213" t="s">
        <v>121</v>
      </c>
      <c r="E128" s="214" t="s">
        <v>122</v>
      </c>
      <c r="F128" s="215" t="s">
        <v>123</v>
      </c>
      <c r="G128" s="216" t="s">
        <v>124</v>
      </c>
      <c r="H128" s="217">
        <v>240</v>
      </c>
      <c r="I128" s="218"/>
      <c r="J128" s="219">
        <f>ROUND(I128*H128,2)</f>
        <v>0</v>
      </c>
      <c r="K128" s="215" t="s">
        <v>125</v>
      </c>
      <c r="L128" s="43"/>
      <c r="M128" s="220" t="s">
        <v>1</v>
      </c>
      <c r="N128" s="221" t="s">
        <v>40</v>
      </c>
      <c r="O128" s="90"/>
      <c r="P128" s="222">
        <f>O128*H128</f>
        <v>0</v>
      </c>
      <c r="Q128" s="222">
        <v>1.0000000000000001E-05</v>
      </c>
      <c r="R128" s="222">
        <f>Q128*H128</f>
        <v>0.0024000000000000002</v>
      </c>
      <c r="S128" s="222">
        <v>0</v>
      </c>
      <c r="T128" s="22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126</v>
      </c>
      <c r="AT128" s="224" t="s">
        <v>121</v>
      </c>
      <c r="AU128" s="224" t="s">
        <v>85</v>
      </c>
      <c r="AY128" s="16" t="s">
        <v>118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83</v>
      </c>
      <c r="BK128" s="225">
        <f>ROUND(I128*H128,2)</f>
        <v>0</v>
      </c>
      <c r="BL128" s="16" t="s">
        <v>126</v>
      </c>
      <c r="BM128" s="224" t="s">
        <v>127</v>
      </c>
    </row>
    <row r="129" s="2" customFormat="1">
      <c r="A129" s="37"/>
      <c r="B129" s="38"/>
      <c r="C129" s="39"/>
      <c r="D129" s="226" t="s">
        <v>128</v>
      </c>
      <c r="E129" s="39"/>
      <c r="F129" s="227" t="s">
        <v>129</v>
      </c>
      <c r="G129" s="39"/>
      <c r="H129" s="39"/>
      <c r="I129" s="228"/>
      <c r="J129" s="39"/>
      <c r="K129" s="39"/>
      <c r="L129" s="43"/>
      <c r="M129" s="229"/>
      <c r="N129" s="230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128</v>
      </c>
      <c r="AU129" s="16" t="s">
        <v>85</v>
      </c>
    </row>
    <row r="130" s="2" customFormat="1" ht="24.15" customHeight="1">
      <c r="A130" s="37"/>
      <c r="B130" s="38"/>
      <c r="C130" s="213" t="s">
        <v>85</v>
      </c>
      <c r="D130" s="213" t="s">
        <v>121</v>
      </c>
      <c r="E130" s="214" t="s">
        <v>130</v>
      </c>
      <c r="F130" s="215" t="s">
        <v>131</v>
      </c>
      <c r="G130" s="216" t="s">
        <v>124</v>
      </c>
      <c r="H130" s="217">
        <v>100</v>
      </c>
      <c r="I130" s="218"/>
      <c r="J130" s="219">
        <f>ROUND(I130*H130,2)</f>
        <v>0</v>
      </c>
      <c r="K130" s="215" t="s">
        <v>125</v>
      </c>
      <c r="L130" s="43"/>
      <c r="M130" s="220" t="s">
        <v>1</v>
      </c>
      <c r="N130" s="221" t="s">
        <v>40</v>
      </c>
      <c r="O130" s="90"/>
      <c r="P130" s="222">
        <f>O130*H130</f>
        <v>0</v>
      </c>
      <c r="Q130" s="222">
        <v>1.0000000000000001E-05</v>
      </c>
      <c r="R130" s="222">
        <f>Q130*H130</f>
        <v>0.001</v>
      </c>
      <c r="S130" s="222">
        <v>0</v>
      </c>
      <c r="T130" s="22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126</v>
      </c>
      <c r="AT130" s="224" t="s">
        <v>121</v>
      </c>
      <c r="AU130" s="224" t="s">
        <v>85</v>
      </c>
      <c r="AY130" s="16" t="s">
        <v>118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83</v>
      </c>
      <c r="BK130" s="225">
        <f>ROUND(I130*H130,2)</f>
        <v>0</v>
      </c>
      <c r="BL130" s="16" t="s">
        <v>126</v>
      </c>
      <c r="BM130" s="224" t="s">
        <v>132</v>
      </c>
    </row>
    <row r="131" s="2" customFormat="1">
      <c r="A131" s="37"/>
      <c r="B131" s="38"/>
      <c r="C131" s="39"/>
      <c r="D131" s="226" t="s">
        <v>128</v>
      </c>
      <c r="E131" s="39"/>
      <c r="F131" s="227" t="s">
        <v>133</v>
      </c>
      <c r="G131" s="39"/>
      <c r="H131" s="39"/>
      <c r="I131" s="228"/>
      <c r="J131" s="39"/>
      <c r="K131" s="39"/>
      <c r="L131" s="43"/>
      <c r="M131" s="229"/>
      <c r="N131" s="230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128</v>
      </c>
      <c r="AU131" s="16" t="s">
        <v>85</v>
      </c>
    </row>
    <row r="132" s="2" customFormat="1" ht="24.15" customHeight="1">
      <c r="A132" s="37"/>
      <c r="B132" s="38"/>
      <c r="C132" s="213" t="s">
        <v>134</v>
      </c>
      <c r="D132" s="213" t="s">
        <v>121</v>
      </c>
      <c r="E132" s="214" t="s">
        <v>135</v>
      </c>
      <c r="F132" s="215" t="s">
        <v>136</v>
      </c>
      <c r="G132" s="216" t="s">
        <v>124</v>
      </c>
      <c r="H132" s="217">
        <v>1620</v>
      </c>
      <c r="I132" s="218"/>
      <c r="J132" s="219">
        <f>ROUND(I132*H132,2)</f>
        <v>0</v>
      </c>
      <c r="K132" s="215" t="s">
        <v>125</v>
      </c>
      <c r="L132" s="43"/>
      <c r="M132" s="220" t="s">
        <v>1</v>
      </c>
      <c r="N132" s="221" t="s">
        <v>40</v>
      </c>
      <c r="O132" s="90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126</v>
      </c>
      <c r="AT132" s="224" t="s">
        <v>121</v>
      </c>
      <c r="AU132" s="224" t="s">
        <v>85</v>
      </c>
      <c r="AY132" s="16" t="s">
        <v>118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83</v>
      </c>
      <c r="BK132" s="225">
        <f>ROUND(I132*H132,2)</f>
        <v>0</v>
      </c>
      <c r="BL132" s="16" t="s">
        <v>126</v>
      </c>
      <c r="BM132" s="224" t="s">
        <v>137</v>
      </c>
    </row>
    <row r="133" s="2" customFormat="1">
      <c r="A133" s="37"/>
      <c r="B133" s="38"/>
      <c r="C133" s="39"/>
      <c r="D133" s="226" t="s">
        <v>128</v>
      </c>
      <c r="E133" s="39"/>
      <c r="F133" s="227" t="s">
        <v>138</v>
      </c>
      <c r="G133" s="39"/>
      <c r="H133" s="39"/>
      <c r="I133" s="228"/>
      <c r="J133" s="39"/>
      <c r="K133" s="39"/>
      <c r="L133" s="43"/>
      <c r="M133" s="229"/>
      <c r="N133" s="230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128</v>
      </c>
      <c r="AU133" s="16" t="s">
        <v>85</v>
      </c>
    </row>
    <row r="134" s="2" customFormat="1" ht="24.15" customHeight="1">
      <c r="A134" s="37"/>
      <c r="B134" s="38"/>
      <c r="C134" s="213" t="s">
        <v>126</v>
      </c>
      <c r="D134" s="213" t="s">
        <v>121</v>
      </c>
      <c r="E134" s="214" t="s">
        <v>139</v>
      </c>
      <c r="F134" s="215" t="s">
        <v>140</v>
      </c>
      <c r="G134" s="216" t="s">
        <v>124</v>
      </c>
      <c r="H134" s="217">
        <v>1620</v>
      </c>
      <c r="I134" s="218"/>
      <c r="J134" s="219">
        <f>ROUND(I134*H134,2)</f>
        <v>0</v>
      </c>
      <c r="K134" s="215" t="s">
        <v>125</v>
      </c>
      <c r="L134" s="43"/>
      <c r="M134" s="220" t="s">
        <v>1</v>
      </c>
      <c r="N134" s="221" t="s">
        <v>40</v>
      </c>
      <c r="O134" s="90"/>
      <c r="P134" s="222">
        <f>O134*H134</f>
        <v>0</v>
      </c>
      <c r="Q134" s="222">
        <v>1.0000000000000001E-05</v>
      </c>
      <c r="R134" s="222">
        <f>Q134*H134</f>
        <v>0.016200000000000003</v>
      </c>
      <c r="S134" s="222">
        <v>0</v>
      </c>
      <c r="T134" s="22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126</v>
      </c>
      <c r="AT134" s="224" t="s">
        <v>121</v>
      </c>
      <c r="AU134" s="224" t="s">
        <v>85</v>
      </c>
      <c r="AY134" s="16" t="s">
        <v>118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83</v>
      </c>
      <c r="BK134" s="225">
        <f>ROUND(I134*H134,2)</f>
        <v>0</v>
      </c>
      <c r="BL134" s="16" t="s">
        <v>126</v>
      </c>
      <c r="BM134" s="224" t="s">
        <v>141</v>
      </c>
    </row>
    <row r="135" s="2" customFormat="1">
      <c r="A135" s="37"/>
      <c r="B135" s="38"/>
      <c r="C135" s="39"/>
      <c r="D135" s="226" t="s">
        <v>128</v>
      </c>
      <c r="E135" s="39"/>
      <c r="F135" s="227" t="s">
        <v>142</v>
      </c>
      <c r="G135" s="39"/>
      <c r="H135" s="39"/>
      <c r="I135" s="228"/>
      <c r="J135" s="39"/>
      <c r="K135" s="39"/>
      <c r="L135" s="43"/>
      <c r="M135" s="229"/>
      <c r="N135" s="230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128</v>
      </c>
      <c r="AU135" s="16" t="s">
        <v>85</v>
      </c>
    </row>
    <row r="136" s="2" customFormat="1" ht="33" customHeight="1">
      <c r="A136" s="37"/>
      <c r="B136" s="38"/>
      <c r="C136" s="213" t="s">
        <v>143</v>
      </c>
      <c r="D136" s="213" t="s">
        <v>121</v>
      </c>
      <c r="E136" s="214" t="s">
        <v>144</v>
      </c>
      <c r="F136" s="215" t="s">
        <v>145</v>
      </c>
      <c r="G136" s="216" t="s">
        <v>124</v>
      </c>
      <c r="H136" s="217">
        <v>1620</v>
      </c>
      <c r="I136" s="218"/>
      <c r="J136" s="219">
        <f>ROUND(I136*H136,2)</f>
        <v>0</v>
      </c>
      <c r="K136" s="215" t="s">
        <v>125</v>
      </c>
      <c r="L136" s="43"/>
      <c r="M136" s="220" t="s">
        <v>1</v>
      </c>
      <c r="N136" s="221" t="s">
        <v>40</v>
      </c>
      <c r="O136" s="90"/>
      <c r="P136" s="222">
        <f>O136*H136</f>
        <v>0</v>
      </c>
      <c r="Q136" s="222">
        <v>4.0000000000000003E-05</v>
      </c>
      <c r="R136" s="222">
        <f>Q136*H136</f>
        <v>0.06480000000000001</v>
      </c>
      <c r="S136" s="222">
        <v>0</v>
      </c>
      <c r="T136" s="22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126</v>
      </c>
      <c r="AT136" s="224" t="s">
        <v>121</v>
      </c>
      <c r="AU136" s="224" t="s">
        <v>85</v>
      </c>
      <c r="AY136" s="16" t="s">
        <v>118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83</v>
      </c>
      <c r="BK136" s="225">
        <f>ROUND(I136*H136,2)</f>
        <v>0</v>
      </c>
      <c r="BL136" s="16" t="s">
        <v>126</v>
      </c>
      <c r="BM136" s="224" t="s">
        <v>146</v>
      </c>
    </row>
    <row r="137" s="2" customFormat="1">
      <c r="A137" s="37"/>
      <c r="B137" s="38"/>
      <c r="C137" s="39"/>
      <c r="D137" s="226" t="s">
        <v>128</v>
      </c>
      <c r="E137" s="39"/>
      <c r="F137" s="227" t="s">
        <v>147</v>
      </c>
      <c r="G137" s="39"/>
      <c r="H137" s="39"/>
      <c r="I137" s="228"/>
      <c r="J137" s="39"/>
      <c r="K137" s="39"/>
      <c r="L137" s="43"/>
      <c r="M137" s="229"/>
      <c r="N137" s="230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128</v>
      </c>
      <c r="AU137" s="16" t="s">
        <v>85</v>
      </c>
    </row>
    <row r="138" s="2" customFormat="1" ht="24.15" customHeight="1">
      <c r="A138" s="37"/>
      <c r="B138" s="38"/>
      <c r="C138" s="213" t="s">
        <v>148</v>
      </c>
      <c r="D138" s="213" t="s">
        <v>121</v>
      </c>
      <c r="E138" s="214" t="s">
        <v>149</v>
      </c>
      <c r="F138" s="215" t="s">
        <v>150</v>
      </c>
      <c r="G138" s="216" t="s">
        <v>124</v>
      </c>
      <c r="H138" s="217">
        <v>1620</v>
      </c>
      <c r="I138" s="218"/>
      <c r="J138" s="219">
        <f>ROUND(I138*H138,2)</f>
        <v>0</v>
      </c>
      <c r="K138" s="215" t="s">
        <v>125</v>
      </c>
      <c r="L138" s="43"/>
      <c r="M138" s="220" t="s">
        <v>1</v>
      </c>
      <c r="N138" s="221" t="s">
        <v>40</v>
      </c>
      <c r="O138" s="90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4" t="s">
        <v>126</v>
      </c>
      <c r="AT138" s="224" t="s">
        <v>121</v>
      </c>
      <c r="AU138" s="224" t="s">
        <v>85</v>
      </c>
      <c r="AY138" s="16" t="s">
        <v>118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6" t="s">
        <v>83</v>
      </c>
      <c r="BK138" s="225">
        <f>ROUND(I138*H138,2)</f>
        <v>0</v>
      </c>
      <c r="BL138" s="16" t="s">
        <v>126</v>
      </c>
      <c r="BM138" s="224" t="s">
        <v>151</v>
      </c>
    </row>
    <row r="139" s="2" customFormat="1">
      <c r="A139" s="37"/>
      <c r="B139" s="38"/>
      <c r="C139" s="39"/>
      <c r="D139" s="226" t="s">
        <v>128</v>
      </c>
      <c r="E139" s="39"/>
      <c r="F139" s="227" t="s">
        <v>152</v>
      </c>
      <c r="G139" s="39"/>
      <c r="H139" s="39"/>
      <c r="I139" s="228"/>
      <c r="J139" s="39"/>
      <c r="K139" s="39"/>
      <c r="L139" s="43"/>
      <c r="M139" s="229"/>
      <c r="N139" s="230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128</v>
      </c>
      <c r="AU139" s="16" t="s">
        <v>85</v>
      </c>
    </row>
    <row r="140" s="2" customFormat="1" ht="24.15" customHeight="1">
      <c r="A140" s="37"/>
      <c r="B140" s="38"/>
      <c r="C140" s="213" t="s">
        <v>153</v>
      </c>
      <c r="D140" s="213" t="s">
        <v>121</v>
      </c>
      <c r="E140" s="214" t="s">
        <v>154</v>
      </c>
      <c r="F140" s="215" t="s">
        <v>155</v>
      </c>
      <c r="G140" s="216" t="s">
        <v>124</v>
      </c>
      <c r="H140" s="217">
        <v>100</v>
      </c>
      <c r="I140" s="218"/>
      <c r="J140" s="219">
        <f>ROUND(I140*H140,2)</f>
        <v>0</v>
      </c>
      <c r="K140" s="215" t="s">
        <v>125</v>
      </c>
      <c r="L140" s="43"/>
      <c r="M140" s="220" t="s">
        <v>1</v>
      </c>
      <c r="N140" s="221" t="s">
        <v>40</v>
      </c>
      <c r="O140" s="90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4" t="s">
        <v>126</v>
      </c>
      <c r="AT140" s="224" t="s">
        <v>121</v>
      </c>
      <c r="AU140" s="224" t="s">
        <v>85</v>
      </c>
      <c r="AY140" s="16" t="s">
        <v>118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6" t="s">
        <v>83</v>
      </c>
      <c r="BK140" s="225">
        <f>ROUND(I140*H140,2)</f>
        <v>0</v>
      </c>
      <c r="BL140" s="16" t="s">
        <v>126</v>
      </c>
      <c r="BM140" s="224" t="s">
        <v>156</v>
      </c>
    </row>
    <row r="141" s="2" customFormat="1">
      <c r="A141" s="37"/>
      <c r="B141" s="38"/>
      <c r="C141" s="39"/>
      <c r="D141" s="226" t="s">
        <v>128</v>
      </c>
      <c r="E141" s="39"/>
      <c r="F141" s="227" t="s">
        <v>157</v>
      </c>
      <c r="G141" s="39"/>
      <c r="H141" s="39"/>
      <c r="I141" s="228"/>
      <c r="J141" s="39"/>
      <c r="K141" s="39"/>
      <c r="L141" s="43"/>
      <c r="M141" s="229"/>
      <c r="N141" s="230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128</v>
      </c>
      <c r="AU141" s="16" t="s">
        <v>85</v>
      </c>
    </row>
    <row r="142" s="2" customFormat="1" ht="24.15" customHeight="1">
      <c r="A142" s="37"/>
      <c r="B142" s="38"/>
      <c r="C142" s="213" t="s">
        <v>158</v>
      </c>
      <c r="D142" s="213" t="s">
        <v>121</v>
      </c>
      <c r="E142" s="214" t="s">
        <v>159</v>
      </c>
      <c r="F142" s="215" t="s">
        <v>160</v>
      </c>
      <c r="G142" s="216" t="s">
        <v>124</v>
      </c>
      <c r="H142" s="217">
        <v>100</v>
      </c>
      <c r="I142" s="218"/>
      <c r="J142" s="219">
        <f>ROUND(I142*H142,2)</f>
        <v>0</v>
      </c>
      <c r="K142" s="215" t="s">
        <v>125</v>
      </c>
      <c r="L142" s="43"/>
      <c r="M142" s="220" t="s">
        <v>1</v>
      </c>
      <c r="N142" s="221" t="s">
        <v>40</v>
      </c>
      <c r="O142" s="90"/>
      <c r="P142" s="222">
        <f>O142*H142</f>
        <v>0</v>
      </c>
      <c r="Q142" s="222">
        <v>1.0000000000000001E-05</v>
      </c>
      <c r="R142" s="222">
        <f>Q142*H142</f>
        <v>0.001</v>
      </c>
      <c r="S142" s="222">
        <v>0</v>
      </c>
      <c r="T142" s="22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4" t="s">
        <v>126</v>
      </c>
      <c r="AT142" s="224" t="s">
        <v>121</v>
      </c>
      <c r="AU142" s="224" t="s">
        <v>85</v>
      </c>
      <c r="AY142" s="16" t="s">
        <v>118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6" t="s">
        <v>83</v>
      </c>
      <c r="BK142" s="225">
        <f>ROUND(I142*H142,2)</f>
        <v>0</v>
      </c>
      <c r="BL142" s="16" t="s">
        <v>126</v>
      </c>
      <c r="BM142" s="224" t="s">
        <v>161</v>
      </c>
    </row>
    <row r="143" s="2" customFormat="1">
      <c r="A143" s="37"/>
      <c r="B143" s="38"/>
      <c r="C143" s="39"/>
      <c r="D143" s="226" t="s">
        <v>128</v>
      </c>
      <c r="E143" s="39"/>
      <c r="F143" s="227" t="s">
        <v>162</v>
      </c>
      <c r="G143" s="39"/>
      <c r="H143" s="39"/>
      <c r="I143" s="228"/>
      <c r="J143" s="39"/>
      <c r="K143" s="39"/>
      <c r="L143" s="43"/>
      <c r="M143" s="229"/>
      <c r="N143" s="230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128</v>
      </c>
      <c r="AU143" s="16" t="s">
        <v>85</v>
      </c>
    </row>
    <row r="144" s="2" customFormat="1" ht="24.15" customHeight="1">
      <c r="A144" s="37"/>
      <c r="B144" s="38"/>
      <c r="C144" s="213" t="s">
        <v>119</v>
      </c>
      <c r="D144" s="213" t="s">
        <v>121</v>
      </c>
      <c r="E144" s="214" t="s">
        <v>163</v>
      </c>
      <c r="F144" s="215" t="s">
        <v>164</v>
      </c>
      <c r="G144" s="216" t="s">
        <v>124</v>
      </c>
      <c r="H144" s="217">
        <v>100</v>
      </c>
      <c r="I144" s="218"/>
      <c r="J144" s="219">
        <f>ROUND(I144*H144,2)</f>
        <v>0</v>
      </c>
      <c r="K144" s="215" t="s">
        <v>125</v>
      </c>
      <c r="L144" s="43"/>
      <c r="M144" s="220" t="s">
        <v>1</v>
      </c>
      <c r="N144" s="221" t="s">
        <v>40</v>
      </c>
      <c r="O144" s="90"/>
      <c r="P144" s="222">
        <f>O144*H144</f>
        <v>0</v>
      </c>
      <c r="Q144" s="222">
        <v>4.0000000000000003E-05</v>
      </c>
      <c r="R144" s="222">
        <f>Q144*H144</f>
        <v>0.0040000000000000001</v>
      </c>
      <c r="S144" s="222">
        <v>0</v>
      </c>
      <c r="T144" s="22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4" t="s">
        <v>126</v>
      </c>
      <c r="AT144" s="224" t="s">
        <v>121</v>
      </c>
      <c r="AU144" s="224" t="s">
        <v>85</v>
      </c>
      <c r="AY144" s="16" t="s">
        <v>118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6" t="s">
        <v>83</v>
      </c>
      <c r="BK144" s="225">
        <f>ROUND(I144*H144,2)</f>
        <v>0</v>
      </c>
      <c r="BL144" s="16" t="s">
        <v>126</v>
      </c>
      <c r="BM144" s="224" t="s">
        <v>165</v>
      </c>
    </row>
    <row r="145" s="2" customFormat="1">
      <c r="A145" s="37"/>
      <c r="B145" s="38"/>
      <c r="C145" s="39"/>
      <c r="D145" s="226" t="s">
        <v>128</v>
      </c>
      <c r="E145" s="39"/>
      <c r="F145" s="227" t="s">
        <v>166</v>
      </c>
      <c r="G145" s="39"/>
      <c r="H145" s="39"/>
      <c r="I145" s="228"/>
      <c r="J145" s="39"/>
      <c r="K145" s="39"/>
      <c r="L145" s="43"/>
      <c r="M145" s="229"/>
      <c r="N145" s="230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128</v>
      </c>
      <c r="AU145" s="16" t="s">
        <v>85</v>
      </c>
    </row>
    <row r="146" s="12" customFormat="1" ht="25.92" customHeight="1">
      <c r="A146" s="12"/>
      <c r="B146" s="197"/>
      <c r="C146" s="198"/>
      <c r="D146" s="199" t="s">
        <v>74</v>
      </c>
      <c r="E146" s="200" t="s">
        <v>167</v>
      </c>
      <c r="F146" s="200" t="s">
        <v>168</v>
      </c>
      <c r="G146" s="198"/>
      <c r="H146" s="198"/>
      <c r="I146" s="201"/>
      <c r="J146" s="202">
        <f>BK146</f>
        <v>0</v>
      </c>
      <c r="K146" s="198"/>
      <c r="L146" s="203"/>
      <c r="M146" s="204"/>
      <c r="N146" s="205"/>
      <c r="O146" s="205"/>
      <c r="P146" s="206">
        <f>P147</f>
        <v>0</v>
      </c>
      <c r="Q146" s="205"/>
      <c r="R146" s="206">
        <f>R147</f>
        <v>1.1682699999999999</v>
      </c>
      <c r="S146" s="205"/>
      <c r="T146" s="207">
        <f>T147</f>
        <v>1.2050000000000001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85</v>
      </c>
      <c r="AT146" s="209" t="s">
        <v>74</v>
      </c>
      <c r="AU146" s="209" t="s">
        <v>75</v>
      </c>
      <c r="AY146" s="208" t="s">
        <v>118</v>
      </c>
      <c r="BK146" s="210">
        <f>BK147</f>
        <v>0</v>
      </c>
    </row>
    <row r="147" s="12" customFormat="1" ht="22.8" customHeight="1">
      <c r="A147" s="12"/>
      <c r="B147" s="197"/>
      <c r="C147" s="198"/>
      <c r="D147" s="199" t="s">
        <v>74</v>
      </c>
      <c r="E147" s="211" t="s">
        <v>169</v>
      </c>
      <c r="F147" s="211" t="s">
        <v>170</v>
      </c>
      <c r="G147" s="198"/>
      <c r="H147" s="198"/>
      <c r="I147" s="201"/>
      <c r="J147" s="212">
        <f>BK147</f>
        <v>0</v>
      </c>
      <c r="K147" s="198"/>
      <c r="L147" s="203"/>
      <c r="M147" s="204"/>
      <c r="N147" s="205"/>
      <c r="O147" s="205"/>
      <c r="P147" s="206">
        <f>SUM(P148:P316)</f>
        <v>0</v>
      </c>
      <c r="Q147" s="205"/>
      <c r="R147" s="206">
        <f>SUM(R148:R316)</f>
        <v>1.1682699999999999</v>
      </c>
      <c r="S147" s="205"/>
      <c r="T147" s="207">
        <f>SUM(T148:T316)</f>
        <v>1.2050000000000001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85</v>
      </c>
      <c r="AT147" s="209" t="s">
        <v>74</v>
      </c>
      <c r="AU147" s="209" t="s">
        <v>83</v>
      </c>
      <c r="AY147" s="208" t="s">
        <v>118</v>
      </c>
      <c r="BK147" s="210">
        <f>SUM(BK148:BK316)</f>
        <v>0</v>
      </c>
    </row>
    <row r="148" s="2" customFormat="1" ht="37.8" customHeight="1">
      <c r="A148" s="37"/>
      <c r="B148" s="38"/>
      <c r="C148" s="213" t="s">
        <v>171</v>
      </c>
      <c r="D148" s="213" t="s">
        <v>121</v>
      </c>
      <c r="E148" s="214" t="s">
        <v>172</v>
      </c>
      <c r="F148" s="215" t="s">
        <v>173</v>
      </c>
      <c r="G148" s="216" t="s">
        <v>174</v>
      </c>
      <c r="H148" s="217">
        <v>30</v>
      </c>
      <c r="I148" s="218"/>
      <c r="J148" s="219">
        <f>ROUND(I148*H148,2)</f>
        <v>0</v>
      </c>
      <c r="K148" s="215" t="s">
        <v>125</v>
      </c>
      <c r="L148" s="43"/>
      <c r="M148" s="220" t="s">
        <v>1</v>
      </c>
      <c r="N148" s="221" t="s">
        <v>40</v>
      </c>
      <c r="O148" s="90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4" t="s">
        <v>175</v>
      </c>
      <c r="AT148" s="224" t="s">
        <v>121</v>
      </c>
      <c r="AU148" s="224" t="s">
        <v>85</v>
      </c>
      <c r="AY148" s="16" t="s">
        <v>118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6" t="s">
        <v>83</v>
      </c>
      <c r="BK148" s="225">
        <f>ROUND(I148*H148,2)</f>
        <v>0</v>
      </c>
      <c r="BL148" s="16" t="s">
        <v>175</v>
      </c>
      <c r="BM148" s="224" t="s">
        <v>176</v>
      </c>
    </row>
    <row r="149" s="2" customFormat="1">
      <c r="A149" s="37"/>
      <c r="B149" s="38"/>
      <c r="C149" s="39"/>
      <c r="D149" s="226" t="s">
        <v>128</v>
      </c>
      <c r="E149" s="39"/>
      <c r="F149" s="227" t="s">
        <v>177</v>
      </c>
      <c r="G149" s="39"/>
      <c r="H149" s="39"/>
      <c r="I149" s="228"/>
      <c r="J149" s="39"/>
      <c r="K149" s="39"/>
      <c r="L149" s="43"/>
      <c r="M149" s="229"/>
      <c r="N149" s="230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128</v>
      </c>
      <c r="AU149" s="16" t="s">
        <v>85</v>
      </c>
    </row>
    <row r="150" s="2" customFormat="1" ht="24.15" customHeight="1">
      <c r="A150" s="37"/>
      <c r="B150" s="38"/>
      <c r="C150" s="231" t="s">
        <v>178</v>
      </c>
      <c r="D150" s="231" t="s">
        <v>179</v>
      </c>
      <c r="E150" s="232" t="s">
        <v>180</v>
      </c>
      <c r="F150" s="233" t="s">
        <v>181</v>
      </c>
      <c r="G150" s="234" t="s">
        <v>174</v>
      </c>
      <c r="H150" s="235">
        <v>31.5</v>
      </c>
      <c r="I150" s="236"/>
      <c r="J150" s="237">
        <f>ROUND(I150*H150,2)</f>
        <v>0</v>
      </c>
      <c r="K150" s="233" t="s">
        <v>125</v>
      </c>
      <c r="L150" s="238"/>
      <c r="M150" s="239" t="s">
        <v>1</v>
      </c>
      <c r="N150" s="240" t="s">
        <v>40</v>
      </c>
      <c r="O150" s="90"/>
      <c r="P150" s="222">
        <f>O150*H150</f>
        <v>0</v>
      </c>
      <c r="Q150" s="222">
        <v>0.00021000000000000001</v>
      </c>
      <c r="R150" s="222">
        <f>Q150*H150</f>
        <v>0.0066150000000000002</v>
      </c>
      <c r="S150" s="222">
        <v>0</v>
      </c>
      <c r="T150" s="22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4" t="s">
        <v>182</v>
      </c>
      <c r="AT150" s="224" t="s">
        <v>179</v>
      </c>
      <c r="AU150" s="224" t="s">
        <v>85</v>
      </c>
      <c r="AY150" s="16" t="s">
        <v>118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6" t="s">
        <v>83</v>
      </c>
      <c r="BK150" s="225">
        <f>ROUND(I150*H150,2)</f>
        <v>0</v>
      </c>
      <c r="BL150" s="16" t="s">
        <v>175</v>
      </c>
      <c r="BM150" s="224" t="s">
        <v>183</v>
      </c>
    </row>
    <row r="151" s="13" customFormat="1">
      <c r="A151" s="13"/>
      <c r="B151" s="241"/>
      <c r="C151" s="242"/>
      <c r="D151" s="243" t="s">
        <v>184</v>
      </c>
      <c r="E151" s="242"/>
      <c r="F151" s="244" t="s">
        <v>185</v>
      </c>
      <c r="G151" s="242"/>
      <c r="H151" s="245">
        <v>31.5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184</v>
      </c>
      <c r="AU151" s="251" t="s">
        <v>85</v>
      </c>
      <c r="AV151" s="13" t="s">
        <v>85</v>
      </c>
      <c r="AW151" s="13" t="s">
        <v>4</v>
      </c>
      <c r="AX151" s="13" t="s">
        <v>83</v>
      </c>
      <c r="AY151" s="251" t="s">
        <v>118</v>
      </c>
    </row>
    <row r="152" s="2" customFormat="1" ht="44.25" customHeight="1">
      <c r="A152" s="37"/>
      <c r="B152" s="38"/>
      <c r="C152" s="213" t="s">
        <v>8</v>
      </c>
      <c r="D152" s="213" t="s">
        <v>121</v>
      </c>
      <c r="E152" s="214" t="s">
        <v>186</v>
      </c>
      <c r="F152" s="215" t="s">
        <v>187</v>
      </c>
      <c r="G152" s="216" t="s">
        <v>174</v>
      </c>
      <c r="H152" s="217">
        <v>40</v>
      </c>
      <c r="I152" s="218"/>
      <c r="J152" s="219">
        <f>ROUND(I152*H152,2)</f>
        <v>0</v>
      </c>
      <c r="K152" s="215" t="s">
        <v>125</v>
      </c>
      <c r="L152" s="43"/>
      <c r="M152" s="220" t="s">
        <v>1</v>
      </c>
      <c r="N152" s="221" t="s">
        <v>40</v>
      </c>
      <c r="O152" s="90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4" t="s">
        <v>175</v>
      </c>
      <c r="AT152" s="224" t="s">
        <v>121</v>
      </c>
      <c r="AU152" s="224" t="s">
        <v>85</v>
      </c>
      <c r="AY152" s="16" t="s">
        <v>118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6" t="s">
        <v>83</v>
      </c>
      <c r="BK152" s="225">
        <f>ROUND(I152*H152,2)</f>
        <v>0</v>
      </c>
      <c r="BL152" s="16" t="s">
        <v>175</v>
      </c>
      <c r="BM152" s="224" t="s">
        <v>188</v>
      </c>
    </row>
    <row r="153" s="2" customFormat="1">
      <c r="A153" s="37"/>
      <c r="B153" s="38"/>
      <c r="C153" s="39"/>
      <c r="D153" s="226" t="s">
        <v>128</v>
      </c>
      <c r="E153" s="39"/>
      <c r="F153" s="227" t="s">
        <v>189</v>
      </c>
      <c r="G153" s="39"/>
      <c r="H153" s="39"/>
      <c r="I153" s="228"/>
      <c r="J153" s="39"/>
      <c r="K153" s="39"/>
      <c r="L153" s="43"/>
      <c r="M153" s="229"/>
      <c r="N153" s="230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128</v>
      </c>
      <c r="AU153" s="16" t="s">
        <v>85</v>
      </c>
    </row>
    <row r="154" s="2" customFormat="1" ht="21.75" customHeight="1">
      <c r="A154" s="37"/>
      <c r="B154" s="38"/>
      <c r="C154" s="231" t="s">
        <v>190</v>
      </c>
      <c r="D154" s="231" t="s">
        <v>179</v>
      </c>
      <c r="E154" s="232" t="s">
        <v>191</v>
      </c>
      <c r="F154" s="233" t="s">
        <v>192</v>
      </c>
      <c r="G154" s="234" t="s">
        <v>174</v>
      </c>
      <c r="H154" s="235">
        <v>42</v>
      </c>
      <c r="I154" s="236"/>
      <c r="J154" s="237">
        <f>ROUND(I154*H154,2)</f>
        <v>0</v>
      </c>
      <c r="K154" s="233" t="s">
        <v>1</v>
      </c>
      <c r="L154" s="238"/>
      <c r="M154" s="239" t="s">
        <v>1</v>
      </c>
      <c r="N154" s="240" t="s">
        <v>40</v>
      </c>
      <c r="O154" s="90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182</v>
      </c>
      <c r="AT154" s="224" t="s">
        <v>179</v>
      </c>
      <c r="AU154" s="224" t="s">
        <v>85</v>
      </c>
      <c r="AY154" s="16" t="s">
        <v>118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83</v>
      </c>
      <c r="BK154" s="225">
        <f>ROUND(I154*H154,2)</f>
        <v>0</v>
      </c>
      <c r="BL154" s="16" t="s">
        <v>175</v>
      </c>
      <c r="BM154" s="224" t="s">
        <v>193</v>
      </c>
    </row>
    <row r="155" s="13" customFormat="1">
      <c r="A155" s="13"/>
      <c r="B155" s="241"/>
      <c r="C155" s="242"/>
      <c r="D155" s="243" t="s">
        <v>184</v>
      </c>
      <c r="E155" s="242"/>
      <c r="F155" s="244" t="s">
        <v>194</v>
      </c>
      <c r="G155" s="242"/>
      <c r="H155" s="245">
        <v>42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184</v>
      </c>
      <c r="AU155" s="251" t="s">
        <v>85</v>
      </c>
      <c r="AV155" s="13" t="s">
        <v>85</v>
      </c>
      <c r="AW155" s="13" t="s">
        <v>4</v>
      </c>
      <c r="AX155" s="13" t="s">
        <v>83</v>
      </c>
      <c r="AY155" s="251" t="s">
        <v>118</v>
      </c>
    </row>
    <row r="156" s="2" customFormat="1" ht="16.5" customHeight="1">
      <c r="A156" s="37"/>
      <c r="B156" s="38"/>
      <c r="C156" s="231" t="s">
        <v>195</v>
      </c>
      <c r="D156" s="231" t="s">
        <v>179</v>
      </c>
      <c r="E156" s="232" t="s">
        <v>196</v>
      </c>
      <c r="F156" s="233" t="s">
        <v>197</v>
      </c>
      <c r="G156" s="234" t="s">
        <v>198</v>
      </c>
      <c r="H156" s="235">
        <v>4</v>
      </c>
      <c r="I156" s="236"/>
      <c r="J156" s="237">
        <f>ROUND(I156*H156,2)</f>
        <v>0</v>
      </c>
      <c r="K156" s="233" t="s">
        <v>1</v>
      </c>
      <c r="L156" s="238"/>
      <c r="M156" s="239" t="s">
        <v>1</v>
      </c>
      <c r="N156" s="240" t="s">
        <v>40</v>
      </c>
      <c r="O156" s="90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182</v>
      </c>
      <c r="AT156" s="224" t="s">
        <v>179</v>
      </c>
      <c r="AU156" s="224" t="s">
        <v>85</v>
      </c>
      <c r="AY156" s="16" t="s">
        <v>118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83</v>
      </c>
      <c r="BK156" s="225">
        <f>ROUND(I156*H156,2)</f>
        <v>0</v>
      </c>
      <c r="BL156" s="16" t="s">
        <v>175</v>
      </c>
      <c r="BM156" s="224" t="s">
        <v>199</v>
      </c>
    </row>
    <row r="157" s="2" customFormat="1" ht="16.5" customHeight="1">
      <c r="A157" s="37"/>
      <c r="B157" s="38"/>
      <c r="C157" s="231" t="s">
        <v>200</v>
      </c>
      <c r="D157" s="231" t="s">
        <v>179</v>
      </c>
      <c r="E157" s="232" t="s">
        <v>201</v>
      </c>
      <c r="F157" s="233" t="s">
        <v>202</v>
      </c>
      <c r="G157" s="234" t="s">
        <v>198</v>
      </c>
      <c r="H157" s="235">
        <v>9</v>
      </c>
      <c r="I157" s="236"/>
      <c r="J157" s="237">
        <f>ROUND(I157*H157,2)</f>
        <v>0</v>
      </c>
      <c r="K157" s="233" t="s">
        <v>1</v>
      </c>
      <c r="L157" s="238"/>
      <c r="M157" s="239" t="s">
        <v>1</v>
      </c>
      <c r="N157" s="240" t="s">
        <v>40</v>
      </c>
      <c r="O157" s="90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4" t="s">
        <v>182</v>
      </c>
      <c r="AT157" s="224" t="s">
        <v>179</v>
      </c>
      <c r="AU157" s="224" t="s">
        <v>85</v>
      </c>
      <c r="AY157" s="16" t="s">
        <v>118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6" t="s">
        <v>83</v>
      </c>
      <c r="BK157" s="225">
        <f>ROUND(I157*H157,2)</f>
        <v>0</v>
      </c>
      <c r="BL157" s="16" t="s">
        <v>175</v>
      </c>
      <c r="BM157" s="224" t="s">
        <v>203</v>
      </c>
    </row>
    <row r="158" s="2" customFormat="1" ht="16.5" customHeight="1">
      <c r="A158" s="37"/>
      <c r="B158" s="38"/>
      <c r="C158" s="231" t="s">
        <v>175</v>
      </c>
      <c r="D158" s="231" t="s">
        <v>179</v>
      </c>
      <c r="E158" s="232" t="s">
        <v>204</v>
      </c>
      <c r="F158" s="233" t="s">
        <v>205</v>
      </c>
      <c r="G158" s="234" t="s">
        <v>198</v>
      </c>
      <c r="H158" s="235">
        <v>10</v>
      </c>
      <c r="I158" s="236"/>
      <c r="J158" s="237">
        <f>ROUND(I158*H158,2)</f>
        <v>0</v>
      </c>
      <c r="K158" s="233" t="s">
        <v>1</v>
      </c>
      <c r="L158" s="238"/>
      <c r="M158" s="239" t="s">
        <v>1</v>
      </c>
      <c r="N158" s="240" t="s">
        <v>40</v>
      </c>
      <c r="O158" s="90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4" t="s">
        <v>182</v>
      </c>
      <c r="AT158" s="224" t="s">
        <v>179</v>
      </c>
      <c r="AU158" s="224" t="s">
        <v>85</v>
      </c>
      <c r="AY158" s="16" t="s">
        <v>118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6" t="s">
        <v>83</v>
      </c>
      <c r="BK158" s="225">
        <f>ROUND(I158*H158,2)</f>
        <v>0</v>
      </c>
      <c r="BL158" s="16" t="s">
        <v>175</v>
      </c>
      <c r="BM158" s="224" t="s">
        <v>206</v>
      </c>
    </row>
    <row r="159" s="2" customFormat="1" ht="16.5" customHeight="1">
      <c r="A159" s="37"/>
      <c r="B159" s="38"/>
      <c r="C159" s="231" t="s">
        <v>207</v>
      </c>
      <c r="D159" s="231" t="s">
        <v>179</v>
      </c>
      <c r="E159" s="232" t="s">
        <v>208</v>
      </c>
      <c r="F159" s="233" t="s">
        <v>209</v>
      </c>
      <c r="G159" s="234" t="s">
        <v>198</v>
      </c>
      <c r="H159" s="235">
        <v>1</v>
      </c>
      <c r="I159" s="236"/>
      <c r="J159" s="237">
        <f>ROUND(I159*H159,2)</f>
        <v>0</v>
      </c>
      <c r="K159" s="233" t="s">
        <v>1</v>
      </c>
      <c r="L159" s="238"/>
      <c r="M159" s="239" t="s">
        <v>1</v>
      </c>
      <c r="N159" s="240" t="s">
        <v>40</v>
      </c>
      <c r="O159" s="90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4" t="s">
        <v>182</v>
      </c>
      <c r="AT159" s="224" t="s">
        <v>179</v>
      </c>
      <c r="AU159" s="224" t="s">
        <v>85</v>
      </c>
      <c r="AY159" s="16" t="s">
        <v>118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6" t="s">
        <v>83</v>
      </c>
      <c r="BK159" s="225">
        <f>ROUND(I159*H159,2)</f>
        <v>0</v>
      </c>
      <c r="BL159" s="16" t="s">
        <v>175</v>
      </c>
      <c r="BM159" s="224" t="s">
        <v>210</v>
      </c>
    </row>
    <row r="160" s="2" customFormat="1" ht="16.5" customHeight="1">
      <c r="A160" s="37"/>
      <c r="B160" s="38"/>
      <c r="C160" s="231" t="s">
        <v>211</v>
      </c>
      <c r="D160" s="231" t="s">
        <v>179</v>
      </c>
      <c r="E160" s="232" t="s">
        <v>212</v>
      </c>
      <c r="F160" s="233" t="s">
        <v>213</v>
      </c>
      <c r="G160" s="234" t="s">
        <v>198</v>
      </c>
      <c r="H160" s="235">
        <v>2</v>
      </c>
      <c r="I160" s="236"/>
      <c r="J160" s="237">
        <f>ROUND(I160*H160,2)</f>
        <v>0</v>
      </c>
      <c r="K160" s="233" t="s">
        <v>1</v>
      </c>
      <c r="L160" s="238"/>
      <c r="M160" s="239" t="s">
        <v>1</v>
      </c>
      <c r="N160" s="240" t="s">
        <v>40</v>
      </c>
      <c r="O160" s="90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4" t="s">
        <v>182</v>
      </c>
      <c r="AT160" s="224" t="s">
        <v>179</v>
      </c>
      <c r="AU160" s="224" t="s">
        <v>85</v>
      </c>
      <c r="AY160" s="16" t="s">
        <v>118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6" t="s">
        <v>83</v>
      </c>
      <c r="BK160" s="225">
        <f>ROUND(I160*H160,2)</f>
        <v>0</v>
      </c>
      <c r="BL160" s="16" t="s">
        <v>175</v>
      </c>
      <c r="BM160" s="224" t="s">
        <v>214</v>
      </c>
    </row>
    <row r="161" s="2" customFormat="1" ht="24.15" customHeight="1">
      <c r="A161" s="37"/>
      <c r="B161" s="38"/>
      <c r="C161" s="231" t="s">
        <v>215</v>
      </c>
      <c r="D161" s="231" t="s">
        <v>179</v>
      </c>
      <c r="E161" s="232" t="s">
        <v>216</v>
      </c>
      <c r="F161" s="233" t="s">
        <v>217</v>
      </c>
      <c r="G161" s="234" t="s">
        <v>198</v>
      </c>
      <c r="H161" s="235">
        <v>52</v>
      </c>
      <c r="I161" s="236"/>
      <c r="J161" s="237">
        <f>ROUND(I161*H161,2)</f>
        <v>0</v>
      </c>
      <c r="K161" s="233" t="s">
        <v>1</v>
      </c>
      <c r="L161" s="238"/>
      <c r="M161" s="239" t="s">
        <v>1</v>
      </c>
      <c r="N161" s="240" t="s">
        <v>40</v>
      </c>
      <c r="O161" s="90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182</v>
      </c>
      <c r="AT161" s="224" t="s">
        <v>179</v>
      </c>
      <c r="AU161" s="224" t="s">
        <v>85</v>
      </c>
      <c r="AY161" s="16" t="s">
        <v>118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83</v>
      </c>
      <c r="BK161" s="225">
        <f>ROUND(I161*H161,2)</f>
        <v>0</v>
      </c>
      <c r="BL161" s="16" t="s">
        <v>175</v>
      </c>
      <c r="BM161" s="224" t="s">
        <v>218</v>
      </c>
    </row>
    <row r="162" s="2" customFormat="1" ht="16.5" customHeight="1">
      <c r="A162" s="37"/>
      <c r="B162" s="38"/>
      <c r="C162" s="231" t="s">
        <v>219</v>
      </c>
      <c r="D162" s="231" t="s">
        <v>179</v>
      </c>
      <c r="E162" s="232" t="s">
        <v>220</v>
      </c>
      <c r="F162" s="233" t="s">
        <v>221</v>
      </c>
      <c r="G162" s="234" t="s">
        <v>198</v>
      </c>
      <c r="H162" s="235">
        <v>26</v>
      </c>
      <c r="I162" s="236"/>
      <c r="J162" s="237">
        <f>ROUND(I162*H162,2)</f>
        <v>0</v>
      </c>
      <c r="K162" s="233" t="s">
        <v>1</v>
      </c>
      <c r="L162" s="238"/>
      <c r="M162" s="239" t="s">
        <v>1</v>
      </c>
      <c r="N162" s="240" t="s">
        <v>40</v>
      </c>
      <c r="O162" s="90"/>
      <c r="P162" s="222">
        <f>O162*H162</f>
        <v>0</v>
      </c>
      <c r="Q162" s="222">
        <v>4.0000000000000003E-05</v>
      </c>
      <c r="R162" s="222">
        <f>Q162*H162</f>
        <v>0.0010400000000000001</v>
      </c>
      <c r="S162" s="222">
        <v>0</v>
      </c>
      <c r="T162" s="22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4" t="s">
        <v>182</v>
      </c>
      <c r="AT162" s="224" t="s">
        <v>179</v>
      </c>
      <c r="AU162" s="224" t="s">
        <v>85</v>
      </c>
      <c r="AY162" s="16" t="s">
        <v>118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6" t="s">
        <v>83</v>
      </c>
      <c r="BK162" s="225">
        <f>ROUND(I162*H162,2)</f>
        <v>0</v>
      </c>
      <c r="BL162" s="16" t="s">
        <v>175</v>
      </c>
      <c r="BM162" s="224" t="s">
        <v>222</v>
      </c>
    </row>
    <row r="163" s="2" customFormat="1" ht="44.25" customHeight="1">
      <c r="A163" s="37"/>
      <c r="B163" s="38"/>
      <c r="C163" s="213" t="s">
        <v>7</v>
      </c>
      <c r="D163" s="213" t="s">
        <v>121</v>
      </c>
      <c r="E163" s="214" t="s">
        <v>223</v>
      </c>
      <c r="F163" s="215" t="s">
        <v>224</v>
      </c>
      <c r="G163" s="216" t="s">
        <v>174</v>
      </c>
      <c r="H163" s="217">
        <v>40</v>
      </c>
      <c r="I163" s="218"/>
      <c r="J163" s="219">
        <f>ROUND(I163*H163,2)</f>
        <v>0</v>
      </c>
      <c r="K163" s="215" t="s">
        <v>125</v>
      </c>
      <c r="L163" s="43"/>
      <c r="M163" s="220" t="s">
        <v>1</v>
      </c>
      <c r="N163" s="221" t="s">
        <v>40</v>
      </c>
      <c r="O163" s="90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175</v>
      </c>
      <c r="AT163" s="224" t="s">
        <v>121</v>
      </c>
      <c r="AU163" s="224" t="s">
        <v>85</v>
      </c>
      <c r="AY163" s="16" t="s">
        <v>118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83</v>
      </c>
      <c r="BK163" s="225">
        <f>ROUND(I163*H163,2)</f>
        <v>0</v>
      </c>
      <c r="BL163" s="16" t="s">
        <v>175</v>
      </c>
      <c r="BM163" s="224" t="s">
        <v>225</v>
      </c>
    </row>
    <row r="164" s="2" customFormat="1">
      <c r="A164" s="37"/>
      <c r="B164" s="38"/>
      <c r="C164" s="39"/>
      <c r="D164" s="226" t="s">
        <v>128</v>
      </c>
      <c r="E164" s="39"/>
      <c r="F164" s="227" t="s">
        <v>226</v>
      </c>
      <c r="G164" s="39"/>
      <c r="H164" s="39"/>
      <c r="I164" s="228"/>
      <c r="J164" s="39"/>
      <c r="K164" s="39"/>
      <c r="L164" s="43"/>
      <c r="M164" s="229"/>
      <c r="N164" s="230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128</v>
      </c>
      <c r="AU164" s="16" t="s">
        <v>85</v>
      </c>
    </row>
    <row r="165" s="2" customFormat="1" ht="16.5" customHeight="1">
      <c r="A165" s="37"/>
      <c r="B165" s="38"/>
      <c r="C165" s="231" t="s">
        <v>227</v>
      </c>
      <c r="D165" s="231" t="s">
        <v>179</v>
      </c>
      <c r="E165" s="232" t="s">
        <v>228</v>
      </c>
      <c r="F165" s="233" t="s">
        <v>229</v>
      </c>
      <c r="G165" s="234" t="s">
        <v>174</v>
      </c>
      <c r="H165" s="235">
        <v>42</v>
      </c>
      <c r="I165" s="236"/>
      <c r="J165" s="237">
        <f>ROUND(I165*H165,2)</f>
        <v>0</v>
      </c>
      <c r="K165" s="233" t="s">
        <v>125</v>
      </c>
      <c r="L165" s="238"/>
      <c r="M165" s="239" t="s">
        <v>1</v>
      </c>
      <c r="N165" s="240" t="s">
        <v>40</v>
      </c>
      <c r="O165" s="90"/>
      <c r="P165" s="222">
        <f>O165*H165</f>
        <v>0</v>
      </c>
      <c r="Q165" s="222">
        <v>0.00064000000000000005</v>
      </c>
      <c r="R165" s="222">
        <f>Q165*H165</f>
        <v>0.026880000000000001</v>
      </c>
      <c r="S165" s="222">
        <v>0</v>
      </c>
      <c r="T165" s="22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4" t="s">
        <v>182</v>
      </c>
      <c r="AT165" s="224" t="s">
        <v>179</v>
      </c>
      <c r="AU165" s="224" t="s">
        <v>85</v>
      </c>
      <c r="AY165" s="16" t="s">
        <v>118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6" t="s">
        <v>83</v>
      </c>
      <c r="BK165" s="225">
        <f>ROUND(I165*H165,2)</f>
        <v>0</v>
      </c>
      <c r="BL165" s="16" t="s">
        <v>175</v>
      </c>
      <c r="BM165" s="224" t="s">
        <v>230</v>
      </c>
    </row>
    <row r="166" s="13" customFormat="1">
      <c r="A166" s="13"/>
      <c r="B166" s="241"/>
      <c r="C166" s="242"/>
      <c r="D166" s="243" t="s">
        <v>184</v>
      </c>
      <c r="E166" s="242"/>
      <c r="F166" s="244" t="s">
        <v>194</v>
      </c>
      <c r="G166" s="242"/>
      <c r="H166" s="245">
        <v>42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184</v>
      </c>
      <c r="AU166" s="251" t="s">
        <v>85</v>
      </c>
      <c r="AV166" s="13" t="s">
        <v>85</v>
      </c>
      <c r="AW166" s="13" t="s">
        <v>4</v>
      </c>
      <c r="AX166" s="13" t="s">
        <v>83</v>
      </c>
      <c r="AY166" s="251" t="s">
        <v>118</v>
      </c>
    </row>
    <row r="167" s="2" customFormat="1" ht="49.05" customHeight="1">
      <c r="A167" s="37"/>
      <c r="B167" s="38"/>
      <c r="C167" s="213" t="s">
        <v>231</v>
      </c>
      <c r="D167" s="213" t="s">
        <v>121</v>
      </c>
      <c r="E167" s="214" t="s">
        <v>232</v>
      </c>
      <c r="F167" s="215" t="s">
        <v>233</v>
      </c>
      <c r="G167" s="216" t="s">
        <v>198</v>
      </c>
      <c r="H167" s="217">
        <v>238</v>
      </c>
      <c r="I167" s="218"/>
      <c r="J167" s="219">
        <f>ROUND(I167*H167,2)</f>
        <v>0</v>
      </c>
      <c r="K167" s="215" t="s">
        <v>125</v>
      </c>
      <c r="L167" s="43"/>
      <c r="M167" s="220" t="s">
        <v>1</v>
      </c>
      <c r="N167" s="221" t="s">
        <v>40</v>
      </c>
      <c r="O167" s="90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4" t="s">
        <v>175</v>
      </c>
      <c r="AT167" s="224" t="s">
        <v>121</v>
      </c>
      <c r="AU167" s="224" t="s">
        <v>85</v>
      </c>
      <c r="AY167" s="16" t="s">
        <v>118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6" t="s">
        <v>83</v>
      </c>
      <c r="BK167" s="225">
        <f>ROUND(I167*H167,2)</f>
        <v>0</v>
      </c>
      <c r="BL167" s="16" t="s">
        <v>175</v>
      </c>
      <c r="BM167" s="224" t="s">
        <v>234</v>
      </c>
    </row>
    <row r="168" s="2" customFormat="1">
      <c r="A168" s="37"/>
      <c r="B168" s="38"/>
      <c r="C168" s="39"/>
      <c r="D168" s="226" t="s">
        <v>128</v>
      </c>
      <c r="E168" s="39"/>
      <c r="F168" s="227" t="s">
        <v>235</v>
      </c>
      <c r="G168" s="39"/>
      <c r="H168" s="39"/>
      <c r="I168" s="228"/>
      <c r="J168" s="39"/>
      <c r="K168" s="39"/>
      <c r="L168" s="43"/>
      <c r="M168" s="229"/>
      <c r="N168" s="230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128</v>
      </c>
      <c r="AU168" s="16" t="s">
        <v>85</v>
      </c>
    </row>
    <row r="169" s="2" customFormat="1" ht="24.15" customHeight="1">
      <c r="A169" s="37"/>
      <c r="B169" s="38"/>
      <c r="C169" s="231" t="s">
        <v>236</v>
      </c>
      <c r="D169" s="231" t="s">
        <v>179</v>
      </c>
      <c r="E169" s="232" t="s">
        <v>237</v>
      </c>
      <c r="F169" s="233" t="s">
        <v>238</v>
      </c>
      <c r="G169" s="234" t="s">
        <v>198</v>
      </c>
      <c r="H169" s="235">
        <v>238</v>
      </c>
      <c r="I169" s="236"/>
      <c r="J169" s="237">
        <f>ROUND(I169*H169,2)</f>
        <v>0</v>
      </c>
      <c r="K169" s="233" t="s">
        <v>125</v>
      </c>
      <c r="L169" s="238"/>
      <c r="M169" s="239" t="s">
        <v>1</v>
      </c>
      <c r="N169" s="240" t="s">
        <v>40</v>
      </c>
      <c r="O169" s="90"/>
      <c r="P169" s="222">
        <f>O169*H169</f>
        <v>0</v>
      </c>
      <c r="Q169" s="222">
        <v>5.0000000000000002E-05</v>
      </c>
      <c r="R169" s="222">
        <f>Q169*H169</f>
        <v>0.011900000000000001</v>
      </c>
      <c r="S169" s="222">
        <v>0</v>
      </c>
      <c r="T169" s="22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4" t="s">
        <v>182</v>
      </c>
      <c r="AT169" s="224" t="s">
        <v>179</v>
      </c>
      <c r="AU169" s="224" t="s">
        <v>85</v>
      </c>
      <c r="AY169" s="16" t="s">
        <v>118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6" t="s">
        <v>83</v>
      </c>
      <c r="BK169" s="225">
        <f>ROUND(I169*H169,2)</f>
        <v>0</v>
      </c>
      <c r="BL169" s="16" t="s">
        <v>175</v>
      </c>
      <c r="BM169" s="224" t="s">
        <v>239</v>
      </c>
    </row>
    <row r="170" s="2" customFormat="1" ht="55.5" customHeight="1">
      <c r="A170" s="37"/>
      <c r="B170" s="38"/>
      <c r="C170" s="213" t="s">
        <v>240</v>
      </c>
      <c r="D170" s="213" t="s">
        <v>121</v>
      </c>
      <c r="E170" s="214" t="s">
        <v>241</v>
      </c>
      <c r="F170" s="215" t="s">
        <v>242</v>
      </c>
      <c r="G170" s="216" t="s">
        <v>198</v>
      </c>
      <c r="H170" s="217">
        <v>150</v>
      </c>
      <c r="I170" s="218"/>
      <c r="J170" s="219">
        <f>ROUND(I170*H170,2)</f>
        <v>0</v>
      </c>
      <c r="K170" s="215" t="s">
        <v>125</v>
      </c>
      <c r="L170" s="43"/>
      <c r="M170" s="220" t="s">
        <v>1</v>
      </c>
      <c r="N170" s="221" t="s">
        <v>40</v>
      </c>
      <c r="O170" s="90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4" t="s">
        <v>175</v>
      </c>
      <c r="AT170" s="224" t="s">
        <v>121</v>
      </c>
      <c r="AU170" s="224" t="s">
        <v>85</v>
      </c>
      <c r="AY170" s="16" t="s">
        <v>118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6" t="s">
        <v>83</v>
      </c>
      <c r="BK170" s="225">
        <f>ROUND(I170*H170,2)</f>
        <v>0</v>
      </c>
      <c r="BL170" s="16" t="s">
        <v>175</v>
      </c>
      <c r="BM170" s="224" t="s">
        <v>243</v>
      </c>
    </row>
    <row r="171" s="2" customFormat="1">
      <c r="A171" s="37"/>
      <c r="B171" s="38"/>
      <c r="C171" s="39"/>
      <c r="D171" s="226" t="s">
        <v>128</v>
      </c>
      <c r="E171" s="39"/>
      <c r="F171" s="227" t="s">
        <v>244</v>
      </c>
      <c r="G171" s="39"/>
      <c r="H171" s="39"/>
      <c r="I171" s="228"/>
      <c r="J171" s="39"/>
      <c r="K171" s="39"/>
      <c r="L171" s="43"/>
      <c r="M171" s="229"/>
      <c r="N171" s="230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128</v>
      </c>
      <c r="AU171" s="16" t="s">
        <v>85</v>
      </c>
    </row>
    <row r="172" s="2" customFormat="1" ht="24.15" customHeight="1">
      <c r="A172" s="37"/>
      <c r="B172" s="38"/>
      <c r="C172" s="231" t="s">
        <v>245</v>
      </c>
      <c r="D172" s="231" t="s">
        <v>179</v>
      </c>
      <c r="E172" s="232" t="s">
        <v>246</v>
      </c>
      <c r="F172" s="233" t="s">
        <v>247</v>
      </c>
      <c r="G172" s="234" t="s">
        <v>198</v>
      </c>
      <c r="H172" s="235">
        <v>150</v>
      </c>
      <c r="I172" s="236"/>
      <c r="J172" s="237">
        <f>ROUND(I172*H172,2)</f>
        <v>0</v>
      </c>
      <c r="K172" s="233" t="s">
        <v>125</v>
      </c>
      <c r="L172" s="238"/>
      <c r="M172" s="239" t="s">
        <v>1</v>
      </c>
      <c r="N172" s="240" t="s">
        <v>40</v>
      </c>
      <c r="O172" s="90"/>
      <c r="P172" s="222">
        <f>O172*H172</f>
        <v>0</v>
      </c>
      <c r="Q172" s="222">
        <v>9.0000000000000006E-05</v>
      </c>
      <c r="R172" s="222">
        <f>Q172*H172</f>
        <v>0.013500000000000002</v>
      </c>
      <c r="S172" s="222">
        <v>0</v>
      </c>
      <c r="T172" s="22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4" t="s">
        <v>182</v>
      </c>
      <c r="AT172" s="224" t="s">
        <v>179</v>
      </c>
      <c r="AU172" s="224" t="s">
        <v>85</v>
      </c>
      <c r="AY172" s="16" t="s">
        <v>118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6" t="s">
        <v>83</v>
      </c>
      <c r="BK172" s="225">
        <f>ROUND(I172*H172,2)</f>
        <v>0</v>
      </c>
      <c r="BL172" s="16" t="s">
        <v>175</v>
      </c>
      <c r="BM172" s="224" t="s">
        <v>248</v>
      </c>
    </row>
    <row r="173" s="2" customFormat="1" ht="62.7" customHeight="1">
      <c r="A173" s="37"/>
      <c r="B173" s="38"/>
      <c r="C173" s="213" t="s">
        <v>249</v>
      </c>
      <c r="D173" s="213" t="s">
        <v>121</v>
      </c>
      <c r="E173" s="214" t="s">
        <v>250</v>
      </c>
      <c r="F173" s="215" t="s">
        <v>251</v>
      </c>
      <c r="G173" s="216" t="s">
        <v>198</v>
      </c>
      <c r="H173" s="217">
        <v>23</v>
      </c>
      <c r="I173" s="218"/>
      <c r="J173" s="219">
        <f>ROUND(I173*H173,2)</f>
        <v>0</v>
      </c>
      <c r="K173" s="215" t="s">
        <v>125</v>
      </c>
      <c r="L173" s="43"/>
      <c r="M173" s="220" t="s">
        <v>1</v>
      </c>
      <c r="N173" s="221" t="s">
        <v>40</v>
      </c>
      <c r="O173" s="90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4" t="s">
        <v>175</v>
      </c>
      <c r="AT173" s="224" t="s">
        <v>121</v>
      </c>
      <c r="AU173" s="224" t="s">
        <v>85</v>
      </c>
      <c r="AY173" s="16" t="s">
        <v>118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6" t="s">
        <v>83</v>
      </c>
      <c r="BK173" s="225">
        <f>ROUND(I173*H173,2)</f>
        <v>0</v>
      </c>
      <c r="BL173" s="16" t="s">
        <v>175</v>
      </c>
      <c r="BM173" s="224" t="s">
        <v>252</v>
      </c>
    </row>
    <row r="174" s="2" customFormat="1">
      <c r="A174" s="37"/>
      <c r="B174" s="38"/>
      <c r="C174" s="39"/>
      <c r="D174" s="226" t="s">
        <v>128</v>
      </c>
      <c r="E174" s="39"/>
      <c r="F174" s="227" t="s">
        <v>253</v>
      </c>
      <c r="G174" s="39"/>
      <c r="H174" s="39"/>
      <c r="I174" s="228"/>
      <c r="J174" s="39"/>
      <c r="K174" s="39"/>
      <c r="L174" s="43"/>
      <c r="M174" s="229"/>
      <c r="N174" s="230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128</v>
      </c>
      <c r="AU174" s="16" t="s">
        <v>85</v>
      </c>
    </row>
    <row r="175" s="2" customFormat="1" ht="24.15" customHeight="1">
      <c r="A175" s="37"/>
      <c r="B175" s="38"/>
      <c r="C175" s="231" t="s">
        <v>254</v>
      </c>
      <c r="D175" s="231" t="s">
        <v>179</v>
      </c>
      <c r="E175" s="232" t="s">
        <v>255</v>
      </c>
      <c r="F175" s="233" t="s">
        <v>256</v>
      </c>
      <c r="G175" s="234" t="s">
        <v>198</v>
      </c>
      <c r="H175" s="235">
        <v>23</v>
      </c>
      <c r="I175" s="236"/>
      <c r="J175" s="237">
        <f>ROUND(I175*H175,2)</f>
        <v>0</v>
      </c>
      <c r="K175" s="233" t="s">
        <v>125</v>
      </c>
      <c r="L175" s="238"/>
      <c r="M175" s="239" t="s">
        <v>1</v>
      </c>
      <c r="N175" s="240" t="s">
        <v>40</v>
      </c>
      <c r="O175" s="90"/>
      <c r="P175" s="222">
        <f>O175*H175</f>
        <v>0</v>
      </c>
      <c r="Q175" s="222">
        <v>9.0000000000000006E-05</v>
      </c>
      <c r="R175" s="222">
        <f>Q175*H175</f>
        <v>0.0020700000000000002</v>
      </c>
      <c r="S175" s="222">
        <v>0</v>
      </c>
      <c r="T175" s="22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4" t="s">
        <v>182</v>
      </c>
      <c r="AT175" s="224" t="s">
        <v>179</v>
      </c>
      <c r="AU175" s="224" t="s">
        <v>85</v>
      </c>
      <c r="AY175" s="16" t="s">
        <v>118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6" t="s">
        <v>83</v>
      </c>
      <c r="BK175" s="225">
        <f>ROUND(I175*H175,2)</f>
        <v>0</v>
      </c>
      <c r="BL175" s="16" t="s">
        <v>175</v>
      </c>
      <c r="BM175" s="224" t="s">
        <v>257</v>
      </c>
    </row>
    <row r="176" s="2" customFormat="1" ht="24.15" customHeight="1">
      <c r="A176" s="37"/>
      <c r="B176" s="38"/>
      <c r="C176" s="231" t="s">
        <v>258</v>
      </c>
      <c r="D176" s="231" t="s">
        <v>179</v>
      </c>
      <c r="E176" s="232" t="s">
        <v>259</v>
      </c>
      <c r="F176" s="233" t="s">
        <v>260</v>
      </c>
      <c r="G176" s="234" t="s">
        <v>198</v>
      </c>
      <c r="H176" s="235">
        <v>23</v>
      </c>
      <c r="I176" s="236"/>
      <c r="J176" s="237">
        <f>ROUND(I176*H176,2)</f>
        <v>0</v>
      </c>
      <c r="K176" s="233" t="s">
        <v>125</v>
      </c>
      <c r="L176" s="238"/>
      <c r="M176" s="239" t="s">
        <v>1</v>
      </c>
      <c r="N176" s="240" t="s">
        <v>40</v>
      </c>
      <c r="O176" s="90"/>
      <c r="P176" s="222">
        <f>O176*H176</f>
        <v>0</v>
      </c>
      <c r="Q176" s="222">
        <v>4.0000000000000003E-05</v>
      </c>
      <c r="R176" s="222">
        <f>Q176*H176</f>
        <v>0.00092000000000000003</v>
      </c>
      <c r="S176" s="222">
        <v>0</v>
      </c>
      <c r="T176" s="22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4" t="s">
        <v>182</v>
      </c>
      <c r="AT176" s="224" t="s">
        <v>179</v>
      </c>
      <c r="AU176" s="224" t="s">
        <v>85</v>
      </c>
      <c r="AY176" s="16" t="s">
        <v>118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6" t="s">
        <v>83</v>
      </c>
      <c r="BK176" s="225">
        <f>ROUND(I176*H176,2)</f>
        <v>0</v>
      </c>
      <c r="BL176" s="16" t="s">
        <v>175</v>
      </c>
      <c r="BM176" s="224" t="s">
        <v>261</v>
      </c>
    </row>
    <row r="177" s="2" customFormat="1" ht="44.25" customHeight="1">
      <c r="A177" s="37"/>
      <c r="B177" s="38"/>
      <c r="C177" s="213" t="s">
        <v>262</v>
      </c>
      <c r="D177" s="213" t="s">
        <v>121</v>
      </c>
      <c r="E177" s="214" t="s">
        <v>263</v>
      </c>
      <c r="F177" s="215" t="s">
        <v>264</v>
      </c>
      <c r="G177" s="216" t="s">
        <v>174</v>
      </c>
      <c r="H177" s="217">
        <v>150</v>
      </c>
      <c r="I177" s="218"/>
      <c r="J177" s="219">
        <f>ROUND(I177*H177,2)</f>
        <v>0</v>
      </c>
      <c r="K177" s="215" t="s">
        <v>125</v>
      </c>
      <c r="L177" s="43"/>
      <c r="M177" s="220" t="s">
        <v>1</v>
      </c>
      <c r="N177" s="221" t="s">
        <v>40</v>
      </c>
      <c r="O177" s="90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4" t="s">
        <v>175</v>
      </c>
      <c r="AT177" s="224" t="s">
        <v>121</v>
      </c>
      <c r="AU177" s="224" t="s">
        <v>85</v>
      </c>
      <c r="AY177" s="16" t="s">
        <v>118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6" t="s">
        <v>83</v>
      </c>
      <c r="BK177" s="225">
        <f>ROUND(I177*H177,2)</f>
        <v>0</v>
      </c>
      <c r="BL177" s="16" t="s">
        <v>175</v>
      </c>
      <c r="BM177" s="224" t="s">
        <v>265</v>
      </c>
    </row>
    <row r="178" s="2" customFormat="1">
      <c r="A178" s="37"/>
      <c r="B178" s="38"/>
      <c r="C178" s="39"/>
      <c r="D178" s="226" t="s">
        <v>128</v>
      </c>
      <c r="E178" s="39"/>
      <c r="F178" s="227" t="s">
        <v>266</v>
      </c>
      <c r="G178" s="39"/>
      <c r="H178" s="39"/>
      <c r="I178" s="228"/>
      <c r="J178" s="39"/>
      <c r="K178" s="39"/>
      <c r="L178" s="43"/>
      <c r="M178" s="229"/>
      <c r="N178" s="230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128</v>
      </c>
      <c r="AU178" s="16" t="s">
        <v>85</v>
      </c>
    </row>
    <row r="179" s="2" customFormat="1" ht="24.15" customHeight="1">
      <c r="A179" s="37"/>
      <c r="B179" s="38"/>
      <c r="C179" s="231" t="s">
        <v>267</v>
      </c>
      <c r="D179" s="231" t="s">
        <v>179</v>
      </c>
      <c r="E179" s="232" t="s">
        <v>268</v>
      </c>
      <c r="F179" s="233" t="s">
        <v>269</v>
      </c>
      <c r="G179" s="234" t="s">
        <v>174</v>
      </c>
      <c r="H179" s="235">
        <v>172.5</v>
      </c>
      <c r="I179" s="236"/>
      <c r="J179" s="237">
        <f>ROUND(I179*H179,2)</f>
        <v>0</v>
      </c>
      <c r="K179" s="233" t="s">
        <v>125</v>
      </c>
      <c r="L179" s="238"/>
      <c r="M179" s="239" t="s">
        <v>1</v>
      </c>
      <c r="N179" s="240" t="s">
        <v>40</v>
      </c>
      <c r="O179" s="90"/>
      <c r="P179" s="222">
        <f>O179*H179</f>
        <v>0</v>
      </c>
      <c r="Q179" s="222">
        <v>6.9999999999999994E-05</v>
      </c>
      <c r="R179" s="222">
        <f>Q179*H179</f>
        <v>0.012074999999999999</v>
      </c>
      <c r="S179" s="222">
        <v>0</v>
      </c>
      <c r="T179" s="22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4" t="s">
        <v>182</v>
      </c>
      <c r="AT179" s="224" t="s">
        <v>179</v>
      </c>
      <c r="AU179" s="224" t="s">
        <v>85</v>
      </c>
      <c r="AY179" s="16" t="s">
        <v>118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6" t="s">
        <v>83</v>
      </c>
      <c r="BK179" s="225">
        <f>ROUND(I179*H179,2)</f>
        <v>0</v>
      </c>
      <c r="BL179" s="16" t="s">
        <v>175</v>
      </c>
      <c r="BM179" s="224" t="s">
        <v>270</v>
      </c>
    </row>
    <row r="180" s="13" customFormat="1">
      <c r="A180" s="13"/>
      <c r="B180" s="241"/>
      <c r="C180" s="242"/>
      <c r="D180" s="243" t="s">
        <v>184</v>
      </c>
      <c r="E180" s="242"/>
      <c r="F180" s="244" t="s">
        <v>271</v>
      </c>
      <c r="G180" s="242"/>
      <c r="H180" s="245">
        <v>172.5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184</v>
      </c>
      <c r="AU180" s="251" t="s">
        <v>85</v>
      </c>
      <c r="AV180" s="13" t="s">
        <v>85</v>
      </c>
      <c r="AW180" s="13" t="s">
        <v>4</v>
      </c>
      <c r="AX180" s="13" t="s">
        <v>83</v>
      </c>
      <c r="AY180" s="251" t="s">
        <v>118</v>
      </c>
    </row>
    <row r="181" s="2" customFormat="1" ht="44.25" customHeight="1">
      <c r="A181" s="37"/>
      <c r="B181" s="38"/>
      <c r="C181" s="213" t="s">
        <v>182</v>
      </c>
      <c r="D181" s="213" t="s">
        <v>121</v>
      </c>
      <c r="E181" s="214" t="s">
        <v>272</v>
      </c>
      <c r="F181" s="215" t="s">
        <v>273</v>
      </c>
      <c r="G181" s="216" t="s">
        <v>174</v>
      </c>
      <c r="H181" s="217">
        <v>160</v>
      </c>
      <c r="I181" s="218"/>
      <c r="J181" s="219">
        <f>ROUND(I181*H181,2)</f>
        <v>0</v>
      </c>
      <c r="K181" s="215" t="s">
        <v>125</v>
      </c>
      <c r="L181" s="43"/>
      <c r="M181" s="220" t="s">
        <v>1</v>
      </c>
      <c r="N181" s="221" t="s">
        <v>40</v>
      </c>
      <c r="O181" s="90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4" t="s">
        <v>175</v>
      </c>
      <c r="AT181" s="224" t="s">
        <v>121</v>
      </c>
      <c r="AU181" s="224" t="s">
        <v>85</v>
      </c>
      <c r="AY181" s="16" t="s">
        <v>118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6" t="s">
        <v>83</v>
      </c>
      <c r="BK181" s="225">
        <f>ROUND(I181*H181,2)</f>
        <v>0</v>
      </c>
      <c r="BL181" s="16" t="s">
        <v>175</v>
      </c>
      <c r="BM181" s="224" t="s">
        <v>274</v>
      </c>
    </row>
    <row r="182" s="2" customFormat="1">
      <c r="A182" s="37"/>
      <c r="B182" s="38"/>
      <c r="C182" s="39"/>
      <c r="D182" s="226" t="s">
        <v>128</v>
      </c>
      <c r="E182" s="39"/>
      <c r="F182" s="227" t="s">
        <v>275</v>
      </c>
      <c r="G182" s="39"/>
      <c r="H182" s="39"/>
      <c r="I182" s="228"/>
      <c r="J182" s="39"/>
      <c r="K182" s="39"/>
      <c r="L182" s="43"/>
      <c r="M182" s="229"/>
      <c r="N182" s="230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128</v>
      </c>
      <c r="AU182" s="16" t="s">
        <v>85</v>
      </c>
    </row>
    <row r="183" s="2" customFormat="1" ht="24.15" customHeight="1">
      <c r="A183" s="37"/>
      <c r="B183" s="38"/>
      <c r="C183" s="231" t="s">
        <v>276</v>
      </c>
      <c r="D183" s="231" t="s">
        <v>179</v>
      </c>
      <c r="E183" s="232" t="s">
        <v>277</v>
      </c>
      <c r="F183" s="233" t="s">
        <v>278</v>
      </c>
      <c r="G183" s="234" t="s">
        <v>174</v>
      </c>
      <c r="H183" s="235">
        <v>184</v>
      </c>
      <c r="I183" s="236"/>
      <c r="J183" s="237">
        <f>ROUND(I183*H183,2)</f>
        <v>0</v>
      </c>
      <c r="K183" s="233" t="s">
        <v>125</v>
      </c>
      <c r="L183" s="238"/>
      <c r="M183" s="239" t="s">
        <v>1</v>
      </c>
      <c r="N183" s="240" t="s">
        <v>40</v>
      </c>
      <c r="O183" s="90"/>
      <c r="P183" s="222">
        <f>O183*H183</f>
        <v>0</v>
      </c>
      <c r="Q183" s="222">
        <v>0.00017000000000000001</v>
      </c>
      <c r="R183" s="222">
        <f>Q183*H183</f>
        <v>0.031280000000000002</v>
      </c>
      <c r="S183" s="222">
        <v>0</v>
      </c>
      <c r="T183" s="22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4" t="s">
        <v>182</v>
      </c>
      <c r="AT183" s="224" t="s">
        <v>179</v>
      </c>
      <c r="AU183" s="224" t="s">
        <v>85</v>
      </c>
      <c r="AY183" s="16" t="s">
        <v>118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6" t="s">
        <v>83</v>
      </c>
      <c r="BK183" s="225">
        <f>ROUND(I183*H183,2)</f>
        <v>0</v>
      </c>
      <c r="BL183" s="16" t="s">
        <v>175</v>
      </c>
      <c r="BM183" s="224" t="s">
        <v>279</v>
      </c>
    </row>
    <row r="184" s="13" customFormat="1">
      <c r="A184" s="13"/>
      <c r="B184" s="241"/>
      <c r="C184" s="242"/>
      <c r="D184" s="243" t="s">
        <v>184</v>
      </c>
      <c r="E184" s="242"/>
      <c r="F184" s="244" t="s">
        <v>280</v>
      </c>
      <c r="G184" s="242"/>
      <c r="H184" s="245">
        <v>184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184</v>
      </c>
      <c r="AU184" s="251" t="s">
        <v>85</v>
      </c>
      <c r="AV184" s="13" t="s">
        <v>85</v>
      </c>
      <c r="AW184" s="13" t="s">
        <v>4</v>
      </c>
      <c r="AX184" s="13" t="s">
        <v>83</v>
      </c>
      <c r="AY184" s="251" t="s">
        <v>118</v>
      </c>
    </row>
    <row r="185" s="2" customFormat="1" ht="44.25" customHeight="1">
      <c r="A185" s="37"/>
      <c r="B185" s="38"/>
      <c r="C185" s="213" t="s">
        <v>281</v>
      </c>
      <c r="D185" s="213" t="s">
        <v>121</v>
      </c>
      <c r="E185" s="214" t="s">
        <v>282</v>
      </c>
      <c r="F185" s="215" t="s">
        <v>283</v>
      </c>
      <c r="G185" s="216" t="s">
        <v>174</v>
      </c>
      <c r="H185" s="217">
        <v>500</v>
      </c>
      <c r="I185" s="218"/>
      <c r="J185" s="219">
        <f>ROUND(I185*H185,2)</f>
        <v>0</v>
      </c>
      <c r="K185" s="215" t="s">
        <v>125</v>
      </c>
      <c r="L185" s="43"/>
      <c r="M185" s="220" t="s">
        <v>1</v>
      </c>
      <c r="N185" s="221" t="s">
        <v>40</v>
      </c>
      <c r="O185" s="90"/>
      <c r="P185" s="222">
        <f>O185*H185</f>
        <v>0</v>
      </c>
      <c r="Q185" s="222">
        <v>0</v>
      </c>
      <c r="R185" s="222">
        <f>Q185*H185</f>
        <v>0</v>
      </c>
      <c r="S185" s="222">
        <v>0.0021199999999999999</v>
      </c>
      <c r="T185" s="223">
        <f>S185*H185</f>
        <v>1.0600000000000001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4" t="s">
        <v>175</v>
      </c>
      <c r="AT185" s="224" t="s">
        <v>121</v>
      </c>
      <c r="AU185" s="224" t="s">
        <v>85</v>
      </c>
      <c r="AY185" s="16" t="s">
        <v>118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6" t="s">
        <v>83</v>
      </c>
      <c r="BK185" s="225">
        <f>ROUND(I185*H185,2)</f>
        <v>0</v>
      </c>
      <c r="BL185" s="16" t="s">
        <v>175</v>
      </c>
      <c r="BM185" s="224" t="s">
        <v>284</v>
      </c>
    </row>
    <row r="186" s="2" customFormat="1">
      <c r="A186" s="37"/>
      <c r="B186" s="38"/>
      <c r="C186" s="39"/>
      <c r="D186" s="226" t="s">
        <v>128</v>
      </c>
      <c r="E186" s="39"/>
      <c r="F186" s="227" t="s">
        <v>285</v>
      </c>
      <c r="G186" s="39"/>
      <c r="H186" s="39"/>
      <c r="I186" s="228"/>
      <c r="J186" s="39"/>
      <c r="K186" s="39"/>
      <c r="L186" s="43"/>
      <c r="M186" s="229"/>
      <c r="N186" s="230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128</v>
      </c>
      <c r="AU186" s="16" t="s">
        <v>85</v>
      </c>
    </row>
    <row r="187" s="2" customFormat="1" ht="37.8" customHeight="1">
      <c r="A187" s="37"/>
      <c r="B187" s="38"/>
      <c r="C187" s="213" t="s">
        <v>286</v>
      </c>
      <c r="D187" s="213" t="s">
        <v>121</v>
      </c>
      <c r="E187" s="214" t="s">
        <v>287</v>
      </c>
      <c r="F187" s="215" t="s">
        <v>288</v>
      </c>
      <c r="G187" s="216" t="s">
        <v>174</v>
      </c>
      <c r="H187" s="217">
        <v>50</v>
      </c>
      <c r="I187" s="218"/>
      <c r="J187" s="219">
        <f>ROUND(I187*H187,2)</f>
        <v>0</v>
      </c>
      <c r="K187" s="215" t="s">
        <v>125</v>
      </c>
      <c r="L187" s="43"/>
      <c r="M187" s="220" t="s">
        <v>1</v>
      </c>
      <c r="N187" s="221" t="s">
        <v>40</v>
      </c>
      <c r="O187" s="90"/>
      <c r="P187" s="222">
        <f>O187*H187</f>
        <v>0</v>
      </c>
      <c r="Q187" s="222">
        <v>0</v>
      </c>
      <c r="R187" s="222">
        <f>Q187*H187</f>
        <v>0</v>
      </c>
      <c r="S187" s="222">
        <v>0.0028999999999999998</v>
      </c>
      <c r="T187" s="223">
        <f>S187*H187</f>
        <v>0.14499999999999999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4" t="s">
        <v>175</v>
      </c>
      <c r="AT187" s="224" t="s">
        <v>121</v>
      </c>
      <c r="AU187" s="224" t="s">
        <v>85</v>
      </c>
      <c r="AY187" s="16" t="s">
        <v>118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6" t="s">
        <v>83</v>
      </c>
      <c r="BK187" s="225">
        <f>ROUND(I187*H187,2)</f>
        <v>0</v>
      </c>
      <c r="BL187" s="16" t="s">
        <v>175</v>
      </c>
      <c r="BM187" s="224" t="s">
        <v>289</v>
      </c>
    </row>
    <row r="188" s="2" customFormat="1">
      <c r="A188" s="37"/>
      <c r="B188" s="38"/>
      <c r="C188" s="39"/>
      <c r="D188" s="226" t="s">
        <v>128</v>
      </c>
      <c r="E188" s="39"/>
      <c r="F188" s="227" t="s">
        <v>290</v>
      </c>
      <c r="G188" s="39"/>
      <c r="H188" s="39"/>
      <c r="I188" s="228"/>
      <c r="J188" s="39"/>
      <c r="K188" s="39"/>
      <c r="L188" s="43"/>
      <c r="M188" s="229"/>
      <c r="N188" s="230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128</v>
      </c>
      <c r="AU188" s="16" t="s">
        <v>85</v>
      </c>
    </row>
    <row r="189" s="2" customFormat="1" ht="37.8" customHeight="1">
      <c r="A189" s="37"/>
      <c r="B189" s="38"/>
      <c r="C189" s="213" t="s">
        <v>291</v>
      </c>
      <c r="D189" s="213" t="s">
        <v>121</v>
      </c>
      <c r="E189" s="214" t="s">
        <v>292</v>
      </c>
      <c r="F189" s="215" t="s">
        <v>293</v>
      </c>
      <c r="G189" s="216" t="s">
        <v>174</v>
      </c>
      <c r="H189" s="217">
        <v>1110</v>
      </c>
      <c r="I189" s="218"/>
      <c r="J189" s="219">
        <f>ROUND(I189*H189,2)</f>
        <v>0</v>
      </c>
      <c r="K189" s="215" t="s">
        <v>125</v>
      </c>
      <c r="L189" s="43"/>
      <c r="M189" s="220" t="s">
        <v>1</v>
      </c>
      <c r="N189" s="221" t="s">
        <v>40</v>
      </c>
      <c r="O189" s="90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4" t="s">
        <v>175</v>
      </c>
      <c r="AT189" s="224" t="s">
        <v>121</v>
      </c>
      <c r="AU189" s="224" t="s">
        <v>85</v>
      </c>
      <c r="AY189" s="16" t="s">
        <v>118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6" t="s">
        <v>83</v>
      </c>
      <c r="BK189" s="225">
        <f>ROUND(I189*H189,2)</f>
        <v>0</v>
      </c>
      <c r="BL189" s="16" t="s">
        <v>175</v>
      </c>
      <c r="BM189" s="224" t="s">
        <v>294</v>
      </c>
    </row>
    <row r="190" s="2" customFormat="1">
      <c r="A190" s="37"/>
      <c r="B190" s="38"/>
      <c r="C190" s="39"/>
      <c r="D190" s="226" t="s">
        <v>128</v>
      </c>
      <c r="E190" s="39"/>
      <c r="F190" s="227" t="s">
        <v>295</v>
      </c>
      <c r="G190" s="39"/>
      <c r="H190" s="39"/>
      <c r="I190" s="228"/>
      <c r="J190" s="39"/>
      <c r="K190" s="39"/>
      <c r="L190" s="43"/>
      <c r="M190" s="229"/>
      <c r="N190" s="230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128</v>
      </c>
      <c r="AU190" s="16" t="s">
        <v>85</v>
      </c>
    </row>
    <row r="191" s="2" customFormat="1" ht="24.15" customHeight="1">
      <c r="A191" s="37"/>
      <c r="B191" s="38"/>
      <c r="C191" s="231" t="s">
        <v>296</v>
      </c>
      <c r="D191" s="231" t="s">
        <v>179</v>
      </c>
      <c r="E191" s="232" t="s">
        <v>297</v>
      </c>
      <c r="F191" s="233" t="s">
        <v>298</v>
      </c>
      <c r="G191" s="234" t="s">
        <v>174</v>
      </c>
      <c r="H191" s="235">
        <v>1276.5</v>
      </c>
      <c r="I191" s="236"/>
      <c r="J191" s="237">
        <f>ROUND(I191*H191,2)</f>
        <v>0</v>
      </c>
      <c r="K191" s="233" t="s">
        <v>125</v>
      </c>
      <c r="L191" s="238"/>
      <c r="M191" s="239" t="s">
        <v>1</v>
      </c>
      <c r="N191" s="240" t="s">
        <v>40</v>
      </c>
      <c r="O191" s="90"/>
      <c r="P191" s="222">
        <f>O191*H191</f>
        <v>0</v>
      </c>
      <c r="Q191" s="222">
        <v>0.00012</v>
      </c>
      <c r="R191" s="222">
        <f>Q191*H191</f>
        <v>0.15318000000000001</v>
      </c>
      <c r="S191" s="222">
        <v>0</v>
      </c>
      <c r="T191" s="22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4" t="s">
        <v>182</v>
      </c>
      <c r="AT191" s="224" t="s">
        <v>179</v>
      </c>
      <c r="AU191" s="224" t="s">
        <v>85</v>
      </c>
      <c r="AY191" s="16" t="s">
        <v>118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6" t="s">
        <v>83</v>
      </c>
      <c r="BK191" s="225">
        <f>ROUND(I191*H191,2)</f>
        <v>0</v>
      </c>
      <c r="BL191" s="16" t="s">
        <v>175</v>
      </c>
      <c r="BM191" s="224" t="s">
        <v>299</v>
      </c>
    </row>
    <row r="192" s="13" customFormat="1">
      <c r="A192" s="13"/>
      <c r="B192" s="241"/>
      <c r="C192" s="242"/>
      <c r="D192" s="243" t="s">
        <v>184</v>
      </c>
      <c r="E192" s="252" t="s">
        <v>1</v>
      </c>
      <c r="F192" s="244" t="s">
        <v>300</v>
      </c>
      <c r="G192" s="242"/>
      <c r="H192" s="245">
        <v>650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184</v>
      </c>
      <c r="AU192" s="251" t="s">
        <v>85</v>
      </c>
      <c r="AV192" s="13" t="s">
        <v>85</v>
      </c>
      <c r="AW192" s="13" t="s">
        <v>30</v>
      </c>
      <c r="AX192" s="13" t="s">
        <v>75</v>
      </c>
      <c r="AY192" s="251" t="s">
        <v>118</v>
      </c>
    </row>
    <row r="193" s="13" customFormat="1">
      <c r="A193" s="13"/>
      <c r="B193" s="241"/>
      <c r="C193" s="242"/>
      <c r="D193" s="243" t="s">
        <v>184</v>
      </c>
      <c r="E193" s="252" t="s">
        <v>1</v>
      </c>
      <c r="F193" s="244" t="s">
        <v>301</v>
      </c>
      <c r="G193" s="242"/>
      <c r="H193" s="245">
        <v>460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184</v>
      </c>
      <c r="AU193" s="251" t="s">
        <v>85</v>
      </c>
      <c r="AV193" s="13" t="s">
        <v>85</v>
      </c>
      <c r="AW193" s="13" t="s">
        <v>30</v>
      </c>
      <c r="AX193" s="13" t="s">
        <v>75</v>
      </c>
      <c r="AY193" s="251" t="s">
        <v>118</v>
      </c>
    </row>
    <row r="194" s="14" customFormat="1">
      <c r="A194" s="14"/>
      <c r="B194" s="253"/>
      <c r="C194" s="254"/>
      <c r="D194" s="243" t="s">
        <v>184</v>
      </c>
      <c r="E194" s="255" t="s">
        <v>1</v>
      </c>
      <c r="F194" s="256" t="s">
        <v>302</v>
      </c>
      <c r="G194" s="254"/>
      <c r="H194" s="257">
        <v>1110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184</v>
      </c>
      <c r="AU194" s="263" t="s">
        <v>85</v>
      </c>
      <c r="AV194" s="14" t="s">
        <v>126</v>
      </c>
      <c r="AW194" s="14" t="s">
        <v>30</v>
      </c>
      <c r="AX194" s="14" t="s">
        <v>83</v>
      </c>
      <c r="AY194" s="263" t="s">
        <v>118</v>
      </c>
    </row>
    <row r="195" s="13" customFormat="1">
      <c r="A195" s="13"/>
      <c r="B195" s="241"/>
      <c r="C195" s="242"/>
      <c r="D195" s="243" t="s">
        <v>184</v>
      </c>
      <c r="E195" s="242"/>
      <c r="F195" s="244" t="s">
        <v>303</v>
      </c>
      <c r="G195" s="242"/>
      <c r="H195" s="245">
        <v>1276.5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184</v>
      </c>
      <c r="AU195" s="251" t="s">
        <v>85</v>
      </c>
      <c r="AV195" s="13" t="s">
        <v>85</v>
      </c>
      <c r="AW195" s="13" t="s">
        <v>4</v>
      </c>
      <c r="AX195" s="13" t="s">
        <v>83</v>
      </c>
      <c r="AY195" s="251" t="s">
        <v>118</v>
      </c>
    </row>
    <row r="196" s="2" customFormat="1" ht="37.8" customHeight="1">
      <c r="A196" s="37"/>
      <c r="B196" s="38"/>
      <c r="C196" s="213" t="s">
        <v>304</v>
      </c>
      <c r="D196" s="213" t="s">
        <v>121</v>
      </c>
      <c r="E196" s="214" t="s">
        <v>305</v>
      </c>
      <c r="F196" s="215" t="s">
        <v>306</v>
      </c>
      <c r="G196" s="216" t="s">
        <v>174</v>
      </c>
      <c r="H196" s="217">
        <v>2100</v>
      </c>
      <c r="I196" s="218"/>
      <c r="J196" s="219">
        <f>ROUND(I196*H196,2)</f>
        <v>0</v>
      </c>
      <c r="K196" s="215" t="s">
        <v>125</v>
      </c>
      <c r="L196" s="43"/>
      <c r="M196" s="220" t="s">
        <v>1</v>
      </c>
      <c r="N196" s="221" t="s">
        <v>40</v>
      </c>
      <c r="O196" s="90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4" t="s">
        <v>175</v>
      </c>
      <c r="AT196" s="224" t="s">
        <v>121</v>
      </c>
      <c r="AU196" s="224" t="s">
        <v>85</v>
      </c>
      <c r="AY196" s="16" t="s">
        <v>118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6" t="s">
        <v>83</v>
      </c>
      <c r="BK196" s="225">
        <f>ROUND(I196*H196,2)</f>
        <v>0</v>
      </c>
      <c r="BL196" s="16" t="s">
        <v>175</v>
      </c>
      <c r="BM196" s="224" t="s">
        <v>307</v>
      </c>
    </row>
    <row r="197" s="2" customFormat="1">
      <c r="A197" s="37"/>
      <c r="B197" s="38"/>
      <c r="C197" s="39"/>
      <c r="D197" s="226" t="s">
        <v>128</v>
      </c>
      <c r="E197" s="39"/>
      <c r="F197" s="227" t="s">
        <v>308</v>
      </c>
      <c r="G197" s="39"/>
      <c r="H197" s="39"/>
      <c r="I197" s="228"/>
      <c r="J197" s="39"/>
      <c r="K197" s="39"/>
      <c r="L197" s="43"/>
      <c r="M197" s="229"/>
      <c r="N197" s="230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128</v>
      </c>
      <c r="AU197" s="16" t="s">
        <v>85</v>
      </c>
    </row>
    <row r="198" s="2" customFormat="1" ht="24.15" customHeight="1">
      <c r="A198" s="37"/>
      <c r="B198" s="38"/>
      <c r="C198" s="231" t="s">
        <v>309</v>
      </c>
      <c r="D198" s="231" t="s">
        <v>179</v>
      </c>
      <c r="E198" s="232" t="s">
        <v>310</v>
      </c>
      <c r="F198" s="233" t="s">
        <v>311</v>
      </c>
      <c r="G198" s="234" t="s">
        <v>174</v>
      </c>
      <c r="H198" s="235">
        <v>2415</v>
      </c>
      <c r="I198" s="236"/>
      <c r="J198" s="237">
        <f>ROUND(I198*H198,2)</f>
        <v>0</v>
      </c>
      <c r="K198" s="233" t="s">
        <v>125</v>
      </c>
      <c r="L198" s="238"/>
      <c r="M198" s="239" t="s">
        <v>1</v>
      </c>
      <c r="N198" s="240" t="s">
        <v>40</v>
      </c>
      <c r="O198" s="90"/>
      <c r="P198" s="222">
        <f>O198*H198</f>
        <v>0</v>
      </c>
      <c r="Q198" s="222">
        <v>0.00017000000000000001</v>
      </c>
      <c r="R198" s="222">
        <f>Q198*H198</f>
        <v>0.41055000000000003</v>
      </c>
      <c r="S198" s="222">
        <v>0</v>
      </c>
      <c r="T198" s="22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4" t="s">
        <v>182</v>
      </c>
      <c r="AT198" s="224" t="s">
        <v>179</v>
      </c>
      <c r="AU198" s="224" t="s">
        <v>85</v>
      </c>
      <c r="AY198" s="16" t="s">
        <v>118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6" t="s">
        <v>83</v>
      </c>
      <c r="BK198" s="225">
        <f>ROUND(I198*H198,2)</f>
        <v>0</v>
      </c>
      <c r="BL198" s="16" t="s">
        <v>175</v>
      </c>
      <c r="BM198" s="224" t="s">
        <v>312</v>
      </c>
    </row>
    <row r="199" s="13" customFormat="1">
      <c r="A199" s="13"/>
      <c r="B199" s="241"/>
      <c r="C199" s="242"/>
      <c r="D199" s="243" t="s">
        <v>184</v>
      </c>
      <c r="E199" s="242"/>
      <c r="F199" s="244" t="s">
        <v>313</v>
      </c>
      <c r="G199" s="242"/>
      <c r="H199" s="245">
        <v>2415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184</v>
      </c>
      <c r="AU199" s="251" t="s">
        <v>85</v>
      </c>
      <c r="AV199" s="13" t="s">
        <v>85</v>
      </c>
      <c r="AW199" s="13" t="s">
        <v>4</v>
      </c>
      <c r="AX199" s="13" t="s">
        <v>83</v>
      </c>
      <c r="AY199" s="251" t="s">
        <v>118</v>
      </c>
    </row>
    <row r="200" s="2" customFormat="1" ht="37.8" customHeight="1">
      <c r="A200" s="37"/>
      <c r="B200" s="38"/>
      <c r="C200" s="213" t="s">
        <v>314</v>
      </c>
      <c r="D200" s="213" t="s">
        <v>121</v>
      </c>
      <c r="E200" s="214" t="s">
        <v>315</v>
      </c>
      <c r="F200" s="215" t="s">
        <v>316</v>
      </c>
      <c r="G200" s="216" t="s">
        <v>174</v>
      </c>
      <c r="H200" s="217">
        <v>1800</v>
      </c>
      <c r="I200" s="218"/>
      <c r="J200" s="219">
        <f>ROUND(I200*H200,2)</f>
        <v>0</v>
      </c>
      <c r="K200" s="215" t="s">
        <v>125</v>
      </c>
      <c r="L200" s="43"/>
      <c r="M200" s="220" t="s">
        <v>1</v>
      </c>
      <c r="N200" s="221" t="s">
        <v>40</v>
      </c>
      <c r="O200" s="90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4" t="s">
        <v>175</v>
      </c>
      <c r="AT200" s="224" t="s">
        <v>121</v>
      </c>
      <c r="AU200" s="224" t="s">
        <v>85</v>
      </c>
      <c r="AY200" s="16" t="s">
        <v>118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6" t="s">
        <v>83</v>
      </c>
      <c r="BK200" s="225">
        <f>ROUND(I200*H200,2)</f>
        <v>0</v>
      </c>
      <c r="BL200" s="16" t="s">
        <v>175</v>
      </c>
      <c r="BM200" s="224" t="s">
        <v>317</v>
      </c>
    </row>
    <row r="201" s="2" customFormat="1">
      <c r="A201" s="37"/>
      <c r="B201" s="38"/>
      <c r="C201" s="39"/>
      <c r="D201" s="226" t="s">
        <v>128</v>
      </c>
      <c r="E201" s="39"/>
      <c r="F201" s="227" t="s">
        <v>318</v>
      </c>
      <c r="G201" s="39"/>
      <c r="H201" s="39"/>
      <c r="I201" s="228"/>
      <c r="J201" s="39"/>
      <c r="K201" s="39"/>
      <c r="L201" s="43"/>
      <c r="M201" s="229"/>
      <c r="N201" s="230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128</v>
      </c>
      <c r="AU201" s="16" t="s">
        <v>85</v>
      </c>
    </row>
    <row r="202" s="2" customFormat="1" ht="24.15" customHeight="1">
      <c r="A202" s="37"/>
      <c r="B202" s="38"/>
      <c r="C202" s="231" t="s">
        <v>319</v>
      </c>
      <c r="D202" s="231" t="s">
        <v>179</v>
      </c>
      <c r="E202" s="232" t="s">
        <v>320</v>
      </c>
      <c r="F202" s="233" t="s">
        <v>321</v>
      </c>
      <c r="G202" s="234" t="s">
        <v>174</v>
      </c>
      <c r="H202" s="235">
        <v>2012.5</v>
      </c>
      <c r="I202" s="236"/>
      <c r="J202" s="237">
        <f>ROUND(I202*H202,2)</f>
        <v>0</v>
      </c>
      <c r="K202" s="233" t="s">
        <v>125</v>
      </c>
      <c r="L202" s="238"/>
      <c r="M202" s="239" t="s">
        <v>1</v>
      </c>
      <c r="N202" s="240" t="s">
        <v>40</v>
      </c>
      <c r="O202" s="90"/>
      <c r="P202" s="222">
        <f>O202*H202</f>
        <v>0</v>
      </c>
      <c r="Q202" s="222">
        <v>0.00016000000000000001</v>
      </c>
      <c r="R202" s="222">
        <f>Q202*H202</f>
        <v>0.32200000000000001</v>
      </c>
      <c r="S202" s="222">
        <v>0</v>
      </c>
      <c r="T202" s="22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4" t="s">
        <v>182</v>
      </c>
      <c r="AT202" s="224" t="s">
        <v>179</v>
      </c>
      <c r="AU202" s="224" t="s">
        <v>85</v>
      </c>
      <c r="AY202" s="16" t="s">
        <v>118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6" t="s">
        <v>83</v>
      </c>
      <c r="BK202" s="225">
        <f>ROUND(I202*H202,2)</f>
        <v>0</v>
      </c>
      <c r="BL202" s="16" t="s">
        <v>175</v>
      </c>
      <c r="BM202" s="224" t="s">
        <v>322</v>
      </c>
    </row>
    <row r="203" s="13" customFormat="1">
      <c r="A203" s="13"/>
      <c r="B203" s="241"/>
      <c r="C203" s="242"/>
      <c r="D203" s="243" t="s">
        <v>184</v>
      </c>
      <c r="E203" s="242"/>
      <c r="F203" s="244" t="s">
        <v>323</v>
      </c>
      <c r="G203" s="242"/>
      <c r="H203" s="245">
        <v>2012.5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184</v>
      </c>
      <c r="AU203" s="251" t="s">
        <v>85</v>
      </c>
      <c r="AV203" s="13" t="s">
        <v>85</v>
      </c>
      <c r="AW203" s="13" t="s">
        <v>4</v>
      </c>
      <c r="AX203" s="13" t="s">
        <v>83</v>
      </c>
      <c r="AY203" s="251" t="s">
        <v>118</v>
      </c>
    </row>
    <row r="204" s="2" customFormat="1" ht="24.15" customHeight="1">
      <c r="A204" s="37"/>
      <c r="B204" s="38"/>
      <c r="C204" s="231" t="s">
        <v>324</v>
      </c>
      <c r="D204" s="231" t="s">
        <v>179</v>
      </c>
      <c r="E204" s="232" t="s">
        <v>325</v>
      </c>
      <c r="F204" s="233" t="s">
        <v>326</v>
      </c>
      <c r="G204" s="234" t="s">
        <v>174</v>
      </c>
      <c r="H204" s="235">
        <v>57.5</v>
      </c>
      <c r="I204" s="236"/>
      <c r="J204" s="237">
        <f>ROUND(I204*H204,2)</f>
        <v>0</v>
      </c>
      <c r="K204" s="233" t="s">
        <v>125</v>
      </c>
      <c r="L204" s="238"/>
      <c r="M204" s="239" t="s">
        <v>1</v>
      </c>
      <c r="N204" s="240" t="s">
        <v>40</v>
      </c>
      <c r="O204" s="90"/>
      <c r="P204" s="222">
        <f>O204*H204</f>
        <v>0</v>
      </c>
      <c r="Q204" s="222">
        <v>0.00025000000000000001</v>
      </c>
      <c r="R204" s="222">
        <f>Q204*H204</f>
        <v>0.014375000000000001</v>
      </c>
      <c r="S204" s="222">
        <v>0</v>
      </c>
      <c r="T204" s="22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4" t="s">
        <v>182</v>
      </c>
      <c r="AT204" s="224" t="s">
        <v>179</v>
      </c>
      <c r="AU204" s="224" t="s">
        <v>85</v>
      </c>
      <c r="AY204" s="16" t="s">
        <v>118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6" t="s">
        <v>83</v>
      </c>
      <c r="BK204" s="225">
        <f>ROUND(I204*H204,2)</f>
        <v>0</v>
      </c>
      <c r="BL204" s="16" t="s">
        <v>175</v>
      </c>
      <c r="BM204" s="224" t="s">
        <v>327</v>
      </c>
    </row>
    <row r="205" s="13" customFormat="1">
      <c r="A205" s="13"/>
      <c r="B205" s="241"/>
      <c r="C205" s="242"/>
      <c r="D205" s="243" t="s">
        <v>184</v>
      </c>
      <c r="E205" s="242"/>
      <c r="F205" s="244" t="s">
        <v>328</v>
      </c>
      <c r="G205" s="242"/>
      <c r="H205" s="245">
        <v>57.5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184</v>
      </c>
      <c r="AU205" s="251" t="s">
        <v>85</v>
      </c>
      <c r="AV205" s="13" t="s">
        <v>85</v>
      </c>
      <c r="AW205" s="13" t="s">
        <v>4</v>
      </c>
      <c r="AX205" s="13" t="s">
        <v>83</v>
      </c>
      <c r="AY205" s="251" t="s">
        <v>118</v>
      </c>
    </row>
    <row r="206" s="2" customFormat="1" ht="37.8" customHeight="1">
      <c r="A206" s="37"/>
      <c r="B206" s="38"/>
      <c r="C206" s="213" t="s">
        <v>329</v>
      </c>
      <c r="D206" s="213" t="s">
        <v>121</v>
      </c>
      <c r="E206" s="214" t="s">
        <v>330</v>
      </c>
      <c r="F206" s="215" t="s">
        <v>331</v>
      </c>
      <c r="G206" s="216" t="s">
        <v>174</v>
      </c>
      <c r="H206" s="217">
        <v>85</v>
      </c>
      <c r="I206" s="218"/>
      <c r="J206" s="219">
        <f>ROUND(I206*H206,2)</f>
        <v>0</v>
      </c>
      <c r="K206" s="215" t="s">
        <v>125</v>
      </c>
      <c r="L206" s="43"/>
      <c r="M206" s="220" t="s">
        <v>1</v>
      </c>
      <c r="N206" s="221" t="s">
        <v>40</v>
      </c>
      <c r="O206" s="90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4" t="s">
        <v>175</v>
      </c>
      <c r="AT206" s="224" t="s">
        <v>121</v>
      </c>
      <c r="AU206" s="224" t="s">
        <v>85</v>
      </c>
      <c r="AY206" s="16" t="s">
        <v>118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6" t="s">
        <v>83</v>
      </c>
      <c r="BK206" s="225">
        <f>ROUND(I206*H206,2)</f>
        <v>0</v>
      </c>
      <c r="BL206" s="16" t="s">
        <v>175</v>
      </c>
      <c r="BM206" s="224" t="s">
        <v>332</v>
      </c>
    </row>
    <row r="207" s="2" customFormat="1">
      <c r="A207" s="37"/>
      <c r="B207" s="38"/>
      <c r="C207" s="39"/>
      <c r="D207" s="226" t="s">
        <v>128</v>
      </c>
      <c r="E207" s="39"/>
      <c r="F207" s="227" t="s">
        <v>333</v>
      </c>
      <c r="G207" s="39"/>
      <c r="H207" s="39"/>
      <c r="I207" s="228"/>
      <c r="J207" s="39"/>
      <c r="K207" s="39"/>
      <c r="L207" s="43"/>
      <c r="M207" s="229"/>
      <c r="N207" s="230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128</v>
      </c>
      <c r="AU207" s="16" t="s">
        <v>85</v>
      </c>
    </row>
    <row r="208" s="2" customFormat="1" ht="24.15" customHeight="1">
      <c r="A208" s="37"/>
      <c r="B208" s="38"/>
      <c r="C208" s="231" t="s">
        <v>334</v>
      </c>
      <c r="D208" s="231" t="s">
        <v>179</v>
      </c>
      <c r="E208" s="232" t="s">
        <v>335</v>
      </c>
      <c r="F208" s="233" t="s">
        <v>336</v>
      </c>
      <c r="G208" s="234" t="s">
        <v>174</v>
      </c>
      <c r="H208" s="235">
        <v>28.75</v>
      </c>
      <c r="I208" s="236"/>
      <c r="J208" s="237">
        <f>ROUND(I208*H208,2)</f>
        <v>0</v>
      </c>
      <c r="K208" s="233" t="s">
        <v>125</v>
      </c>
      <c r="L208" s="238"/>
      <c r="M208" s="239" t="s">
        <v>1</v>
      </c>
      <c r="N208" s="240" t="s">
        <v>40</v>
      </c>
      <c r="O208" s="90"/>
      <c r="P208" s="222">
        <f>O208*H208</f>
        <v>0</v>
      </c>
      <c r="Q208" s="222">
        <v>0.00034000000000000002</v>
      </c>
      <c r="R208" s="222">
        <f>Q208*H208</f>
        <v>0.0097750000000000007</v>
      </c>
      <c r="S208" s="222">
        <v>0</v>
      </c>
      <c r="T208" s="22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4" t="s">
        <v>182</v>
      </c>
      <c r="AT208" s="224" t="s">
        <v>179</v>
      </c>
      <c r="AU208" s="224" t="s">
        <v>85</v>
      </c>
      <c r="AY208" s="16" t="s">
        <v>118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6" t="s">
        <v>83</v>
      </c>
      <c r="BK208" s="225">
        <f>ROUND(I208*H208,2)</f>
        <v>0</v>
      </c>
      <c r="BL208" s="16" t="s">
        <v>175</v>
      </c>
      <c r="BM208" s="224" t="s">
        <v>337</v>
      </c>
    </row>
    <row r="209" s="13" customFormat="1">
      <c r="A209" s="13"/>
      <c r="B209" s="241"/>
      <c r="C209" s="242"/>
      <c r="D209" s="243" t="s">
        <v>184</v>
      </c>
      <c r="E209" s="242"/>
      <c r="F209" s="244" t="s">
        <v>338</v>
      </c>
      <c r="G209" s="242"/>
      <c r="H209" s="245">
        <v>28.75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184</v>
      </c>
      <c r="AU209" s="251" t="s">
        <v>85</v>
      </c>
      <c r="AV209" s="13" t="s">
        <v>85</v>
      </c>
      <c r="AW209" s="13" t="s">
        <v>4</v>
      </c>
      <c r="AX209" s="13" t="s">
        <v>83</v>
      </c>
      <c r="AY209" s="251" t="s">
        <v>118</v>
      </c>
    </row>
    <row r="210" s="2" customFormat="1" ht="24.15" customHeight="1">
      <c r="A210" s="37"/>
      <c r="B210" s="38"/>
      <c r="C210" s="231" t="s">
        <v>339</v>
      </c>
      <c r="D210" s="231" t="s">
        <v>179</v>
      </c>
      <c r="E210" s="232" t="s">
        <v>340</v>
      </c>
      <c r="F210" s="233" t="s">
        <v>341</v>
      </c>
      <c r="G210" s="234" t="s">
        <v>174</v>
      </c>
      <c r="H210" s="235">
        <v>69</v>
      </c>
      <c r="I210" s="236"/>
      <c r="J210" s="237">
        <f>ROUND(I210*H210,2)</f>
        <v>0</v>
      </c>
      <c r="K210" s="233" t="s">
        <v>125</v>
      </c>
      <c r="L210" s="238"/>
      <c r="M210" s="239" t="s">
        <v>1</v>
      </c>
      <c r="N210" s="240" t="s">
        <v>40</v>
      </c>
      <c r="O210" s="90"/>
      <c r="P210" s="222">
        <f>O210*H210</f>
        <v>0</v>
      </c>
      <c r="Q210" s="222">
        <v>0.00052999999999999998</v>
      </c>
      <c r="R210" s="222">
        <f>Q210*H210</f>
        <v>0.036569999999999998</v>
      </c>
      <c r="S210" s="222">
        <v>0</v>
      </c>
      <c r="T210" s="22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4" t="s">
        <v>182</v>
      </c>
      <c r="AT210" s="224" t="s">
        <v>179</v>
      </c>
      <c r="AU210" s="224" t="s">
        <v>85</v>
      </c>
      <c r="AY210" s="16" t="s">
        <v>118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6" t="s">
        <v>83</v>
      </c>
      <c r="BK210" s="225">
        <f>ROUND(I210*H210,2)</f>
        <v>0</v>
      </c>
      <c r="BL210" s="16" t="s">
        <v>175</v>
      </c>
      <c r="BM210" s="224" t="s">
        <v>342</v>
      </c>
    </row>
    <row r="211" s="13" customFormat="1">
      <c r="A211" s="13"/>
      <c r="B211" s="241"/>
      <c r="C211" s="242"/>
      <c r="D211" s="243" t="s">
        <v>184</v>
      </c>
      <c r="E211" s="242"/>
      <c r="F211" s="244" t="s">
        <v>343</v>
      </c>
      <c r="G211" s="242"/>
      <c r="H211" s="245">
        <v>69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184</v>
      </c>
      <c r="AU211" s="251" t="s">
        <v>85</v>
      </c>
      <c r="AV211" s="13" t="s">
        <v>85</v>
      </c>
      <c r="AW211" s="13" t="s">
        <v>4</v>
      </c>
      <c r="AX211" s="13" t="s">
        <v>83</v>
      </c>
      <c r="AY211" s="251" t="s">
        <v>118</v>
      </c>
    </row>
    <row r="212" s="2" customFormat="1" ht="37.8" customHeight="1">
      <c r="A212" s="37"/>
      <c r="B212" s="38"/>
      <c r="C212" s="213" t="s">
        <v>344</v>
      </c>
      <c r="D212" s="213" t="s">
        <v>121</v>
      </c>
      <c r="E212" s="214" t="s">
        <v>345</v>
      </c>
      <c r="F212" s="215" t="s">
        <v>346</v>
      </c>
      <c r="G212" s="216" t="s">
        <v>174</v>
      </c>
      <c r="H212" s="217">
        <v>40</v>
      </c>
      <c r="I212" s="218"/>
      <c r="J212" s="219">
        <f>ROUND(I212*H212,2)</f>
        <v>0</v>
      </c>
      <c r="K212" s="215" t="s">
        <v>125</v>
      </c>
      <c r="L212" s="43"/>
      <c r="M212" s="220" t="s">
        <v>1</v>
      </c>
      <c r="N212" s="221" t="s">
        <v>40</v>
      </c>
      <c r="O212" s="90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4" t="s">
        <v>175</v>
      </c>
      <c r="AT212" s="224" t="s">
        <v>121</v>
      </c>
      <c r="AU212" s="224" t="s">
        <v>85</v>
      </c>
      <c r="AY212" s="16" t="s">
        <v>118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6" t="s">
        <v>83</v>
      </c>
      <c r="BK212" s="225">
        <f>ROUND(I212*H212,2)</f>
        <v>0</v>
      </c>
      <c r="BL212" s="16" t="s">
        <v>175</v>
      </c>
      <c r="BM212" s="224" t="s">
        <v>347</v>
      </c>
    </row>
    <row r="213" s="2" customFormat="1">
      <c r="A213" s="37"/>
      <c r="B213" s="38"/>
      <c r="C213" s="39"/>
      <c r="D213" s="226" t="s">
        <v>128</v>
      </c>
      <c r="E213" s="39"/>
      <c r="F213" s="227" t="s">
        <v>348</v>
      </c>
      <c r="G213" s="39"/>
      <c r="H213" s="39"/>
      <c r="I213" s="228"/>
      <c r="J213" s="39"/>
      <c r="K213" s="39"/>
      <c r="L213" s="43"/>
      <c r="M213" s="229"/>
      <c r="N213" s="230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128</v>
      </c>
      <c r="AU213" s="16" t="s">
        <v>85</v>
      </c>
    </row>
    <row r="214" s="2" customFormat="1" ht="24.15" customHeight="1">
      <c r="A214" s="37"/>
      <c r="B214" s="38"/>
      <c r="C214" s="231" t="s">
        <v>349</v>
      </c>
      <c r="D214" s="231" t="s">
        <v>179</v>
      </c>
      <c r="E214" s="232" t="s">
        <v>350</v>
      </c>
      <c r="F214" s="233" t="s">
        <v>351</v>
      </c>
      <c r="G214" s="234" t="s">
        <v>174</v>
      </c>
      <c r="H214" s="235">
        <v>46</v>
      </c>
      <c r="I214" s="236"/>
      <c r="J214" s="237">
        <f>ROUND(I214*H214,2)</f>
        <v>0</v>
      </c>
      <c r="K214" s="233" t="s">
        <v>125</v>
      </c>
      <c r="L214" s="238"/>
      <c r="M214" s="239" t="s">
        <v>1</v>
      </c>
      <c r="N214" s="240" t="s">
        <v>40</v>
      </c>
      <c r="O214" s="90"/>
      <c r="P214" s="222">
        <f>O214*H214</f>
        <v>0</v>
      </c>
      <c r="Q214" s="222">
        <v>0.00183</v>
      </c>
      <c r="R214" s="222">
        <f>Q214*H214</f>
        <v>0.084180000000000005</v>
      </c>
      <c r="S214" s="222">
        <v>0</v>
      </c>
      <c r="T214" s="22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4" t="s">
        <v>182</v>
      </c>
      <c r="AT214" s="224" t="s">
        <v>179</v>
      </c>
      <c r="AU214" s="224" t="s">
        <v>85</v>
      </c>
      <c r="AY214" s="16" t="s">
        <v>118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6" t="s">
        <v>83</v>
      </c>
      <c r="BK214" s="225">
        <f>ROUND(I214*H214,2)</f>
        <v>0</v>
      </c>
      <c r="BL214" s="16" t="s">
        <v>175</v>
      </c>
      <c r="BM214" s="224" t="s">
        <v>352</v>
      </c>
    </row>
    <row r="215" s="13" customFormat="1">
      <c r="A215" s="13"/>
      <c r="B215" s="241"/>
      <c r="C215" s="242"/>
      <c r="D215" s="243" t="s">
        <v>184</v>
      </c>
      <c r="E215" s="242"/>
      <c r="F215" s="244" t="s">
        <v>353</v>
      </c>
      <c r="G215" s="242"/>
      <c r="H215" s="245">
        <v>46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184</v>
      </c>
      <c r="AU215" s="251" t="s">
        <v>85</v>
      </c>
      <c r="AV215" s="13" t="s">
        <v>85</v>
      </c>
      <c r="AW215" s="13" t="s">
        <v>4</v>
      </c>
      <c r="AX215" s="13" t="s">
        <v>83</v>
      </c>
      <c r="AY215" s="251" t="s">
        <v>118</v>
      </c>
    </row>
    <row r="216" s="2" customFormat="1" ht="33" customHeight="1">
      <c r="A216" s="37"/>
      <c r="B216" s="38"/>
      <c r="C216" s="213" t="s">
        <v>354</v>
      </c>
      <c r="D216" s="213" t="s">
        <v>121</v>
      </c>
      <c r="E216" s="214" t="s">
        <v>355</v>
      </c>
      <c r="F216" s="215" t="s">
        <v>356</v>
      </c>
      <c r="G216" s="216" t="s">
        <v>198</v>
      </c>
      <c r="H216" s="217">
        <v>295</v>
      </c>
      <c r="I216" s="218"/>
      <c r="J216" s="219">
        <f>ROUND(I216*H216,2)</f>
        <v>0</v>
      </c>
      <c r="K216" s="215" t="s">
        <v>125</v>
      </c>
      <c r="L216" s="43"/>
      <c r="M216" s="220" t="s">
        <v>1</v>
      </c>
      <c r="N216" s="221" t="s">
        <v>40</v>
      </c>
      <c r="O216" s="90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4" t="s">
        <v>175</v>
      </c>
      <c r="AT216" s="224" t="s">
        <v>121</v>
      </c>
      <c r="AU216" s="224" t="s">
        <v>85</v>
      </c>
      <c r="AY216" s="16" t="s">
        <v>118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6" t="s">
        <v>83</v>
      </c>
      <c r="BK216" s="225">
        <f>ROUND(I216*H216,2)</f>
        <v>0</v>
      </c>
      <c r="BL216" s="16" t="s">
        <v>175</v>
      </c>
      <c r="BM216" s="224" t="s">
        <v>357</v>
      </c>
    </row>
    <row r="217" s="2" customFormat="1">
      <c r="A217" s="37"/>
      <c r="B217" s="38"/>
      <c r="C217" s="39"/>
      <c r="D217" s="226" t="s">
        <v>128</v>
      </c>
      <c r="E217" s="39"/>
      <c r="F217" s="227" t="s">
        <v>358</v>
      </c>
      <c r="G217" s="39"/>
      <c r="H217" s="39"/>
      <c r="I217" s="228"/>
      <c r="J217" s="39"/>
      <c r="K217" s="39"/>
      <c r="L217" s="43"/>
      <c r="M217" s="229"/>
      <c r="N217" s="230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128</v>
      </c>
      <c r="AU217" s="16" t="s">
        <v>85</v>
      </c>
    </row>
    <row r="218" s="2" customFormat="1" ht="33" customHeight="1">
      <c r="A218" s="37"/>
      <c r="B218" s="38"/>
      <c r="C218" s="213" t="s">
        <v>359</v>
      </c>
      <c r="D218" s="213" t="s">
        <v>121</v>
      </c>
      <c r="E218" s="214" t="s">
        <v>360</v>
      </c>
      <c r="F218" s="215" t="s">
        <v>361</v>
      </c>
      <c r="G218" s="216" t="s">
        <v>198</v>
      </c>
      <c r="H218" s="217">
        <v>44</v>
      </c>
      <c r="I218" s="218"/>
      <c r="J218" s="219">
        <f>ROUND(I218*H218,2)</f>
        <v>0</v>
      </c>
      <c r="K218" s="215" t="s">
        <v>125</v>
      </c>
      <c r="L218" s="43"/>
      <c r="M218" s="220" t="s">
        <v>1</v>
      </c>
      <c r="N218" s="221" t="s">
        <v>40</v>
      </c>
      <c r="O218" s="90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4" t="s">
        <v>175</v>
      </c>
      <c r="AT218" s="224" t="s">
        <v>121</v>
      </c>
      <c r="AU218" s="224" t="s">
        <v>85</v>
      </c>
      <c r="AY218" s="16" t="s">
        <v>118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6" t="s">
        <v>83</v>
      </c>
      <c r="BK218" s="225">
        <f>ROUND(I218*H218,2)</f>
        <v>0</v>
      </c>
      <c r="BL218" s="16" t="s">
        <v>175</v>
      </c>
      <c r="BM218" s="224" t="s">
        <v>362</v>
      </c>
    </row>
    <row r="219" s="2" customFormat="1">
      <c r="A219" s="37"/>
      <c r="B219" s="38"/>
      <c r="C219" s="39"/>
      <c r="D219" s="226" t="s">
        <v>128</v>
      </c>
      <c r="E219" s="39"/>
      <c r="F219" s="227" t="s">
        <v>363</v>
      </c>
      <c r="G219" s="39"/>
      <c r="H219" s="39"/>
      <c r="I219" s="228"/>
      <c r="J219" s="39"/>
      <c r="K219" s="39"/>
      <c r="L219" s="43"/>
      <c r="M219" s="229"/>
      <c r="N219" s="230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128</v>
      </c>
      <c r="AU219" s="16" t="s">
        <v>85</v>
      </c>
    </row>
    <row r="220" s="2" customFormat="1" ht="33" customHeight="1">
      <c r="A220" s="37"/>
      <c r="B220" s="38"/>
      <c r="C220" s="213" t="s">
        <v>364</v>
      </c>
      <c r="D220" s="213" t="s">
        <v>121</v>
      </c>
      <c r="E220" s="214" t="s">
        <v>365</v>
      </c>
      <c r="F220" s="215" t="s">
        <v>366</v>
      </c>
      <c r="G220" s="216" t="s">
        <v>198</v>
      </c>
      <c r="H220" s="217">
        <v>8</v>
      </c>
      <c r="I220" s="218"/>
      <c r="J220" s="219">
        <f>ROUND(I220*H220,2)</f>
        <v>0</v>
      </c>
      <c r="K220" s="215" t="s">
        <v>125</v>
      </c>
      <c r="L220" s="43"/>
      <c r="M220" s="220" t="s">
        <v>1</v>
      </c>
      <c r="N220" s="221" t="s">
        <v>40</v>
      </c>
      <c r="O220" s="90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4" t="s">
        <v>175</v>
      </c>
      <c r="AT220" s="224" t="s">
        <v>121</v>
      </c>
      <c r="AU220" s="224" t="s">
        <v>85</v>
      </c>
      <c r="AY220" s="16" t="s">
        <v>118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6" t="s">
        <v>83</v>
      </c>
      <c r="BK220" s="225">
        <f>ROUND(I220*H220,2)</f>
        <v>0</v>
      </c>
      <c r="BL220" s="16" t="s">
        <v>175</v>
      </c>
      <c r="BM220" s="224" t="s">
        <v>367</v>
      </c>
    </row>
    <row r="221" s="2" customFormat="1">
      <c r="A221" s="37"/>
      <c r="B221" s="38"/>
      <c r="C221" s="39"/>
      <c r="D221" s="226" t="s">
        <v>128</v>
      </c>
      <c r="E221" s="39"/>
      <c r="F221" s="227" t="s">
        <v>368</v>
      </c>
      <c r="G221" s="39"/>
      <c r="H221" s="39"/>
      <c r="I221" s="228"/>
      <c r="J221" s="39"/>
      <c r="K221" s="39"/>
      <c r="L221" s="43"/>
      <c r="M221" s="229"/>
      <c r="N221" s="230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128</v>
      </c>
      <c r="AU221" s="16" t="s">
        <v>85</v>
      </c>
    </row>
    <row r="222" s="2" customFormat="1" ht="33" customHeight="1">
      <c r="A222" s="37"/>
      <c r="B222" s="38"/>
      <c r="C222" s="213" t="s">
        <v>369</v>
      </c>
      <c r="D222" s="213" t="s">
        <v>121</v>
      </c>
      <c r="E222" s="214" t="s">
        <v>370</v>
      </c>
      <c r="F222" s="215" t="s">
        <v>371</v>
      </c>
      <c r="G222" s="216" t="s">
        <v>198</v>
      </c>
      <c r="H222" s="217">
        <v>22</v>
      </c>
      <c r="I222" s="218"/>
      <c r="J222" s="219">
        <f>ROUND(I222*H222,2)</f>
        <v>0</v>
      </c>
      <c r="K222" s="215" t="s">
        <v>125</v>
      </c>
      <c r="L222" s="43"/>
      <c r="M222" s="220" t="s">
        <v>1</v>
      </c>
      <c r="N222" s="221" t="s">
        <v>40</v>
      </c>
      <c r="O222" s="90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4" t="s">
        <v>175</v>
      </c>
      <c r="AT222" s="224" t="s">
        <v>121</v>
      </c>
      <c r="AU222" s="224" t="s">
        <v>85</v>
      </c>
      <c r="AY222" s="16" t="s">
        <v>118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6" t="s">
        <v>83</v>
      </c>
      <c r="BK222" s="225">
        <f>ROUND(I222*H222,2)</f>
        <v>0</v>
      </c>
      <c r="BL222" s="16" t="s">
        <v>175</v>
      </c>
      <c r="BM222" s="224" t="s">
        <v>372</v>
      </c>
    </row>
    <row r="223" s="2" customFormat="1">
      <c r="A223" s="37"/>
      <c r="B223" s="38"/>
      <c r="C223" s="39"/>
      <c r="D223" s="226" t="s">
        <v>128</v>
      </c>
      <c r="E223" s="39"/>
      <c r="F223" s="227" t="s">
        <v>373</v>
      </c>
      <c r="G223" s="39"/>
      <c r="H223" s="39"/>
      <c r="I223" s="228"/>
      <c r="J223" s="39"/>
      <c r="K223" s="39"/>
      <c r="L223" s="43"/>
      <c r="M223" s="229"/>
      <c r="N223" s="230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128</v>
      </c>
      <c r="AU223" s="16" t="s">
        <v>85</v>
      </c>
    </row>
    <row r="224" s="2" customFormat="1" ht="33" customHeight="1">
      <c r="A224" s="37"/>
      <c r="B224" s="38"/>
      <c r="C224" s="213" t="s">
        <v>374</v>
      </c>
      <c r="D224" s="213" t="s">
        <v>121</v>
      </c>
      <c r="E224" s="214" t="s">
        <v>375</v>
      </c>
      <c r="F224" s="215" t="s">
        <v>376</v>
      </c>
      <c r="G224" s="216" t="s">
        <v>198</v>
      </c>
      <c r="H224" s="217">
        <v>2</v>
      </c>
      <c r="I224" s="218"/>
      <c r="J224" s="219">
        <f>ROUND(I224*H224,2)</f>
        <v>0</v>
      </c>
      <c r="K224" s="215" t="s">
        <v>125</v>
      </c>
      <c r="L224" s="43"/>
      <c r="M224" s="220" t="s">
        <v>1</v>
      </c>
      <c r="N224" s="221" t="s">
        <v>40</v>
      </c>
      <c r="O224" s="90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4" t="s">
        <v>175</v>
      </c>
      <c r="AT224" s="224" t="s">
        <v>121</v>
      </c>
      <c r="AU224" s="224" t="s">
        <v>85</v>
      </c>
      <c r="AY224" s="16" t="s">
        <v>118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6" t="s">
        <v>83</v>
      </c>
      <c r="BK224" s="225">
        <f>ROUND(I224*H224,2)</f>
        <v>0</v>
      </c>
      <c r="BL224" s="16" t="s">
        <v>175</v>
      </c>
      <c r="BM224" s="224" t="s">
        <v>377</v>
      </c>
    </row>
    <row r="225" s="2" customFormat="1">
      <c r="A225" s="37"/>
      <c r="B225" s="38"/>
      <c r="C225" s="39"/>
      <c r="D225" s="226" t="s">
        <v>128</v>
      </c>
      <c r="E225" s="39"/>
      <c r="F225" s="227" t="s">
        <v>378</v>
      </c>
      <c r="G225" s="39"/>
      <c r="H225" s="39"/>
      <c r="I225" s="228"/>
      <c r="J225" s="39"/>
      <c r="K225" s="39"/>
      <c r="L225" s="43"/>
      <c r="M225" s="229"/>
      <c r="N225" s="230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128</v>
      </c>
      <c r="AU225" s="16" t="s">
        <v>85</v>
      </c>
    </row>
    <row r="226" s="2" customFormat="1" ht="16.5" customHeight="1">
      <c r="A226" s="37"/>
      <c r="B226" s="38"/>
      <c r="C226" s="231" t="s">
        <v>379</v>
      </c>
      <c r="D226" s="231" t="s">
        <v>179</v>
      </c>
      <c r="E226" s="232" t="s">
        <v>380</v>
      </c>
      <c r="F226" s="233" t="s">
        <v>381</v>
      </c>
      <c r="G226" s="234" t="s">
        <v>198</v>
      </c>
      <c r="H226" s="235">
        <v>1</v>
      </c>
      <c r="I226" s="236"/>
      <c r="J226" s="237">
        <f>ROUND(I226*H226,2)</f>
        <v>0</v>
      </c>
      <c r="K226" s="233" t="s">
        <v>1</v>
      </c>
      <c r="L226" s="238"/>
      <c r="M226" s="239" t="s">
        <v>1</v>
      </c>
      <c r="N226" s="240" t="s">
        <v>40</v>
      </c>
      <c r="O226" s="90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4" t="s">
        <v>182</v>
      </c>
      <c r="AT226" s="224" t="s">
        <v>179</v>
      </c>
      <c r="AU226" s="224" t="s">
        <v>85</v>
      </c>
      <c r="AY226" s="16" t="s">
        <v>118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6" t="s">
        <v>83</v>
      </c>
      <c r="BK226" s="225">
        <f>ROUND(I226*H226,2)</f>
        <v>0</v>
      </c>
      <c r="BL226" s="16" t="s">
        <v>175</v>
      </c>
      <c r="BM226" s="224" t="s">
        <v>382</v>
      </c>
    </row>
    <row r="227" s="2" customFormat="1" ht="16.5" customHeight="1">
      <c r="A227" s="37"/>
      <c r="B227" s="38"/>
      <c r="C227" s="231" t="s">
        <v>383</v>
      </c>
      <c r="D227" s="231" t="s">
        <v>179</v>
      </c>
      <c r="E227" s="232" t="s">
        <v>384</v>
      </c>
      <c r="F227" s="233" t="s">
        <v>385</v>
      </c>
      <c r="G227" s="234" t="s">
        <v>198</v>
      </c>
      <c r="H227" s="235">
        <v>1</v>
      </c>
      <c r="I227" s="236"/>
      <c r="J227" s="237">
        <f>ROUND(I227*H227,2)</f>
        <v>0</v>
      </c>
      <c r="K227" s="233" t="s">
        <v>1</v>
      </c>
      <c r="L227" s="238"/>
      <c r="M227" s="239" t="s">
        <v>1</v>
      </c>
      <c r="N227" s="240" t="s">
        <v>40</v>
      </c>
      <c r="O227" s="90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4" t="s">
        <v>182</v>
      </c>
      <c r="AT227" s="224" t="s">
        <v>179</v>
      </c>
      <c r="AU227" s="224" t="s">
        <v>85</v>
      </c>
      <c r="AY227" s="16" t="s">
        <v>118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6" t="s">
        <v>83</v>
      </c>
      <c r="BK227" s="225">
        <f>ROUND(I227*H227,2)</f>
        <v>0</v>
      </c>
      <c r="BL227" s="16" t="s">
        <v>175</v>
      </c>
      <c r="BM227" s="224" t="s">
        <v>386</v>
      </c>
    </row>
    <row r="228" s="2" customFormat="1" ht="33" customHeight="1">
      <c r="A228" s="37"/>
      <c r="B228" s="38"/>
      <c r="C228" s="213" t="s">
        <v>387</v>
      </c>
      <c r="D228" s="213" t="s">
        <v>121</v>
      </c>
      <c r="E228" s="214" t="s">
        <v>388</v>
      </c>
      <c r="F228" s="215" t="s">
        <v>389</v>
      </c>
      <c r="G228" s="216" t="s">
        <v>198</v>
      </c>
      <c r="H228" s="217">
        <v>4</v>
      </c>
      <c r="I228" s="218"/>
      <c r="J228" s="219">
        <f>ROUND(I228*H228,2)</f>
        <v>0</v>
      </c>
      <c r="K228" s="215" t="s">
        <v>125</v>
      </c>
      <c r="L228" s="43"/>
      <c r="M228" s="220" t="s">
        <v>1</v>
      </c>
      <c r="N228" s="221" t="s">
        <v>40</v>
      </c>
      <c r="O228" s="90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4" t="s">
        <v>175</v>
      </c>
      <c r="AT228" s="224" t="s">
        <v>121</v>
      </c>
      <c r="AU228" s="224" t="s">
        <v>85</v>
      </c>
      <c r="AY228" s="16" t="s">
        <v>118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6" t="s">
        <v>83</v>
      </c>
      <c r="BK228" s="225">
        <f>ROUND(I228*H228,2)</f>
        <v>0</v>
      </c>
      <c r="BL228" s="16" t="s">
        <v>175</v>
      </c>
      <c r="BM228" s="224" t="s">
        <v>390</v>
      </c>
    </row>
    <row r="229" s="2" customFormat="1">
      <c r="A229" s="37"/>
      <c r="B229" s="38"/>
      <c r="C229" s="39"/>
      <c r="D229" s="226" t="s">
        <v>128</v>
      </c>
      <c r="E229" s="39"/>
      <c r="F229" s="227" t="s">
        <v>391</v>
      </c>
      <c r="G229" s="39"/>
      <c r="H229" s="39"/>
      <c r="I229" s="228"/>
      <c r="J229" s="39"/>
      <c r="K229" s="39"/>
      <c r="L229" s="43"/>
      <c r="M229" s="229"/>
      <c r="N229" s="230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128</v>
      </c>
      <c r="AU229" s="16" t="s">
        <v>85</v>
      </c>
    </row>
    <row r="230" s="2" customFormat="1" ht="16.5" customHeight="1">
      <c r="A230" s="37"/>
      <c r="B230" s="38"/>
      <c r="C230" s="231" t="s">
        <v>392</v>
      </c>
      <c r="D230" s="231" t="s">
        <v>179</v>
      </c>
      <c r="E230" s="232" t="s">
        <v>393</v>
      </c>
      <c r="F230" s="233" t="s">
        <v>394</v>
      </c>
      <c r="G230" s="234" t="s">
        <v>198</v>
      </c>
      <c r="H230" s="235">
        <v>1</v>
      </c>
      <c r="I230" s="236"/>
      <c r="J230" s="237">
        <f>ROUND(I230*H230,2)</f>
        <v>0</v>
      </c>
      <c r="K230" s="233" t="s">
        <v>1</v>
      </c>
      <c r="L230" s="238"/>
      <c r="M230" s="239" t="s">
        <v>1</v>
      </c>
      <c r="N230" s="240" t="s">
        <v>40</v>
      </c>
      <c r="O230" s="90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4" t="s">
        <v>182</v>
      </c>
      <c r="AT230" s="224" t="s">
        <v>179</v>
      </c>
      <c r="AU230" s="224" t="s">
        <v>85</v>
      </c>
      <c r="AY230" s="16" t="s">
        <v>118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6" t="s">
        <v>83</v>
      </c>
      <c r="BK230" s="225">
        <f>ROUND(I230*H230,2)</f>
        <v>0</v>
      </c>
      <c r="BL230" s="16" t="s">
        <v>175</v>
      </c>
      <c r="BM230" s="224" t="s">
        <v>395</v>
      </c>
    </row>
    <row r="231" s="2" customFormat="1" ht="16.5" customHeight="1">
      <c r="A231" s="37"/>
      <c r="B231" s="38"/>
      <c r="C231" s="231" t="s">
        <v>396</v>
      </c>
      <c r="D231" s="231" t="s">
        <v>179</v>
      </c>
      <c r="E231" s="232" t="s">
        <v>397</v>
      </c>
      <c r="F231" s="233" t="s">
        <v>398</v>
      </c>
      <c r="G231" s="234" t="s">
        <v>198</v>
      </c>
      <c r="H231" s="235">
        <v>1</v>
      </c>
      <c r="I231" s="236"/>
      <c r="J231" s="237">
        <f>ROUND(I231*H231,2)</f>
        <v>0</v>
      </c>
      <c r="K231" s="233" t="s">
        <v>1</v>
      </c>
      <c r="L231" s="238"/>
      <c r="M231" s="239" t="s">
        <v>1</v>
      </c>
      <c r="N231" s="240" t="s">
        <v>40</v>
      </c>
      <c r="O231" s="90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4" t="s">
        <v>182</v>
      </c>
      <c r="AT231" s="224" t="s">
        <v>179</v>
      </c>
      <c r="AU231" s="224" t="s">
        <v>85</v>
      </c>
      <c r="AY231" s="16" t="s">
        <v>118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6" t="s">
        <v>83</v>
      </c>
      <c r="BK231" s="225">
        <f>ROUND(I231*H231,2)</f>
        <v>0</v>
      </c>
      <c r="BL231" s="16" t="s">
        <v>175</v>
      </c>
      <c r="BM231" s="224" t="s">
        <v>399</v>
      </c>
    </row>
    <row r="232" s="2" customFormat="1" ht="16.5" customHeight="1">
      <c r="A232" s="37"/>
      <c r="B232" s="38"/>
      <c r="C232" s="231" t="s">
        <v>400</v>
      </c>
      <c r="D232" s="231" t="s">
        <v>179</v>
      </c>
      <c r="E232" s="232" t="s">
        <v>401</v>
      </c>
      <c r="F232" s="233" t="s">
        <v>402</v>
      </c>
      <c r="G232" s="234" t="s">
        <v>198</v>
      </c>
      <c r="H232" s="235">
        <v>1</v>
      </c>
      <c r="I232" s="236"/>
      <c r="J232" s="237">
        <f>ROUND(I232*H232,2)</f>
        <v>0</v>
      </c>
      <c r="K232" s="233" t="s">
        <v>1</v>
      </c>
      <c r="L232" s="238"/>
      <c r="M232" s="239" t="s">
        <v>1</v>
      </c>
      <c r="N232" s="240" t="s">
        <v>40</v>
      </c>
      <c r="O232" s="90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4" t="s">
        <v>182</v>
      </c>
      <c r="AT232" s="224" t="s">
        <v>179</v>
      </c>
      <c r="AU232" s="224" t="s">
        <v>85</v>
      </c>
      <c r="AY232" s="16" t="s">
        <v>118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6" t="s">
        <v>83</v>
      </c>
      <c r="BK232" s="225">
        <f>ROUND(I232*H232,2)</f>
        <v>0</v>
      </c>
      <c r="BL232" s="16" t="s">
        <v>175</v>
      </c>
      <c r="BM232" s="224" t="s">
        <v>403</v>
      </c>
    </row>
    <row r="233" s="2" customFormat="1" ht="16.5" customHeight="1">
      <c r="A233" s="37"/>
      <c r="B233" s="38"/>
      <c r="C233" s="231" t="s">
        <v>404</v>
      </c>
      <c r="D233" s="231" t="s">
        <v>179</v>
      </c>
      <c r="E233" s="232" t="s">
        <v>405</v>
      </c>
      <c r="F233" s="233" t="s">
        <v>406</v>
      </c>
      <c r="G233" s="234" t="s">
        <v>198</v>
      </c>
      <c r="H233" s="235">
        <v>1</v>
      </c>
      <c r="I233" s="236"/>
      <c r="J233" s="237">
        <f>ROUND(I233*H233,2)</f>
        <v>0</v>
      </c>
      <c r="K233" s="233" t="s">
        <v>1</v>
      </c>
      <c r="L233" s="238"/>
      <c r="M233" s="239" t="s">
        <v>1</v>
      </c>
      <c r="N233" s="240" t="s">
        <v>40</v>
      </c>
      <c r="O233" s="90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4" t="s">
        <v>182</v>
      </c>
      <c r="AT233" s="224" t="s">
        <v>179</v>
      </c>
      <c r="AU233" s="224" t="s">
        <v>85</v>
      </c>
      <c r="AY233" s="16" t="s">
        <v>118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6" t="s">
        <v>83</v>
      </c>
      <c r="BK233" s="225">
        <f>ROUND(I233*H233,2)</f>
        <v>0</v>
      </c>
      <c r="BL233" s="16" t="s">
        <v>175</v>
      </c>
      <c r="BM233" s="224" t="s">
        <v>407</v>
      </c>
    </row>
    <row r="234" s="2" customFormat="1" ht="44.25" customHeight="1">
      <c r="A234" s="37"/>
      <c r="B234" s="38"/>
      <c r="C234" s="213" t="s">
        <v>408</v>
      </c>
      <c r="D234" s="213" t="s">
        <v>121</v>
      </c>
      <c r="E234" s="214" t="s">
        <v>409</v>
      </c>
      <c r="F234" s="215" t="s">
        <v>410</v>
      </c>
      <c r="G234" s="216" t="s">
        <v>198</v>
      </c>
      <c r="H234" s="217">
        <v>8</v>
      </c>
      <c r="I234" s="218"/>
      <c r="J234" s="219">
        <f>ROUND(I234*H234,2)</f>
        <v>0</v>
      </c>
      <c r="K234" s="215" t="s">
        <v>125</v>
      </c>
      <c r="L234" s="43"/>
      <c r="M234" s="220" t="s">
        <v>1</v>
      </c>
      <c r="N234" s="221" t="s">
        <v>40</v>
      </c>
      <c r="O234" s="90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4" t="s">
        <v>175</v>
      </c>
      <c r="AT234" s="224" t="s">
        <v>121</v>
      </c>
      <c r="AU234" s="224" t="s">
        <v>85</v>
      </c>
      <c r="AY234" s="16" t="s">
        <v>118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6" t="s">
        <v>83</v>
      </c>
      <c r="BK234" s="225">
        <f>ROUND(I234*H234,2)</f>
        <v>0</v>
      </c>
      <c r="BL234" s="16" t="s">
        <v>175</v>
      </c>
      <c r="BM234" s="224" t="s">
        <v>411</v>
      </c>
    </row>
    <row r="235" s="2" customFormat="1">
      <c r="A235" s="37"/>
      <c r="B235" s="38"/>
      <c r="C235" s="39"/>
      <c r="D235" s="226" t="s">
        <v>128</v>
      </c>
      <c r="E235" s="39"/>
      <c r="F235" s="227" t="s">
        <v>412</v>
      </c>
      <c r="G235" s="39"/>
      <c r="H235" s="39"/>
      <c r="I235" s="228"/>
      <c r="J235" s="39"/>
      <c r="K235" s="39"/>
      <c r="L235" s="43"/>
      <c r="M235" s="229"/>
      <c r="N235" s="230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128</v>
      </c>
      <c r="AU235" s="16" t="s">
        <v>85</v>
      </c>
    </row>
    <row r="236" s="2" customFormat="1" ht="24.15" customHeight="1">
      <c r="A236" s="37"/>
      <c r="B236" s="38"/>
      <c r="C236" s="231" t="s">
        <v>413</v>
      </c>
      <c r="D236" s="231" t="s">
        <v>179</v>
      </c>
      <c r="E236" s="232" t="s">
        <v>414</v>
      </c>
      <c r="F236" s="233" t="s">
        <v>415</v>
      </c>
      <c r="G236" s="234" t="s">
        <v>198</v>
      </c>
      <c r="H236" s="235">
        <v>8</v>
      </c>
      <c r="I236" s="236"/>
      <c r="J236" s="237">
        <f>ROUND(I236*H236,2)</f>
        <v>0</v>
      </c>
      <c r="K236" s="233" t="s">
        <v>125</v>
      </c>
      <c r="L236" s="238"/>
      <c r="M236" s="239" t="s">
        <v>1</v>
      </c>
      <c r="N236" s="240" t="s">
        <v>40</v>
      </c>
      <c r="O236" s="90"/>
      <c r="P236" s="222">
        <f>O236*H236</f>
        <v>0</v>
      </c>
      <c r="Q236" s="222">
        <v>9.0000000000000006E-05</v>
      </c>
      <c r="R236" s="222">
        <f>Q236*H236</f>
        <v>0.00072000000000000005</v>
      </c>
      <c r="S236" s="222">
        <v>0</v>
      </c>
      <c r="T236" s="22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4" t="s">
        <v>182</v>
      </c>
      <c r="AT236" s="224" t="s">
        <v>179</v>
      </c>
      <c r="AU236" s="224" t="s">
        <v>85</v>
      </c>
      <c r="AY236" s="16" t="s">
        <v>118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6" t="s">
        <v>83</v>
      </c>
      <c r="BK236" s="225">
        <f>ROUND(I236*H236,2)</f>
        <v>0</v>
      </c>
      <c r="BL236" s="16" t="s">
        <v>175</v>
      </c>
      <c r="BM236" s="224" t="s">
        <v>416</v>
      </c>
    </row>
    <row r="237" s="2" customFormat="1" ht="49.05" customHeight="1">
      <c r="A237" s="37"/>
      <c r="B237" s="38"/>
      <c r="C237" s="213" t="s">
        <v>417</v>
      </c>
      <c r="D237" s="213" t="s">
        <v>121</v>
      </c>
      <c r="E237" s="214" t="s">
        <v>418</v>
      </c>
      <c r="F237" s="215" t="s">
        <v>419</v>
      </c>
      <c r="G237" s="216" t="s">
        <v>198</v>
      </c>
      <c r="H237" s="217">
        <v>11</v>
      </c>
      <c r="I237" s="218"/>
      <c r="J237" s="219">
        <f>ROUND(I237*H237,2)</f>
        <v>0</v>
      </c>
      <c r="K237" s="215" t="s">
        <v>125</v>
      </c>
      <c r="L237" s="43"/>
      <c r="M237" s="220" t="s">
        <v>1</v>
      </c>
      <c r="N237" s="221" t="s">
        <v>40</v>
      </c>
      <c r="O237" s="90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4" t="s">
        <v>175</v>
      </c>
      <c r="AT237" s="224" t="s">
        <v>121</v>
      </c>
      <c r="AU237" s="224" t="s">
        <v>85</v>
      </c>
      <c r="AY237" s="16" t="s">
        <v>118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6" t="s">
        <v>83</v>
      </c>
      <c r="BK237" s="225">
        <f>ROUND(I237*H237,2)</f>
        <v>0</v>
      </c>
      <c r="BL237" s="16" t="s">
        <v>175</v>
      </c>
      <c r="BM237" s="224" t="s">
        <v>420</v>
      </c>
    </row>
    <row r="238" s="2" customFormat="1">
      <c r="A238" s="37"/>
      <c r="B238" s="38"/>
      <c r="C238" s="39"/>
      <c r="D238" s="226" t="s">
        <v>128</v>
      </c>
      <c r="E238" s="39"/>
      <c r="F238" s="227" t="s">
        <v>421</v>
      </c>
      <c r="G238" s="39"/>
      <c r="H238" s="39"/>
      <c r="I238" s="228"/>
      <c r="J238" s="39"/>
      <c r="K238" s="39"/>
      <c r="L238" s="43"/>
      <c r="M238" s="229"/>
      <c r="N238" s="230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128</v>
      </c>
      <c r="AU238" s="16" t="s">
        <v>85</v>
      </c>
    </row>
    <row r="239" s="2" customFormat="1" ht="24.15" customHeight="1">
      <c r="A239" s="37"/>
      <c r="B239" s="38"/>
      <c r="C239" s="231" t="s">
        <v>422</v>
      </c>
      <c r="D239" s="231" t="s">
        <v>179</v>
      </c>
      <c r="E239" s="232" t="s">
        <v>423</v>
      </c>
      <c r="F239" s="233" t="s">
        <v>424</v>
      </c>
      <c r="G239" s="234" t="s">
        <v>198</v>
      </c>
      <c r="H239" s="235">
        <v>11</v>
      </c>
      <c r="I239" s="236"/>
      <c r="J239" s="237">
        <f>ROUND(I239*H239,2)</f>
        <v>0</v>
      </c>
      <c r="K239" s="233" t="s">
        <v>125</v>
      </c>
      <c r="L239" s="238"/>
      <c r="M239" s="239" t="s">
        <v>1</v>
      </c>
      <c r="N239" s="240" t="s">
        <v>40</v>
      </c>
      <c r="O239" s="90"/>
      <c r="P239" s="222">
        <f>O239*H239</f>
        <v>0</v>
      </c>
      <c r="Q239" s="222">
        <v>4.0000000000000003E-05</v>
      </c>
      <c r="R239" s="222">
        <f>Q239*H239</f>
        <v>0.00044000000000000002</v>
      </c>
      <c r="S239" s="222">
        <v>0</v>
      </c>
      <c r="T239" s="22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4" t="s">
        <v>182</v>
      </c>
      <c r="AT239" s="224" t="s">
        <v>179</v>
      </c>
      <c r="AU239" s="224" t="s">
        <v>85</v>
      </c>
      <c r="AY239" s="16" t="s">
        <v>118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6" t="s">
        <v>83</v>
      </c>
      <c r="BK239" s="225">
        <f>ROUND(I239*H239,2)</f>
        <v>0</v>
      </c>
      <c r="BL239" s="16" t="s">
        <v>175</v>
      </c>
      <c r="BM239" s="224" t="s">
        <v>425</v>
      </c>
    </row>
    <row r="240" s="2" customFormat="1" ht="16.5" customHeight="1">
      <c r="A240" s="37"/>
      <c r="B240" s="38"/>
      <c r="C240" s="231" t="s">
        <v>426</v>
      </c>
      <c r="D240" s="231" t="s">
        <v>179</v>
      </c>
      <c r="E240" s="232" t="s">
        <v>427</v>
      </c>
      <c r="F240" s="233" t="s">
        <v>428</v>
      </c>
      <c r="G240" s="234" t="s">
        <v>198</v>
      </c>
      <c r="H240" s="235">
        <v>11</v>
      </c>
      <c r="I240" s="236"/>
      <c r="J240" s="237">
        <f>ROUND(I240*H240,2)</f>
        <v>0</v>
      </c>
      <c r="K240" s="233" t="s">
        <v>125</v>
      </c>
      <c r="L240" s="238"/>
      <c r="M240" s="239" t="s">
        <v>1</v>
      </c>
      <c r="N240" s="240" t="s">
        <v>40</v>
      </c>
      <c r="O240" s="90"/>
      <c r="P240" s="222">
        <f>O240*H240</f>
        <v>0</v>
      </c>
      <c r="Q240" s="222">
        <v>3.0000000000000001E-05</v>
      </c>
      <c r="R240" s="222">
        <f>Q240*H240</f>
        <v>0.00033</v>
      </c>
      <c r="S240" s="222">
        <v>0</v>
      </c>
      <c r="T240" s="22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4" t="s">
        <v>182</v>
      </c>
      <c r="AT240" s="224" t="s">
        <v>179</v>
      </c>
      <c r="AU240" s="224" t="s">
        <v>85</v>
      </c>
      <c r="AY240" s="16" t="s">
        <v>118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6" t="s">
        <v>83</v>
      </c>
      <c r="BK240" s="225">
        <f>ROUND(I240*H240,2)</f>
        <v>0</v>
      </c>
      <c r="BL240" s="16" t="s">
        <v>175</v>
      </c>
      <c r="BM240" s="224" t="s">
        <v>429</v>
      </c>
    </row>
    <row r="241" s="2" customFormat="1" ht="16.5" customHeight="1">
      <c r="A241" s="37"/>
      <c r="B241" s="38"/>
      <c r="C241" s="231" t="s">
        <v>430</v>
      </c>
      <c r="D241" s="231" t="s">
        <v>179</v>
      </c>
      <c r="E241" s="232" t="s">
        <v>431</v>
      </c>
      <c r="F241" s="233" t="s">
        <v>432</v>
      </c>
      <c r="G241" s="234" t="s">
        <v>198</v>
      </c>
      <c r="H241" s="235">
        <v>11</v>
      </c>
      <c r="I241" s="236"/>
      <c r="J241" s="237">
        <f>ROUND(I241*H241,2)</f>
        <v>0</v>
      </c>
      <c r="K241" s="233" t="s">
        <v>125</v>
      </c>
      <c r="L241" s="238"/>
      <c r="M241" s="239" t="s">
        <v>1</v>
      </c>
      <c r="N241" s="240" t="s">
        <v>40</v>
      </c>
      <c r="O241" s="90"/>
      <c r="P241" s="222">
        <f>O241*H241</f>
        <v>0</v>
      </c>
      <c r="Q241" s="222">
        <v>1.0000000000000001E-05</v>
      </c>
      <c r="R241" s="222">
        <f>Q241*H241</f>
        <v>0.00011</v>
      </c>
      <c r="S241" s="222">
        <v>0</v>
      </c>
      <c r="T241" s="22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4" t="s">
        <v>182</v>
      </c>
      <c r="AT241" s="224" t="s">
        <v>179</v>
      </c>
      <c r="AU241" s="224" t="s">
        <v>85</v>
      </c>
      <c r="AY241" s="16" t="s">
        <v>118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6" t="s">
        <v>83</v>
      </c>
      <c r="BK241" s="225">
        <f>ROUND(I241*H241,2)</f>
        <v>0</v>
      </c>
      <c r="BL241" s="16" t="s">
        <v>175</v>
      </c>
      <c r="BM241" s="224" t="s">
        <v>433</v>
      </c>
    </row>
    <row r="242" s="2" customFormat="1" ht="49.05" customHeight="1">
      <c r="A242" s="37"/>
      <c r="B242" s="38"/>
      <c r="C242" s="213" t="s">
        <v>434</v>
      </c>
      <c r="D242" s="213" t="s">
        <v>121</v>
      </c>
      <c r="E242" s="214" t="s">
        <v>435</v>
      </c>
      <c r="F242" s="215" t="s">
        <v>436</v>
      </c>
      <c r="G242" s="216" t="s">
        <v>198</v>
      </c>
      <c r="H242" s="217">
        <v>16</v>
      </c>
      <c r="I242" s="218"/>
      <c r="J242" s="219">
        <f>ROUND(I242*H242,2)</f>
        <v>0</v>
      </c>
      <c r="K242" s="215" t="s">
        <v>125</v>
      </c>
      <c r="L242" s="43"/>
      <c r="M242" s="220" t="s">
        <v>1</v>
      </c>
      <c r="N242" s="221" t="s">
        <v>40</v>
      </c>
      <c r="O242" s="90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4" t="s">
        <v>175</v>
      </c>
      <c r="AT242" s="224" t="s">
        <v>121</v>
      </c>
      <c r="AU242" s="224" t="s">
        <v>85</v>
      </c>
      <c r="AY242" s="16" t="s">
        <v>118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6" t="s">
        <v>83</v>
      </c>
      <c r="BK242" s="225">
        <f>ROUND(I242*H242,2)</f>
        <v>0</v>
      </c>
      <c r="BL242" s="16" t="s">
        <v>175</v>
      </c>
      <c r="BM242" s="224" t="s">
        <v>437</v>
      </c>
    </row>
    <row r="243" s="2" customFormat="1">
      <c r="A243" s="37"/>
      <c r="B243" s="38"/>
      <c r="C243" s="39"/>
      <c r="D243" s="226" t="s">
        <v>128</v>
      </c>
      <c r="E243" s="39"/>
      <c r="F243" s="227" t="s">
        <v>438</v>
      </c>
      <c r="G243" s="39"/>
      <c r="H243" s="39"/>
      <c r="I243" s="228"/>
      <c r="J243" s="39"/>
      <c r="K243" s="39"/>
      <c r="L243" s="43"/>
      <c r="M243" s="229"/>
      <c r="N243" s="230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128</v>
      </c>
      <c r="AU243" s="16" t="s">
        <v>85</v>
      </c>
    </row>
    <row r="244" s="2" customFormat="1" ht="24.15" customHeight="1">
      <c r="A244" s="37"/>
      <c r="B244" s="38"/>
      <c r="C244" s="231" t="s">
        <v>439</v>
      </c>
      <c r="D244" s="231" t="s">
        <v>179</v>
      </c>
      <c r="E244" s="232" t="s">
        <v>440</v>
      </c>
      <c r="F244" s="233" t="s">
        <v>441</v>
      </c>
      <c r="G244" s="234" t="s">
        <v>198</v>
      </c>
      <c r="H244" s="235">
        <v>16</v>
      </c>
      <c r="I244" s="236"/>
      <c r="J244" s="237">
        <f>ROUND(I244*H244,2)</f>
        <v>0</v>
      </c>
      <c r="K244" s="233" t="s">
        <v>125</v>
      </c>
      <c r="L244" s="238"/>
      <c r="M244" s="239" t="s">
        <v>1</v>
      </c>
      <c r="N244" s="240" t="s">
        <v>40</v>
      </c>
      <c r="O244" s="90"/>
      <c r="P244" s="222">
        <f>O244*H244</f>
        <v>0</v>
      </c>
      <c r="Q244" s="222">
        <v>4.0000000000000003E-05</v>
      </c>
      <c r="R244" s="222">
        <f>Q244*H244</f>
        <v>0.00064000000000000005</v>
      </c>
      <c r="S244" s="222">
        <v>0</v>
      </c>
      <c r="T244" s="22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4" t="s">
        <v>182</v>
      </c>
      <c r="AT244" s="224" t="s">
        <v>179</v>
      </c>
      <c r="AU244" s="224" t="s">
        <v>85</v>
      </c>
      <c r="AY244" s="16" t="s">
        <v>118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6" t="s">
        <v>83</v>
      </c>
      <c r="BK244" s="225">
        <f>ROUND(I244*H244,2)</f>
        <v>0</v>
      </c>
      <c r="BL244" s="16" t="s">
        <v>175</v>
      </c>
      <c r="BM244" s="224" t="s">
        <v>442</v>
      </c>
    </row>
    <row r="245" s="2" customFormat="1" ht="16.5" customHeight="1">
      <c r="A245" s="37"/>
      <c r="B245" s="38"/>
      <c r="C245" s="231" t="s">
        <v>443</v>
      </c>
      <c r="D245" s="231" t="s">
        <v>179</v>
      </c>
      <c r="E245" s="232" t="s">
        <v>444</v>
      </c>
      <c r="F245" s="233" t="s">
        <v>445</v>
      </c>
      <c r="G245" s="234" t="s">
        <v>198</v>
      </c>
      <c r="H245" s="235">
        <v>16</v>
      </c>
      <c r="I245" s="236"/>
      <c r="J245" s="237">
        <f>ROUND(I245*H245,2)</f>
        <v>0</v>
      </c>
      <c r="K245" s="233" t="s">
        <v>125</v>
      </c>
      <c r="L245" s="238"/>
      <c r="M245" s="239" t="s">
        <v>1</v>
      </c>
      <c r="N245" s="240" t="s">
        <v>40</v>
      </c>
      <c r="O245" s="90"/>
      <c r="P245" s="222">
        <f>O245*H245</f>
        <v>0</v>
      </c>
      <c r="Q245" s="222">
        <v>3.0000000000000001E-05</v>
      </c>
      <c r="R245" s="222">
        <f>Q245*H245</f>
        <v>0.00048000000000000001</v>
      </c>
      <c r="S245" s="222">
        <v>0</v>
      </c>
      <c r="T245" s="22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4" t="s">
        <v>182</v>
      </c>
      <c r="AT245" s="224" t="s">
        <v>179</v>
      </c>
      <c r="AU245" s="224" t="s">
        <v>85</v>
      </c>
      <c r="AY245" s="16" t="s">
        <v>118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6" t="s">
        <v>83</v>
      </c>
      <c r="BK245" s="225">
        <f>ROUND(I245*H245,2)</f>
        <v>0</v>
      </c>
      <c r="BL245" s="16" t="s">
        <v>175</v>
      </c>
      <c r="BM245" s="224" t="s">
        <v>446</v>
      </c>
    </row>
    <row r="246" s="2" customFormat="1" ht="16.5" customHeight="1">
      <c r="A246" s="37"/>
      <c r="B246" s="38"/>
      <c r="C246" s="231" t="s">
        <v>447</v>
      </c>
      <c r="D246" s="231" t="s">
        <v>179</v>
      </c>
      <c r="E246" s="232" t="s">
        <v>431</v>
      </c>
      <c r="F246" s="233" t="s">
        <v>432</v>
      </c>
      <c r="G246" s="234" t="s">
        <v>198</v>
      </c>
      <c r="H246" s="235">
        <v>5</v>
      </c>
      <c r="I246" s="236"/>
      <c r="J246" s="237">
        <f>ROUND(I246*H246,2)</f>
        <v>0</v>
      </c>
      <c r="K246" s="233" t="s">
        <v>125</v>
      </c>
      <c r="L246" s="238"/>
      <c r="M246" s="239" t="s">
        <v>1</v>
      </c>
      <c r="N246" s="240" t="s">
        <v>40</v>
      </c>
      <c r="O246" s="90"/>
      <c r="P246" s="222">
        <f>O246*H246</f>
        <v>0</v>
      </c>
      <c r="Q246" s="222">
        <v>1.0000000000000001E-05</v>
      </c>
      <c r="R246" s="222">
        <f>Q246*H246</f>
        <v>5.0000000000000002E-05</v>
      </c>
      <c r="S246" s="222">
        <v>0</v>
      </c>
      <c r="T246" s="22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4" t="s">
        <v>182</v>
      </c>
      <c r="AT246" s="224" t="s">
        <v>179</v>
      </c>
      <c r="AU246" s="224" t="s">
        <v>85</v>
      </c>
      <c r="AY246" s="16" t="s">
        <v>118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6" t="s">
        <v>83</v>
      </c>
      <c r="BK246" s="225">
        <f>ROUND(I246*H246,2)</f>
        <v>0</v>
      </c>
      <c r="BL246" s="16" t="s">
        <v>175</v>
      </c>
      <c r="BM246" s="224" t="s">
        <v>448</v>
      </c>
    </row>
    <row r="247" s="2" customFormat="1" ht="16.5" customHeight="1">
      <c r="A247" s="37"/>
      <c r="B247" s="38"/>
      <c r="C247" s="231" t="s">
        <v>449</v>
      </c>
      <c r="D247" s="231" t="s">
        <v>179</v>
      </c>
      <c r="E247" s="232" t="s">
        <v>450</v>
      </c>
      <c r="F247" s="233" t="s">
        <v>451</v>
      </c>
      <c r="G247" s="234" t="s">
        <v>198</v>
      </c>
      <c r="H247" s="235">
        <v>11</v>
      </c>
      <c r="I247" s="236"/>
      <c r="J247" s="237">
        <f>ROUND(I247*H247,2)</f>
        <v>0</v>
      </c>
      <c r="K247" s="233" t="s">
        <v>125</v>
      </c>
      <c r="L247" s="238"/>
      <c r="M247" s="239" t="s">
        <v>1</v>
      </c>
      <c r="N247" s="240" t="s">
        <v>40</v>
      </c>
      <c r="O247" s="90"/>
      <c r="P247" s="222">
        <f>O247*H247</f>
        <v>0</v>
      </c>
      <c r="Q247" s="222">
        <v>2.0000000000000002E-05</v>
      </c>
      <c r="R247" s="222">
        <f>Q247*H247</f>
        <v>0.00022000000000000001</v>
      </c>
      <c r="S247" s="222">
        <v>0</v>
      </c>
      <c r="T247" s="22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4" t="s">
        <v>182</v>
      </c>
      <c r="AT247" s="224" t="s">
        <v>179</v>
      </c>
      <c r="AU247" s="224" t="s">
        <v>85</v>
      </c>
      <c r="AY247" s="16" t="s">
        <v>118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6" t="s">
        <v>83</v>
      </c>
      <c r="BK247" s="225">
        <f>ROUND(I247*H247,2)</f>
        <v>0</v>
      </c>
      <c r="BL247" s="16" t="s">
        <v>175</v>
      </c>
      <c r="BM247" s="224" t="s">
        <v>452</v>
      </c>
    </row>
    <row r="248" s="2" customFormat="1" ht="49.05" customHeight="1">
      <c r="A248" s="37"/>
      <c r="B248" s="38"/>
      <c r="C248" s="213" t="s">
        <v>453</v>
      </c>
      <c r="D248" s="213" t="s">
        <v>121</v>
      </c>
      <c r="E248" s="214" t="s">
        <v>454</v>
      </c>
      <c r="F248" s="215" t="s">
        <v>455</v>
      </c>
      <c r="G248" s="216" t="s">
        <v>198</v>
      </c>
      <c r="H248" s="217">
        <v>13</v>
      </c>
      <c r="I248" s="218"/>
      <c r="J248" s="219">
        <f>ROUND(I248*H248,2)</f>
        <v>0</v>
      </c>
      <c r="K248" s="215" t="s">
        <v>125</v>
      </c>
      <c r="L248" s="43"/>
      <c r="M248" s="220" t="s">
        <v>1</v>
      </c>
      <c r="N248" s="221" t="s">
        <v>40</v>
      </c>
      <c r="O248" s="90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4" t="s">
        <v>175</v>
      </c>
      <c r="AT248" s="224" t="s">
        <v>121</v>
      </c>
      <c r="AU248" s="224" t="s">
        <v>85</v>
      </c>
      <c r="AY248" s="16" t="s">
        <v>118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6" t="s">
        <v>83</v>
      </c>
      <c r="BK248" s="225">
        <f>ROUND(I248*H248,2)</f>
        <v>0</v>
      </c>
      <c r="BL248" s="16" t="s">
        <v>175</v>
      </c>
      <c r="BM248" s="224" t="s">
        <v>456</v>
      </c>
    </row>
    <row r="249" s="2" customFormat="1">
      <c r="A249" s="37"/>
      <c r="B249" s="38"/>
      <c r="C249" s="39"/>
      <c r="D249" s="226" t="s">
        <v>128</v>
      </c>
      <c r="E249" s="39"/>
      <c r="F249" s="227" t="s">
        <v>457</v>
      </c>
      <c r="G249" s="39"/>
      <c r="H249" s="39"/>
      <c r="I249" s="228"/>
      <c r="J249" s="39"/>
      <c r="K249" s="39"/>
      <c r="L249" s="43"/>
      <c r="M249" s="229"/>
      <c r="N249" s="230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128</v>
      </c>
      <c r="AU249" s="16" t="s">
        <v>85</v>
      </c>
    </row>
    <row r="250" s="2" customFormat="1" ht="24.15" customHeight="1">
      <c r="A250" s="37"/>
      <c r="B250" s="38"/>
      <c r="C250" s="231" t="s">
        <v>458</v>
      </c>
      <c r="D250" s="231" t="s">
        <v>179</v>
      </c>
      <c r="E250" s="232" t="s">
        <v>459</v>
      </c>
      <c r="F250" s="233" t="s">
        <v>460</v>
      </c>
      <c r="G250" s="234" t="s">
        <v>198</v>
      </c>
      <c r="H250" s="235">
        <v>13</v>
      </c>
      <c r="I250" s="236"/>
      <c r="J250" s="237">
        <f>ROUND(I250*H250,2)</f>
        <v>0</v>
      </c>
      <c r="K250" s="233" t="s">
        <v>125</v>
      </c>
      <c r="L250" s="238"/>
      <c r="M250" s="239" t="s">
        <v>1</v>
      </c>
      <c r="N250" s="240" t="s">
        <v>40</v>
      </c>
      <c r="O250" s="90"/>
      <c r="P250" s="222">
        <f>O250*H250</f>
        <v>0</v>
      </c>
      <c r="Q250" s="222">
        <v>4.0000000000000003E-05</v>
      </c>
      <c r="R250" s="222">
        <f>Q250*H250</f>
        <v>0.00052000000000000006</v>
      </c>
      <c r="S250" s="222">
        <v>0</v>
      </c>
      <c r="T250" s="22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4" t="s">
        <v>182</v>
      </c>
      <c r="AT250" s="224" t="s">
        <v>179</v>
      </c>
      <c r="AU250" s="224" t="s">
        <v>85</v>
      </c>
      <c r="AY250" s="16" t="s">
        <v>118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6" t="s">
        <v>83</v>
      </c>
      <c r="BK250" s="225">
        <f>ROUND(I250*H250,2)</f>
        <v>0</v>
      </c>
      <c r="BL250" s="16" t="s">
        <v>175</v>
      </c>
      <c r="BM250" s="224" t="s">
        <v>461</v>
      </c>
    </row>
    <row r="251" s="2" customFormat="1" ht="16.5" customHeight="1">
      <c r="A251" s="37"/>
      <c r="B251" s="38"/>
      <c r="C251" s="231" t="s">
        <v>462</v>
      </c>
      <c r="D251" s="231" t="s">
        <v>179</v>
      </c>
      <c r="E251" s="232" t="s">
        <v>427</v>
      </c>
      <c r="F251" s="233" t="s">
        <v>428</v>
      </c>
      <c r="G251" s="234" t="s">
        <v>198</v>
      </c>
      <c r="H251" s="235">
        <v>13</v>
      </c>
      <c r="I251" s="236"/>
      <c r="J251" s="237">
        <f>ROUND(I251*H251,2)</f>
        <v>0</v>
      </c>
      <c r="K251" s="233" t="s">
        <v>125</v>
      </c>
      <c r="L251" s="238"/>
      <c r="M251" s="239" t="s">
        <v>1</v>
      </c>
      <c r="N251" s="240" t="s">
        <v>40</v>
      </c>
      <c r="O251" s="90"/>
      <c r="P251" s="222">
        <f>O251*H251</f>
        <v>0</v>
      </c>
      <c r="Q251" s="222">
        <v>3.0000000000000001E-05</v>
      </c>
      <c r="R251" s="222">
        <f>Q251*H251</f>
        <v>0.00038999999999999999</v>
      </c>
      <c r="S251" s="222">
        <v>0</v>
      </c>
      <c r="T251" s="22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4" t="s">
        <v>182</v>
      </c>
      <c r="AT251" s="224" t="s">
        <v>179</v>
      </c>
      <c r="AU251" s="224" t="s">
        <v>85</v>
      </c>
      <c r="AY251" s="16" t="s">
        <v>118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6" t="s">
        <v>83</v>
      </c>
      <c r="BK251" s="225">
        <f>ROUND(I251*H251,2)</f>
        <v>0</v>
      </c>
      <c r="BL251" s="16" t="s">
        <v>175</v>
      </c>
      <c r="BM251" s="224" t="s">
        <v>463</v>
      </c>
    </row>
    <row r="252" s="2" customFormat="1" ht="16.5" customHeight="1">
      <c r="A252" s="37"/>
      <c r="B252" s="38"/>
      <c r="C252" s="231" t="s">
        <v>464</v>
      </c>
      <c r="D252" s="231" t="s">
        <v>179</v>
      </c>
      <c r="E252" s="232" t="s">
        <v>431</v>
      </c>
      <c r="F252" s="233" t="s">
        <v>432</v>
      </c>
      <c r="G252" s="234" t="s">
        <v>198</v>
      </c>
      <c r="H252" s="235">
        <v>12</v>
      </c>
      <c r="I252" s="236"/>
      <c r="J252" s="237">
        <f>ROUND(I252*H252,2)</f>
        <v>0</v>
      </c>
      <c r="K252" s="233" t="s">
        <v>125</v>
      </c>
      <c r="L252" s="238"/>
      <c r="M252" s="239" t="s">
        <v>1</v>
      </c>
      <c r="N252" s="240" t="s">
        <v>40</v>
      </c>
      <c r="O252" s="90"/>
      <c r="P252" s="222">
        <f>O252*H252</f>
        <v>0</v>
      </c>
      <c r="Q252" s="222">
        <v>1.0000000000000001E-05</v>
      </c>
      <c r="R252" s="222">
        <f>Q252*H252</f>
        <v>0.00012000000000000002</v>
      </c>
      <c r="S252" s="222">
        <v>0</v>
      </c>
      <c r="T252" s="22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4" t="s">
        <v>182</v>
      </c>
      <c r="AT252" s="224" t="s">
        <v>179</v>
      </c>
      <c r="AU252" s="224" t="s">
        <v>85</v>
      </c>
      <c r="AY252" s="16" t="s">
        <v>118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6" t="s">
        <v>83</v>
      </c>
      <c r="BK252" s="225">
        <f>ROUND(I252*H252,2)</f>
        <v>0</v>
      </c>
      <c r="BL252" s="16" t="s">
        <v>175</v>
      </c>
      <c r="BM252" s="224" t="s">
        <v>465</v>
      </c>
    </row>
    <row r="253" s="2" customFormat="1" ht="49.05" customHeight="1">
      <c r="A253" s="37"/>
      <c r="B253" s="38"/>
      <c r="C253" s="213" t="s">
        <v>466</v>
      </c>
      <c r="D253" s="213" t="s">
        <v>121</v>
      </c>
      <c r="E253" s="214" t="s">
        <v>467</v>
      </c>
      <c r="F253" s="215" t="s">
        <v>468</v>
      </c>
      <c r="G253" s="216" t="s">
        <v>198</v>
      </c>
      <c r="H253" s="217">
        <v>10</v>
      </c>
      <c r="I253" s="218"/>
      <c r="J253" s="219">
        <f>ROUND(I253*H253,2)</f>
        <v>0</v>
      </c>
      <c r="K253" s="215" t="s">
        <v>125</v>
      </c>
      <c r="L253" s="43"/>
      <c r="M253" s="220" t="s">
        <v>1</v>
      </c>
      <c r="N253" s="221" t="s">
        <v>40</v>
      </c>
      <c r="O253" s="90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4" t="s">
        <v>175</v>
      </c>
      <c r="AT253" s="224" t="s">
        <v>121</v>
      </c>
      <c r="AU253" s="224" t="s">
        <v>85</v>
      </c>
      <c r="AY253" s="16" t="s">
        <v>118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6" t="s">
        <v>83</v>
      </c>
      <c r="BK253" s="225">
        <f>ROUND(I253*H253,2)</f>
        <v>0</v>
      </c>
      <c r="BL253" s="16" t="s">
        <v>175</v>
      </c>
      <c r="BM253" s="224" t="s">
        <v>469</v>
      </c>
    </row>
    <row r="254" s="2" customFormat="1">
      <c r="A254" s="37"/>
      <c r="B254" s="38"/>
      <c r="C254" s="39"/>
      <c r="D254" s="226" t="s">
        <v>128</v>
      </c>
      <c r="E254" s="39"/>
      <c r="F254" s="227" t="s">
        <v>470</v>
      </c>
      <c r="G254" s="39"/>
      <c r="H254" s="39"/>
      <c r="I254" s="228"/>
      <c r="J254" s="39"/>
      <c r="K254" s="39"/>
      <c r="L254" s="43"/>
      <c r="M254" s="229"/>
      <c r="N254" s="230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128</v>
      </c>
      <c r="AU254" s="16" t="s">
        <v>85</v>
      </c>
    </row>
    <row r="255" s="2" customFormat="1" ht="24.15" customHeight="1">
      <c r="A255" s="37"/>
      <c r="B255" s="38"/>
      <c r="C255" s="231" t="s">
        <v>471</v>
      </c>
      <c r="D255" s="231" t="s">
        <v>179</v>
      </c>
      <c r="E255" s="232" t="s">
        <v>472</v>
      </c>
      <c r="F255" s="233" t="s">
        <v>473</v>
      </c>
      <c r="G255" s="234" t="s">
        <v>198</v>
      </c>
      <c r="H255" s="235">
        <v>10</v>
      </c>
      <c r="I255" s="236"/>
      <c r="J255" s="237">
        <f>ROUND(I255*H255,2)</f>
        <v>0</v>
      </c>
      <c r="K255" s="233" t="s">
        <v>125</v>
      </c>
      <c r="L255" s="238"/>
      <c r="M255" s="239" t="s">
        <v>1</v>
      </c>
      <c r="N255" s="240" t="s">
        <v>40</v>
      </c>
      <c r="O255" s="90"/>
      <c r="P255" s="222">
        <f>O255*H255</f>
        <v>0</v>
      </c>
      <c r="Q255" s="222">
        <v>5.0000000000000002E-05</v>
      </c>
      <c r="R255" s="222">
        <f>Q255*H255</f>
        <v>0.00050000000000000001</v>
      </c>
      <c r="S255" s="222">
        <v>0</v>
      </c>
      <c r="T255" s="22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4" t="s">
        <v>182</v>
      </c>
      <c r="AT255" s="224" t="s">
        <v>179</v>
      </c>
      <c r="AU255" s="224" t="s">
        <v>85</v>
      </c>
      <c r="AY255" s="16" t="s">
        <v>118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6" t="s">
        <v>83</v>
      </c>
      <c r="BK255" s="225">
        <f>ROUND(I255*H255,2)</f>
        <v>0</v>
      </c>
      <c r="BL255" s="16" t="s">
        <v>175</v>
      </c>
      <c r="BM255" s="224" t="s">
        <v>474</v>
      </c>
    </row>
    <row r="256" s="2" customFormat="1" ht="16.5" customHeight="1">
      <c r="A256" s="37"/>
      <c r="B256" s="38"/>
      <c r="C256" s="231" t="s">
        <v>475</v>
      </c>
      <c r="D256" s="231" t="s">
        <v>179</v>
      </c>
      <c r="E256" s="232" t="s">
        <v>444</v>
      </c>
      <c r="F256" s="233" t="s">
        <v>445</v>
      </c>
      <c r="G256" s="234" t="s">
        <v>198</v>
      </c>
      <c r="H256" s="235">
        <v>10</v>
      </c>
      <c r="I256" s="236"/>
      <c r="J256" s="237">
        <f>ROUND(I256*H256,2)</f>
        <v>0</v>
      </c>
      <c r="K256" s="233" t="s">
        <v>125</v>
      </c>
      <c r="L256" s="238"/>
      <c r="M256" s="239" t="s">
        <v>1</v>
      </c>
      <c r="N256" s="240" t="s">
        <v>40</v>
      </c>
      <c r="O256" s="90"/>
      <c r="P256" s="222">
        <f>O256*H256</f>
        <v>0</v>
      </c>
      <c r="Q256" s="222">
        <v>3.0000000000000001E-05</v>
      </c>
      <c r="R256" s="222">
        <f>Q256*H256</f>
        <v>0.00030000000000000003</v>
      </c>
      <c r="S256" s="222">
        <v>0</v>
      </c>
      <c r="T256" s="22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4" t="s">
        <v>182</v>
      </c>
      <c r="AT256" s="224" t="s">
        <v>179</v>
      </c>
      <c r="AU256" s="224" t="s">
        <v>85</v>
      </c>
      <c r="AY256" s="16" t="s">
        <v>118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6" t="s">
        <v>83</v>
      </c>
      <c r="BK256" s="225">
        <f>ROUND(I256*H256,2)</f>
        <v>0</v>
      </c>
      <c r="BL256" s="16" t="s">
        <v>175</v>
      </c>
      <c r="BM256" s="224" t="s">
        <v>476</v>
      </c>
    </row>
    <row r="257" s="2" customFormat="1" ht="24.15" customHeight="1">
      <c r="A257" s="37"/>
      <c r="B257" s="38"/>
      <c r="C257" s="213" t="s">
        <v>477</v>
      </c>
      <c r="D257" s="213" t="s">
        <v>121</v>
      </c>
      <c r="E257" s="214" t="s">
        <v>478</v>
      </c>
      <c r="F257" s="215" t="s">
        <v>479</v>
      </c>
      <c r="G257" s="216" t="s">
        <v>198</v>
      </c>
      <c r="H257" s="217">
        <v>34</v>
      </c>
      <c r="I257" s="218"/>
      <c r="J257" s="219">
        <f>ROUND(I257*H257,2)</f>
        <v>0</v>
      </c>
      <c r="K257" s="215" t="s">
        <v>125</v>
      </c>
      <c r="L257" s="43"/>
      <c r="M257" s="220" t="s">
        <v>1</v>
      </c>
      <c r="N257" s="221" t="s">
        <v>40</v>
      </c>
      <c r="O257" s="90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4" t="s">
        <v>175</v>
      </c>
      <c r="AT257" s="224" t="s">
        <v>121</v>
      </c>
      <c r="AU257" s="224" t="s">
        <v>85</v>
      </c>
      <c r="AY257" s="16" t="s">
        <v>118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6" t="s">
        <v>83</v>
      </c>
      <c r="BK257" s="225">
        <f>ROUND(I257*H257,2)</f>
        <v>0</v>
      </c>
      <c r="BL257" s="16" t="s">
        <v>175</v>
      </c>
      <c r="BM257" s="224" t="s">
        <v>480</v>
      </c>
    </row>
    <row r="258" s="2" customFormat="1">
      <c r="A258" s="37"/>
      <c r="B258" s="38"/>
      <c r="C258" s="39"/>
      <c r="D258" s="226" t="s">
        <v>128</v>
      </c>
      <c r="E258" s="39"/>
      <c r="F258" s="227" t="s">
        <v>481</v>
      </c>
      <c r="G258" s="39"/>
      <c r="H258" s="39"/>
      <c r="I258" s="228"/>
      <c r="J258" s="39"/>
      <c r="K258" s="39"/>
      <c r="L258" s="43"/>
      <c r="M258" s="229"/>
      <c r="N258" s="230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128</v>
      </c>
      <c r="AU258" s="16" t="s">
        <v>85</v>
      </c>
    </row>
    <row r="259" s="2" customFormat="1" ht="16.5" customHeight="1">
      <c r="A259" s="37"/>
      <c r="B259" s="38"/>
      <c r="C259" s="231" t="s">
        <v>482</v>
      </c>
      <c r="D259" s="231" t="s">
        <v>179</v>
      </c>
      <c r="E259" s="232" t="s">
        <v>483</v>
      </c>
      <c r="F259" s="233" t="s">
        <v>484</v>
      </c>
      <c r="G259" s="234" t="s">
        <v>198</v>
      </c>
      <c r="H259" s="235">
        <v>34</v>
      </c>
      <c r="I259" s="236"/>
      <c r="J259" s="237">
        <f>ROUND(I259*H259,2)</f>
        <v>0</v>
      </c>
      <c r="K259" s="233" t="s">
        <v>125</v>
      </c>
      <c r="L259" s="238"/>
      <c r="M259" s="239" t="s">
        <v>1</v>
      </c>
      <c r="N259" s="240" t="s">
        <v>40</v>
      </c>
      <c r="O259" s="90"/>
      <c r="P259" s="222">
        <f>O259*H259</f>
        <v>0</v>
      </c>
      <c r="Q259" s="222">
        <v>0.00011</v>
      </c>
      <c r="R259" s="222">
        <f>Q259*H259</f>
        <v>0.0037400000000000003</v>
      </c>
      <c r="S259" s="222">
        <v>0</v>
      </c>
      <c r="T259" s="22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4" t="s">
        <v>182</v>
      </c>
      <c r="AT259" s="224" t="s">
        <v>179</v>
      </c>
      <c r="AU259" s="224" t="s">
        <v>85</v>
      </c>
      <c r="AY259" s="16" t="s">
        <v>118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6" t="s">
        <v>83</v>
      </c>
      <c r="BK259" s="225">
        <f>ROUND(I259*H259,2)</f>
        <v>0</v>
      </c>
      <c r="BL259" s="16" t="s">
        <v>175</v>
      </c>
      <c r="BM259" s="224" t="s">
        <v>485</v>
      </c>
    </row>
    <row r="260" s="2" customFormat="1" ht="24.15" customHeight="1">
      <c r="A260" s="37"/>
      <c r="B260" s="38"/>
      <c r="C260" s="213" t="s">
        <v>486</v>
      </c>
      <c r="D260" s="213" t="s">
        <v>121</v>
      </c>
      <c r="E260" s="214" t="s">
        <v>487</v>
      </c>
      <c r="F260" s="215" t="s">
        <v>488</v>
      </c>
      <c r="G260" s="216" t="s">
        <v>198</v>
      </c>
      <c r="H260" s="217">
        <v>1</v>
      </c>
      <c r="I260" s="218"/>
      <c r="J260" s="219">
        <f>ROUND(I260*H260,2)</f>
        <v>0</v>
      </c>
      <c r="K260" s="215" t="s">
        <v>125</v>
      </c>
      <c r="L260" s="43"/>
      <c r="M260" s="220" t="s">
        <v>1</v>
      </c>
      <c r="N260" s="221" t="s">
        <v>40</v>
      </c>
      <c r="O260" s="90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4" t="s">
        <v>175</v>
      </c>
      <c r="AT260" s="224" t="s">
        <v>121</v>
      </c>
      <c r="AU260" s="224" t="s">
        <v>85</v>
      </c>
      <c r="AY260" s="16" t="s">
        <v>118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6" t="s">
        <v>83</v>
      </c>
      <c r="BK260" s="225">
        <f>ROUND(I260*H260,2)</f>
        <v>0</v>
      </c>
      <c r="BL260" s="16" t="s">
        <v>175</v>
      </c>
      <c r="BM260" s="224" t="s">
        <v>489</v>
      </c>
    </row>
    <row r="261" s="2" customFormat="1">
      <c r="A261" s="37"/>
      <c r="B261" s="38"/>
      <c r="C261" s="39"/>
      <c r="D261" s="226" t="s">
        <v>128</v>
      </c>
      <c r="E261" s="39"/>
      <c r="F261" s="227" t="s">
        <v>490</v>
      </c>
      <c r="G261" s="39"/>
      <c r="H261" s="39"/>
      <c r="I261" s="228"/>
      <c r="J261" s="39"/>
      <c r="K261" s="39"/>
      <c r="L261" s="43"/>
      <c r="M261" s="229"/>
      <c r="N261" s="230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128</v>
      </c>
      <c r="AU261" s="16" t="s">
        <v>85</v>
      </c>
    </row>
    <row r="262" s="2" customFormat="1" ht="24.15" customHeight="1">
      <c r="A262" s="37"/>
      <c r="B262" s="38"/>
      <c r="C262" s="231" t="s">
        <v>491</v>
      </c>
      <c r="D262" s="231" t="s">
        <v>179</v>
      </c>
      <c r="E262" s="232" t="s">
        <v>492</v>
      </c>
      <c r="F262" s="233" t="s">
        <v>493</v>
      </c>
      <c r="G262" s="234" t="s">
        <v>198</v>
      </c>
      <c r="H262" s="235">
        <v>1</v>
      </c>
      <c r="I262" s="236"/>
      <c r="J262" s="237">
        <f>ROUND(I262*H262,2)</f>
        <v>0</v>
      </c>
      <c r="K262" s="233" t="s">
        <v>1</v>
      </c>
      <c r="L262" s="238"/>
      <c r="M262" s="239" t="s">
        <v>1</v>
      </c>
      <c r="N262" s="240" t="s">
        <v>40</v>
      </c>
      <c r="O262" s="90"/>
      <c r="P262" s="222">
        <f>O262*H262</f>
        <v>0</v>
      </c>
      <c r="Q262" s="222">
        <v>0.00038999999999999999</v>
      </c>
      <c r="R262" s="222">
        <f>Q262*H262</f>
        <v>0.00038999999999999999</v>
      </c>
      <c r="S262" s="222">
        <v>0</v>
      </c>
      <c r="T262" s="22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4" t="s">
        <v>182</v>
      </c>
      <c r="AT262" s="224" t="s">
        <v>179</v>
      </c>
      <c r="AU262" s="224" t="s">
        <v>85</v>
      </c>
      <c r="AY262" s="16" t="s">
        <v>118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6" t="s">
        <v>83</v>
      </c>
      <c r="BK262" s="225">
        <f>ROUND(I262*H262,2)</f>
        <v>0</v>
      </c>
      <c r="BL262" s="16" t="s">
        <v>175</v>
      </c>
      <c r="BM262" s="224" t="s">
        <v>494</v>
      </c>
    </row>
    <row r="263" s="2" customFormat="1" ht="49.05" customHeight="1">
      <c r="A263" s="37"/>
      <c r="B263" s="38"/>
      <c r="C263" s="213" t="s">
        <v>495</v>
      </c>
      <c r="D263" s="213" t="s">
        <v>121</v>
      </c>
      <c r="E263" s="214" t="s">
        <v>496</v>
      </c>
      <c r="F263" s="215" t="s">
        <v>497</v>
      </c>
      <c r="G263" s="216" t="s">
        <v>198</v>
      </c>
      <c r="H263" s="217">
        <v>177</v>
      </c>
      <c r="I263" s="218"/>
      <c r="J263" s="219">
        <f>ROUND(I263*H263,2)</f>
        <v>0</v>
      </c>
      <c r="K263" s="215" t="s">
        <v>125</v>
      </c>
      <c r="L263" s="43"/>
      <c r="M263" s="220" t="s">
        <v>1</v>
      </c>
      <c r="N263" s="221" t="s">
        <v>40</v>
      </c>
      <c r="O263" s="90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4" t="s">
        <v>175</v>
      </c>
      <c r="AT263" s="224" t="s">
        <v>121</v>
      </c>
      <c r="AU263" s="224" t="s">
        <v>85</v>
      </c>
      <c r="AY263" s="16" t="s">
        <v>118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6" t="s">
        <v>83</v>
      </c>
      <c r="BK263" s="225">
        <f>ROUND(I263*H263,2)</f>
        <v>0</v>
      </c>
      <c r="BL263" s="16" t="s">
        <v>175</v>
      </c>
      <c r="BM263" s="224" t="s">
        <v>498</v>
      </c>
    </row>
    <row r="264" s="2" customFormat="1">
      <c r="A264" s="37"/>
      <c r="B264" s="38"/>
      <c r="C264" s="39"/>
      <c r="D264" s="226" t="s">
        <v>128</v>
      </c>
      <c r="E264" s="39"/>
      <c r="F264" s="227" t="s">
        <v>499</v>
      </c>
      <c r="G264" s="39"/>
      <c r="H264" s="39"/>
      <c r="I264" s="228"/>
      <c r="J264" s="39"/>
      <c r="K264" s="39"/>
      <c r="L264" s="43"/>
      <c r="M264" s="229"/>
      <c r="N264" s="230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128</v>
      </c>
      <c r="AU264" s="16" t="s">
        <v>85</v>
      </c>
    </row>
    <row r="265" s="2" customFormat="1" ht="24.15" customHeight="1">
      <c r="A265" s="37"/>
      <c r="B265" s="38"/>
      <c r="C265" s="231" t="s">
        <v>500</v>
      </c>
      <c r="D265" s="231" t="s">
        <v>179</v>
      </c>
      <c r="E265" s="232" t="s">
        <v>501</v>
      </c>
      <c r="F265" s="233" t="s">
        <v>502</v>
      </c>
      <c r="G265" s="234" t="s">
        <v>198</v>
      </c>
      <c r="H265" s="235">
        <v>177</v>
      </c>
      <c r="I265" s="236"/>
      <c r="J265" s="237">
        <f>ROUND(I265*H265,2)</f>
        <v>0</v>
      </c>
      <c r="K265" s="233" t="s">
        <v>125</v>
      </c>
      <c r="L265" s="238"/>
      <c r="M265" s="239" t="s">
        <v>1</v>
      </c>
      <c r="N265" s="240" t="s">
        <v>40</v>
      </c>
      <c r="O265" s="90"/>
      <c r="P265" s="222">
        <f>O265*H265</f>
        <v>0</v>
      </c>
      <c r="Q265" s="222">
        <v>6.0000000000000002E-05</v>
      </c>
      <c r="R265" s="222">
        <f>Q265*H265</f>
        <v>0.010620000000000001</v>
      </c>
      <c r="S265" s="222">
        <v>0</v>
      </c>
      <c r="T265" s="22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4" t="s">
        <v>182</v>
      </c>
      <c r="AT265" s="224" t="s">
        <v>179</v>
      </c>
      <c r="AU265" s="224" t="s">
        <v>85</v>
      </c>
      <c r="AY265" s="16" t="s">
        <v>118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6" t="s">
        <v>83</v>
      </c>
      <c r="BK265" s="225">
        <f>ROUND(I265*H265,2)</f>
        <v>0</v>
      </c>
      <c r="BL265" s="16" t="s">
        <v>175</v>
      </c>
      <c r="BM265" s="224" t="s">
        <v>503</v>
      </c>
    </row>
    <row r="266" s="2" customFormat="1" ht="16.5" customHeight="1">
      <c r="A266" s="37"/>
      <c r="B266" s="38"/>
      <c r="C266" s="231" t="s">
        <v>504</v>
      </c>
      <c r="D266" s="231" t="s">
        <v>179</v>
      </c>
      <c r="E266" s="232" t="s">
        <v>431</v>
      </c>
      <c r="F266" s="233" t="s">
        <v>432</v>
      </c>
      <c r="G266" s="234" t="s">
        <v>198</v>
      </c>
      <c r="H266" s="235">
        <v>62</v>
      </c>
      <c r="I266" s="236"/>
      <c r="J266" s="237">
        <f>ROUND(I266*H266,2)</f>
        <v>0</v>
      </c>
      <c r="K266" s="233" t="s">
        <v>125</v>
      </c>
      <c r="L266" s="238"/>
      <c r="M266" s="239" t="s">
        <v>1</v>
      </c>
      <c r="N266" s="240" t="s">
        <v>40</v>
      </c>
      <c r="O266" s="90"/>
      <c r="P266" s="222">
        <f>O266*H266</f>
        <v>0</v>
      </c>
      <c r="Q266" s="222">
        <v>1.0000000000000001E-05</v>
      </c>
      <c r="R266" s="222">
        <f>Q266*H266</f>
        <v>0.00062</v>
      </c>
      <c r="S266" s="222">
        <v>0</v>
      </c>
      <c r="T266" s="22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4" t="s">
        <v>182</v>
      </c>
      <c r="AT266" s="224" t="s">
        <v>179</v>
      </c>
      <c r="AU266" s="224" t="s">
        <v>85</v>
      </c>
      <c r="AY266" s="16" t="s">
        <v>118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6" t="s">
        <v>83</v>
      </c>
      <c r="BK266" s="225">
        <f>ROUND(I266*H266,2)</f>
        <v>0</v>
      </c>
      <c r="BL266" s="16" t="s">
        <v>175</v>
      </c>
      <c r="BM266" s="224" t="s">
        <v>505</v>
      </c>
    </row>
    <row r="267" s="2" customFormat="1" ht="16.5" customHeight="1">
      <c r="A267" s="37"/>
      <c r="B267" s="38"/>
      <c r="C267" s="231" t="s">
        <v>506</v>
      </c>
      <c r="D267" s="231" t="s">
        <v>179</v>
      </c>
      <c r="E267" s="232" t="s">
        <v>450</v>
      </c>
      <c r="F267" s="233" t="s">
        <v>451</v>
      </c>
      <c r="G267" s="234" t="s">
        <v>198</v>
      </c>
      <c r="H267" s="235">
        <v>28</v>
      </c>
      <c r="I267" s="236"/>
      <c r="J267" s="237">
        <f>ROUND(I267*H267,2)</f>
        <v>0</v>
      </c>
      <c r="K267" s="233" t="s">
        <v>125</v>
      </c>
      <c r="L267" s="238"/>
      <c r="M267" s="239" t="s">
        <v>1</v>
      </c>
      <c r="N267" s="240" t="s">
        <v>40</v>
      </c>
      <c r="O267" s="90"/>
      <c r="P267" s="222">
        <f>O267*H267</f>
        <v>0</v>
      </c>
      <c r="Q267" s="222">
        <v>2.0000000000000002E-05</v>
      </c>
      <c r="R267" s="222">
        <f>Q267*H267</f>
        <v>0.00056000000000000006</v>
      </c>
      <c r="S267" s="222">
        <v>0</v>
      </c>
      <c r="T267" s="22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4" t="s">
        <v>182</v>
      </c>
      <c r="AT267" s="224" t="s">
        <v>179</v>
      </c>
      <c r="AU267" s="224" t="s">
        <v>85</v>
      </c>
      <c r="AY267" s="16" t="s">
        <v>118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6" t="s">
        <v>83</v>
      </c>
      <c r="BK267" s="225">
        <f>ROUND(I267*H267,2)</f>
        <v>0</v>
      </c>
      <c r="BL267" s="16" t="s">
        <v>175</v>
      </c>
      <c r="BM267" s="224" t="s">
        <v>507</v>
      </c>
    </row>
    <row r="268" s="2" customFormat="1" ht="16.5" customHeight="1">
      <c r="A268" s="37"/>
      <c r="B268" s="38"/>
      <c r="C268" s="231" t="s">
        <v>508</v>
      </c>
      <c r="D268" s="231" t="s">
        <v>179</v>
      </c>
      <c r="E268" s="232" t="s">
        <v>509</v>
      </c>
      <c r="F268" s="233" t="s">
        <v>510</v>
      </c>
      <c r="G268" s="234" t="s">
        <v>198</v>
      </c>
      <c r="H268" s="235">
        <v>3</v>
      </c>
      <c r="I268" s="236"/>
      <c r="J268" s="237">
        <f>ROUND(I268*H268,2)</f>
        <v>0</v>
      </c>
      <c r="K268" s="233" t="s">
        <v>125</v>
      </c>
      <c r="L268" s="238"/>
      <c r="M268" s="239" t="s">
        <v>1</v>
      </c>
      <c r="N268" s="240" t="s">
        <v>40</v>
      </c>
      <c r="O268" s="90"/>
      <c r="P268" s="222">
        <f>O268*H268</f>
        <v>0</v>
      </c>
      <c r="Q268" s="222">
        <v>3.0000000000000001E-05</v>
      </c>
      <c r="R268" s="222">
        <f>Q268*H268</f>
        <v>9.0000000000000006E-05</v>
      </c>
      <c r="S268" s="222">
        <v>0</v>
      </c>
      <c r="T268" s="22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4" t="s">
        <v>182</v>
      </c>
      <c r="AT268" s="224" t="s">
        <v>179</v>
      </c>
      <c r="AU268" s="224" t="s">
        <v>85</v>
      </c>
      <c r="AY268" s="16" t="s">
        <v>118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6" t="s">
        <v>83</v>
      </c>
      <c r="BK268" s="225">
        <f>ROUND(I268*H268,2)</f>
        <v>0</v>
      </c>
      <c r="BL268" s="16" t="s">
        <v>175</v>
      </c>
      <c r="BM268" s="224" t="s">
        <v>511</v>
      </c>
    </row>
    <row r="269" s="2" customFormat="1" ht="16.5" customHeight="1">
      <c r="A269" s="37"/>
      <c r="B269" s="38"/>
      <c r="C269" s="231" t="s">
        <v>512</v>
      </c>
      <c r="D269" s="231" t="s">
        <v>179</v>
      </c>
      <c r="E269" s="232" t="s">
        <v>513</v>
      </c>
      <c r="F269" s="233" t="s">
        <v>514</v>
      </c>
      <c r="G269" s="234" t="s">
        <v>198</v>
      </c>
      <c r="H269" s="235">
        <v>25</v>
      </c>
      <c r="I269" s="236"/>
      <c r="J269" s="237">
        <f>ROUND(I269*H269,2)</f>
        <v>0</v>
      </c>
      <c r="K269" s="233" t="s">
        <v>125</v>
      </c>
      <c r="L269" s="238"/>
      <c r="M269" s="239" t="s">
        <v>1</v>
      </c>
      <c r="N269" s="240" t="s">
        <v>40</v>
      </c>
      <c r="O269" s="90"/>
      <c r="P269" s="222">
        <f>O269*H269</f>
        <v>0</v>
      </c>
      <c r="Q269" s="222">
        <v>4.0000000000000003E-05</v>
      </c>
      <c r="R269" s="222">
        <f>Q269*H269</f>
        <v>0.001</v>
      </c>
      <c r="S269" s="222">
        <v>0</v>
      </c>
      <c r="T269" s="22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4" t="s">
        <v>182</v>
      </c>
      <c r="AT269" s="224" t="s">
        <v>179</v>
      </c>
      <c r="AU269" s="224" t="s">
        <v>85</v>
      </c>
      <c r="AY269" s="16" t="s">
        <v>118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6" t="s">
        <v>83</v>
      </c>
      <c r="BK269" s="225">
        <f>ROUND(I269*H269,2)</f>
        <v>0</v>
      </c>
      <c r="BL269" s="16" t="s">
        <v>175</v>
      </c>
      <c r="BM269" s="224" t="s">
        <v>515</v>
      </c>
    </row>
    <row r="270" s="2" customFormat="1" ht="49.05" customHeight="1">
      <c r="A270" s="37"/>
      <c r="B270" s="38"/>
      <c r="C270" s="213" t="s">
        <v>516</v>
      </c>
      <c r="D270" s="213" t="s">
        <v>121</v>
      </c>
      <c r="E270" s="214" t="s">
        <v>517</v>
      </c>
      <c r="F270" s="215" t="s">
        <v>518</v>
      </c>
      <c r="G270" s="216" t="s">
        <v>198</v>
      </c>
      <c r="H270" s="217">
        <v>13</v>
      </c>
      <c r="I270" s="218"/>
      <c r="J270" s="219">
        <f>ROUND(I270*H270,2)</f>
        <v>0</v>
      </c>
      <c r="K270" s="215" t="s">
        <v>125</v>
      </c>
      <c r="L270" s="43"/>
      <c r="M270" s="220" t="s">
        <v>1</v>
      </c>
      <c r="N270" s="221" t="s">
        <v>40</v>
      </c>
      <c r="O270" s="90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4" t="s">
        <v>175</v>
      </c>
      <c r="AT270" s="224" t="s">
        <v>121</v>
      </c>
      <c r="AU270" s="224" t="s">
        <v>85</v>
      </c>
      <c r="AY270" s="16" t="s">
        <v>118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6" t="s">
        <v>83</v>
      </c>
      <c r="BK270" s="225">
        <f>ROUND(I270*H270,2)</f>
        <v>0</v>
      </c>
      <c r="BL270" s="16" t="s">
        <v>175</v>
      </c>
      <c r="BM270" s="224" t="s">
        <v>519</v>
      </c>
    </row>
    <row r="271" s="2" customFormat="1">
      <c r="A271" s="37"/>
      <c r="B271" s="38"/>
      <c r="C271" s="39"/>
      <c r="D271" s="226" t="s">
        <v>128</v>
      </c>
      <c r="E271" s="39"/>
      <c r="F271" s="227" t="s">
        <v>520</v>
      </c>
      <c r="G271" s="39"/>
      <c r="H271" s="39"/>
      <c r="I271" s="228"/>
      <c r="J271" s="39"/>
      <c r="K271" s="39"/>
      <c r="L271" s="43"/>
      <c r="M271" s="229"/>
      <c r="N271" s="230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128</v>
      </c>
      <c r="AU271" s="16" t="s">
        <v>85</v>
      </c>
    </row>
    <row r="272" s="2" customFormat="1" ht="24.15" customHeight="1">
      <c r="A272" s="37"/>
      <c r="B272" s="38"/>
      <c r="C272" s="231" t="s">
        <v>521</v>
      </c>
      <c r="D272" s="231" t="s">
        <v>179</v>
      </c>
      <c r="E272" s="232" t="s">
        <v>522</v>
      </c>
      <c r="F272" s="233" t="s">
        <v>523</v>
      </c>
      <c r="G272" s="234" t="s">
        <v>198</v>
      </c>
      <c r="H272" s="235">
        <v>13</v>
      </c>
      <c r="I272" s="236"/>
      <c r="J272" s="237">
        <f>ROUND(I272*H272,2)</f>
        <v>0</v>
      </c>
      <c r="K272" s="233" t="s">
        <v>125</v>
      </c>
      <c r="L272" s="238"/>
      <c r="M272" s="239" t="s">
        <v>1</v>
      </c>
      <c r="N272" s="240" t="s">
        <v>40</v>
      </c>
      <c r="O272" s="90"/>
      <c r="P272" s="222">
        <f>O272*H272</f>
        <v>0</v>
      </c>
      <c r="Q272" s="222">
        <v>0.00010000000000000001</v>
      </c>
      <c r="R272" s="222">
        <f>Q272*H272</f>
        <v>0.0013000000000000002</v>
      </c>
      <c r="S272" s="222">
        <v>0</v>
      </c>
      <c r="T272" s="22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4" t="s">
        <v>182</v>
      </c>
      <c r="AT272" s="224" t="s">
        <v>179</v>
      </c>
      <c r="AU272" s="224" t="s">
        <v>85</v>
      </c>
      <c r="AY272" s="16" t="s">
        <v>118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6" t="s">
        <v>83</v>
      </c>
      <c r="BK272" s="225">
        <f>ROUND(I272*H272,2)</f>
        <v>0</v>
      </c>
      <c r="BL272" s="16" t="s">
        <v>175</v>
      </c>
      <c r="BM272" s="224" t="s">
        <v>524</v>
      </c>
    </row>
    <row r="273" s="2" customFormat="1" ht="49.05" customHeight="1">
      <c r="A273" s="37"/>
      <c r="B273" s="38"/>
      <c r="C273" s="213" t="s">
        <v>525</v>
      </c>
      <c r="D273" s="213" t="s">
        <v>121</v>
      </c>
      <c r="E273" s="214" t="s">
        <v>526</v>
      </c>
      <c r="F273" s="215" t="s">
        <v>527</v>
      </c>
      <c r="G273" s="216" t="s">
        <v>198</v>
      </c>
      <c r="H273" s="217">
        <v>50</v>
      </c>
      <c r="I273" s="218"/>
      <c r="J273" s="219">
        <f>ROUND(I273*H273,2)</f>
        <v>0</v>
      </c>
      <c r="K273" s="215" t="s">
        <v>125</v>
      </c>
      <c r="L273" s="43"/>
      <c r="M273" s="220" t="s">
        <v>1</v>
      </c>
      <c r="N273" s="221" t="s">
        <v>40</v>
      </c>
      <c r="O273" s="90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4" t="s">
        <v>175</v>
      </c>
      <c r="AT273" s="224" t="s">
        <v>121</v>
      </c>
      <c r="AU273" s="224" t="s">
        <v>85</v>
      </c>
      <c r="AY273" s="16" t="s">
        <v>118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6" t="s">
        <v>83</v>
      </c>
      <c r="BK273" s="225">
        <f>ROUND(I273*H273,2)</f>
        <v>0</v>
      </c>
      <c r="BL273" s="16" t="s">
        <v>175</v>
      </c>
      <c r="BM273" s="224" t="s">
        <v>528</v>
      </c>
    </row>
    <row r="274" s="2" customFormat="1">
      <c r="A274" s="37"/>
      <c r="B274" s="38"/>
      <c r="C274" s="39"/>
      <c r="D274" s="226" t="s">
        <v>128</v>
      </c>
      <c r="E274" s="39"/>
      <c r="F274" s="227" t="s">
        <v>529</v>
      </c>
      <c r="G274" s="39"/>
      <c r="H274" s="39"/>
      <c r="I274" s="228"/>
      <c r="J274" s="39"/>
      <c r="K274" s="39"/>
      <c r="L274" s="43"/>
      <c r="M274" s="229"/>
      <c r="N274" s="230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128</v>
      </c>
      <c r="AU274" s="16" t="s">
        <v>85</v>
      </c>
    </row>
    <row r="275" s="2" customFormat="1" ht="37.8" customHeight="1">
      <c r="A275" s="37"/>
      <c r="B275" s="38"/>
      <c r="C275" s="231" t="s">
        <v>530</v>
      </c>
      <c r="D275" s="231" t="s">
        <v>179</v>
      </c>
      <c r="E275" s="232" t="s">
        <v>531</v>
      </c>
      <c r="F275" s="233" t="s">
        <v>532</v>
      </c>
      <c r="G275" s="234" t="s">
        <v>198</v>
      </c>
      <c r="H275" s="235">
        <v>50</v>
      </c>
      <c r="I275" s="236"/>
      <c r="J275" s="237">
        <f>ROUND(I275*H275,2)</f>
        <v>0</v>
      </c>
      <c r="K275" s="233" t="s">
        <v>125</v>
      </c>
      <c r="L275" s="238"/>
      <c r="M275" s="239" t="s">
        <v>1</v>
      </c>
      <c r="N275" s="240" t="s">
        <v>40</v>
      </c>
      <c r="O275" s="90"/>
      <c r="P275" s="222">
        <f>O275*H275</f>
        <v>0</v>
      </c>
      <c r="Q275" s="222">
        <v>6.9999999999999994E-05</v>
      </c>
      <c r="R275" s="222">
        <f>Q275*H275</f>
        <v>0.0034999999999999996</v>
      </c>
      <c r="S275" s="222">
        <v>0</v>
      </c>
      <c r="T275" s="22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4" t="s">
        <v>182</v>
      </c>
      <c r="AT275" s="224" t="s">
        <v>179</v>
      </c>
      <c r="AU275" s="224" t="s">
        <v>85</v>
      </c>
      <c r="AY275" s="16" t="s">
        <v>118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6" t="s">
        <v>83</v>
      </c>
      <c r="BK275" s="225">
        <f>ROUND(I275*H275,2)</f>
        <v>0</v>
      </c>
      <c r="BL275" s="16" t="s">
        <v>175</v>
      </c>
      <c r="BM275" s="224" t="s">
        <v>533</v>
      </c>
    </row>
    <row r="276" s="2" customFormat="1" ht="49.05" customHeight="1">
      <c r="A276" s="37"/>
      <c r="B276" s="38"/>
      <c r="C276" s="213" t="s">
        <v>534</v>
      </c>
      <c r="D276" s="213" t="s">
        <v>121</v>
      </c>
      <c r="E276" s="214" t="s">
        <v>535</v>
      </c>
      <c r="F276" s="215" t="s">
        <v>536</v>
      </c>
      <c r="G276" s="216" t="s">
        <v>198</v>
      </c>
      <c r="H276" s="217">
        <v>34</v>
      </c>
      <c r="I276" s="218"/>
      <c r="J276" s="219">
        <f>ROUND(I276*H276,2)</f>
        <v>0</v>
      </c>
      <c r="K276" s="215" t="s">
        <v>125</v>
      </c>
      <c r="L276" s="43"/>
      <c r="M276" s="220" t="s">
        <v>1</v>
      </c>
      <c r="N276" s="221" t="s">
        <v>40</v>
      </c>
      <c r="O276" s="90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4" t="s">
        <v>175</v>
      </c>
      <c r="AT276" s="224" t="s">
        <v>121</v>
      </c>
      <c r="AU276" s="224" t="s">
        <v>85</v>
      </c>
      <c r="AY276" s="16" t="s">
        <v>118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6" t="s">
        <v>83</v>
      </c>
      <c r="BK276" s="225">
        <f>ROUND(I276*H276,2)</f>
        <v>0</v>
      </c>
      <c r="BL276" s="16" t="s">
        <v>175</v>
      </c>
      <c r="BM276" s="224" t="s">
        <v>537</v>
      </c>
    </row>
    <row r="277" s="2" customFormat="1">
      <c r="A277" s="37"/>
      <c r="B277" s="38"/>
      <c r="C277" s="39"/>
      <c r="D277" s="226" t="s">
        <v>128</v>
      </c>
      <c r="E277" s="39"/>
      <c r="F277" s="227" t="s">
        <v>538</v>
      </c>
      <c r="G277" s="39"/>
      <c r="H277" s="39"/>
      <c r="I277" s="228"/>
      <c r="J277" s="39"/>
      <c r="K277" s="39"/>
      <c r="L277" s="43"/>
      <c r="M277" s="229"/>
      <c r="N277" s="230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128</v>
      </c>
      <c r="AU277" s="16" t="s">
        <v>85</v>
      </c>
    </row>
    <row r="278" s="2" customFormat="1" ht="33" customHeight="1">
      <c r="A278" s="37"/>
      <c r="B278" s="38"/>
      <c r="C278" s="231" t="s">
        <v>539</v>
      </c>
      <c r="D278" s="231" t="s">
        <v>179</v>
      </c>
      <c r="E278" s="232" t="s">
        <v>540</v>
      </c>
      <c r="F278" s="233" t="s">
        <v>541</v>
      </c>
      <c r="G278" s="234" t="s">
        <v>198</v>
      </c>
      <c r="H278" s="235">
        <v>34</v>
      </c>
      <c r="I278" s="236"/>
      <c r="J278" s="237">
        <f>ROUND(I278*H278,2)</f>
        <v>0</v>
      </c>
      <c r="K278" s="233" t="s">
        <v>1</v>
      </c>
      <c r="L278" s="238"/>
      <c r="M278" s="239" t="s">
        <v>1</v>
      </c>
      <c r="N278" s="240" t="s">
        <v>40</v>
      </c>
      <c r="O278" s="90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4" t="s">
        <v>182</v>
      </c>
      <c r="AT278" s="224" t="s">
        <v>179</v>
      </c>
      <c r="AU278" s="224" t="s">
        <v>85</v>
      </c>
      <c r="AY278" s="16" t="s">
        <v>118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6" t="s">
        <v>83</v>
      </c>
      <c r="BK278" s="225">
        <f>ROUND(I278*H278,2)</f>
        <v>0</v>
      </c>
      <c r="BL278" s="16" t="s">
        <v>175</v>
      </c>
      <c r="BM278" s="224" t="s">
        <v>542</v>
      </c>
    </row>
    <row r="279" s="2" customFormat="1" ht="49.05" customHeight="1">
      <c r="A279" s="37"/>
      <c r="B279" s="38"/>
      <c r="C279" s="213" t="s">
        <v>543</v>
      </c>
      <c r="D279" s="213" t="s">
        <v>121</v>
      </c>
      <c r="E279" s="214" t="s">
        <v>544</v>
      </c>
      <c r="F279" s="215" t="s">
        <v>545</v>
      </c>
      <c r="G279" s="216" t="s">
        <v>198</v>
      </c>
      <c r="H279" s="217">
        <v>77</v>
      </c>
      <c r="I279" s="218"/>
      <c r="J279" s="219">
        <f>ROUND(I279*H279,2)</f>
        <v>0</v>
      </c>
      <c r="K279" s="215" t="s">
        <v>125</v>
      </c>
      <c r="L279" s="43"/>
      <c r="M279" s="220" t="s">
        <v>1</v>
      </c>
      <c r="N279" s="221" t="s">
        <v>40</v>
      </c>
      <c r="O279" s="90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4" t="s">
        <v>175</v>
      </c>
      <c r="AT279" s="224" t="s">
        <v>121</v>
      </c>
      <c r="AU279" s="224" t="s">
        <v>85</v>
      </c>
      <c r="AY279" s="16" t="s">
        <v>118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6" t="s">
        <v>83</v>
      </c>
      <c r="BK279" s="225">
        <f>ROUND(I279*H279,2)</f>
        <v>0</v>
      </c>
      <c r="BL279" s="16" t="s">
        <v>175</v>
      </c>
      <c r="BM279" s="224" t="s">
        <v>546</v>
      </c>
    </row>
    <row r="280" s="2" customFormat="1">
      <c r="A280" s="37"/>
      <c r="B280" s="38"/>
      <c r="C280" s="39"/>
      <c r="D280" s="226" t="s">
        <v>128</v>
      </c>
      <c r="E280" s="39"/>
      <c r="F280" s="227" t="s">
        <v>547</v>
      </c>
      <c r="G280" s="39"/>
      <c r="H280" s="39"/>
      <c r="I280" s="228"/>
      <c r="J280" s="39"/>
      <c r="K280" s="39"/>
      <c r="L280" s="43"/>
      <c r="M280" s="229"/>
      <c r="N280" s="230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128</v>
      </c>
      <c r="AU280" s="16" t="s">
        <v>85</v>
      </c>
    </row>
    <row r="281" s="2" customFormat="1" ht="33" customHeight="1">
      <c r="A281" s="37"/>
      <c r="B281" s="38"/>
      <c r="C281" s="231" t="s">
        <v>548</v>
      </c>
      <c r="D281" s="231" t="s">
        <v>179</v>
      </c>
      <c r="E281" s="232" t="s">
        <v>549</v>
      </c>
      <c r="F281" s="233" t="s">
        <v>550</v>
      </c>
      <c r="G281" s="234" t="s">
        <v>198</v>
      </c>
      <c r="H281" s="235">
        <v>32</v>
      </c>
      <c r="I281" s="236"/>
      <c r="J281" s="237">
        <f>ROUND(I281*H281,2)</f>
        <v>0</v>
      </c>
      <c r="K281" s="233" t="s">
        <v>1</v>
      </c>
      <c r="L281" s="238"/>
      <c r="M281" s="239" t="s">
        <v>1</v>
      </c>
      <c r="N281" s="240" t="s">
        <v>40</v>
      </c>
      <c r="O281" s="90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4" t="s">
        <v>182</v>
      </c>
      <c r="AT281" s="224" t="s">
        <v>179</v>
      </c>
      <c r="AU281" s="224" t="s">
        <v>85</v>
      </c>
      <c r="AY281" s="16" t="s">
        <v>118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6" t="s">
        <v>83</v>
      </c>
      <c r="BK281" s="225">
        <f>ROUND(I281*H281,2)</f>
        <v>0</v>
      </c>
      <c r="BL281" s="16" t="s">
        <v>175</v>
      </c>
      <c r="BM281" s="224" t="s">
        <v>551</v>
      </c>
    </row>
    <row r="282" s="2" customFormat="1" ht="33" customHeight="1">
      <c r="A282" s="37"/>
      <c r="B282" s="38"/>
      <c r="C282" s="231" t="s">
        <v>552</v>
      </c>
      <c r="D282" s="231" t="s">
        <v>179</v>
      </c>
      <c r="E282" s="232" t="s">
        <v>553</v>
      </c>
      <c r="F282" s="233" t="s">
        <v>554</v>
      </c>
      <c r="G282" s="234" t="s">
        <v>198</v>
      </c>
      <c r="H282" s="235">
        <v>37</v>
      </c>
      <c r="I282" s="236"/>
      <c r="J282" s="237">
        <f>ROUND(I282*H282,2)</f>
        <v>0</v>
      </c>
      <c r="K282" s="233" t="s">
        <v>1</v>
      </c>
      <c r="L282" s="238"/>
      <c r="M282" s="239" t="s">
        <v>1</v>
      </c>
      <c r="N282" s="240" t="s">
        <v>40</v>
      </c>
      <c r="O282" s="90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4" t="s">
        <v>182</v>
      </c>
      <c r="AT282" s="224" t="s">
        <v>179</v>
      </c>
      <c r="AU282" s="224" t="s">
        <v>85</v>
      </c>
      <c r="AY282" s="16" t="s">
        <v>118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6" t="s">
        <v>83</v>
      </c>
      <c r="BK282" s="225">
        <f>ROUND(I282*H282,2)</f>
        <v>0</v>
      </c>
      <c r="BL282" s="16" t="s">
        <v>175</v>
      </c>
      <c r="BM282" s="224" t="s">
        <v>555</v>
      </c>
    </row>
    <row r="283" s="2" customFormat="1" ht="37.8" customHeight="1">
      <c r="A283" s="37"/>
      <c r="B283" s="38"/>
      <c r="C283" s="231" t="s">
        <v>556</v>
      </c>
      <c r="D283" s="231" t="s">
        <v>179</v>
      </c>
      <c r="E283" s="232" t="s">
        <v>557</v>
      </c>
      <c r="F283" s="233" t="s">
        <v>558</v>
      </c>
      <c r="G283" s="234" t="s">
        <v>198</v>
      </c>
      <c r="H283" s="235">
        <v>3</v>
      </c>
      <c r="I283" s="236"/>
      <c r="J283" s="237">
        <f>ROUND(I283*H283,2)</f>
        <v>0</v>
      </c>
      <c r="K283" s="233" t="s">
        <v>1</v>
      </c>
      <c r="L283" s="238"/>
      <c r="M283" s="239" t="s">
        <v>1</v>
      </c>
      <c r="N283" s="240" t="s">
        <v>40</v>
      </c>
      <c r="O283" s="90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4" t="s">
        <v>182</v>
      </c>
      <c r="AT283" s="224" t="s">
        <v>179</v>
      </c>
      <c r="AU283" s="224" t="s">
        <v>85</v>
      </c>
      <c r="AY283" s="16" t="s">
        <v>118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6" t="s">
        <v>83</v>
      </c>
      <c r="BK283" s="225">
        <f>ROUND(I283*H283,2)</f>
        <v>0</v>
      </c>
      <c r="BL283" s="16" t="s">
        <v>175</v>
      </c>
      <c r="BM283" s="224" t="s">
        <v>559</v>
      </c>
    </row>
    <row r="284" s="2" customFormat="1" ht="33" customHeight="1">
      <c r="A284" s="37"/>
      <c r="B284" s="38"/>
      <c r="C284" s="231" t="s">
        <v>560</v>
      </c>
      <c r="D284" s="231" t="s">
        <v>179</v>
      </c>
      <c r="E284" s="232" t="s">
        <v>561</v>
      </c>
      <c r="F284" s="233" t="s">
        <v>562</v>
      </c>
      <c r="G284" s="234" t="s">
        <v>198</v>
      </c>
      <c r="H284" s="235">
        <v>5</v>
      </c>
      <c r="I284" s="236"/>
      <c r="J284" s="237">
        <f>ROUND(I284*H284,2)</f>
        <v>0</v>
      </c>
      <c r="K284" s="233" t="s">
        <v>1</v>
      </c>
      <c r="L284" s="238"/>
      <c r="M284" s="239" t="s">
        <v>1</v>
      </c>
      <c r="N284" s="240" t="s">
        <v>40</v>
      </c>
      <c r="O284" s="90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4" t="s">
        <v>182</v>
      </c>
      <c r="AT284" s="224" t="s">
        <v>179</v>
      </c>
      <c r="AU284" s="224" t="s">
        <v>85</v>
      </c>
      <c r="AY284" s="16" t="s">
        <v>118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6" t="s">
        <v>83</v>
      </c>
      <c r="BK284" s="225">
        <f>ROUND(I284*H284,2)</f>
        <v>0</v>
      </c>
      <c r="BL284" s="16" t="s">
        <v>175</v>
      </c>
      <c r="BM284" s="224" t="s">
        <v>563</v>
      </c>
    </row>
    <row r="285" s="2" customFormat="1" ht="44.25" customHeight="1">
      <c r="A285" s="37"/>
      <c r="B285" s="38"/>
      <c r="C285" s="213" t="s">
        <v>564</v>
      </c>
      <c r="D285" s="213" t="s">
        <v>121</v>
      </c>
      <c r="E285" s="214" t="s">
        <v>565</v>
      </c>
      <c r="F285" s="215" t="s">
        <v>566</v>
      </c>
      <c r="G285" s="216" t="s">
        <v>198</v>
      </c>
      <c r="H285" s="217">
        <v>147</v>
      </c>
      <c r="I285" s="218"/>
      <c r="J285" s="219">
        <f>ROUND(I285*H285,2)</f>
        <v>0</v>
      </c>
      <c r="K285" s="215" t="s">
        <v>125</v>
      </c>
      <c r="L285" s="43"/>
      <c r="M285" s="220" t="s">
        <v>1</v>
      </c>
      <c r="N285" s="221" t="s">
        <v>40</v>
      </c>
      <c r="O285" s="90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4" t="s">
        <v>175</v>
      </c>
      <c r="AT285" s="224" t="s">
        <v>121</v>
      </c>
      <c r="AU285" s="224" t="s">
        <v>85</v>
      </c>
      <c r="AY285" s="16" t="s">
        <v>118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6" t="s">
        <v>83</v>
      </c>
      <c r="BK285" s="225">
        <f>ROUND(I285*H285,2)</f>
        <v>0</v>
      </c>
      <c r="BL285" s="16" t="s">
        <v>175</v>
      </c>
      <c r="BM285" s="224" t="s">
        <v>567</v>
      </c>
    </row>
    <row r="286" s="2" customFormat="1">
      <c r="A286" s="37"/>
      <c r="B286" s="38"/>
      <c r="C286" s="39"/>
      <c r="D286" s="226" t="s">
        <v>128</v>
      </c>
      <c r="E286" s="39"/>
      <c r="F286" s="227" t="s">
        <v>568</v>
      </c>
      <c r="G286" s="39"/>
      <c r="H286" s="39"/>
      <c r="I286" s="228"/>
      <c r="J286" s="39"/>
      <c r="K286" s="39"/>
      <c r="L286" s="43"/>
      <c r="M286" s="229"/>
      <c r="N286" s="230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128</v>
      </c>
      <c r="AU286" s="16" t="s">
        <v>85</v>
      </c>
    </row>
    <row r="287" s="2" customFormat="1" ht="37.8" customHeight="1">
      <c r="A287" s="37"/>
      <c r="B287" s="38"/>
      <c r="C287" s="231" t="s">
        <v>569</v>
      </c>
      <c r="D287" s="231" t="s">
        <v>179</v>
      </c>
      <c r="E287" s="232" t="s">
        <v>570</v>
      </c>
      <c r="F287" s="233" t="s">
        <v>571</v>
      </c>
      <c r="G287" s="234" t="s">
        <v>198</v>
      </c>
      <c r="H287" s="235">
        <v>95</v>
      </c>
      <c r="I287" s="236"/>
      <c r="J287" s="237">
        <f>ROUND(I287*H287,2)</f>
        <v>0</v>
      </c>
      <c r="K287" s="233" t="s">
        <v>1</v>
      </c>
      <c r="L287" s="238"/>
      <c r="M287" s="239" t="s">
        <v>1</v>
      </c>
      <c r="N287" s="240" t="s">
        <v>40</v>
      </c>
      <c r="O287" s="90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4" t="s">
        <v>182</v>
      </c>
      <c r="AT287" s="224" t="s">
        <v>179</v>
      </c>
      <c r="AU287" s="224" t="s">
        <v>85</v>
      </c>
      <c r="AY287" s="16" t="s">
        <v>118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6" t="s">
        <v>83</v>
      </c>
      <c r="BK287" s="225">
        <f>ROUND(I287*H287,2)</f>
        <v>0</v>
      </c>
      <c r="BL287" s="16" t="s">
        <v>175</v>
      </c>
      <c r="BM287" s="224" t="s">
        <v>572</v>
      </c>
    </row>
    <row r="288" s="2" customFormat="1" ht="37.8" customHeight="1">
      <c r="A288" s="37"/>
      <c r="B288" s="38"/>
      <c r="C288" s="231" t="s">
        <v>573</v>
      </c>
      <c r="D288" s="231" t="s">
        <v>179</v>
      </c>
      <c r="E288" s="232" t="s">
        <v>574</v>
      </c>
      <c r="F288" s="233" t="s">
        <v>575</v>
      </c>
      <c r="G288" s="234" t="s">
        <v>198</v>
      </c>
      <c r="H288" s="235">
        <v>34</v>
      </c>
      <c r="I288" s="236"/>
      <c r="J288" s="237">
        <f>ROUND(I288*H288,2)</f>
        <v>0</v>
      </c>
      <c r="K288" s="233" t="s">
        <v>1</v>
      </c>
      <c r="L288" s="238"/>
      <c r="M288" s="239" t="s">
        <v>1</v>
      </c>
      <c r="N288" s="240" t="s">
        <v>40</v>
      </c>
      <c r="O288" s="90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4" t="s">
        <v>182</v>
      </c>
      <c r="AT288" s="224" t="s">
        <v>179</v>
      </c>
      <c r="AU288" s="224" t="s">
        <v>85</v>
      </c>
      <c r="AY288" s="16" t="s">
        <v>118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6" t="s">
        <v>83</v>
      </c>
      <c r="BK288" s="225">
        <f>ROUND(I288*H288,2)</f>
        <v>0</v>
      </c>
      <c r="BL288" s="16" t="s">
        <v>175</v>
      </c>
      <c r="BM288" s="224" t="s">
        <v>576</v>
      </c>
    </row>
    <row r="289" s="2" customFormat="1" ht="24.15" customHeight="1">
      <c r="A289" s="37"/>
      <c r="B289" s="38"/>
      <c r="C289" s="231" t="s">
        <v>577</v>
      </c>
      <c r="D289" s="231" t="s">
        <v>179</v>
      </c>
      <c r="E289" s="232" t="s">
        <v>578</v>
      </c>
      <c r="F289" s="233" t="s">
        <v>579</v>
      </c>
      <c r="G289" s="234" t="s">
        <v>198</v>
      </c>
      <c r="H289" s="235">
        <v>18</v>
      </c>
      <c r="I289" s="236"/>
      <c r="J289" s="237">
        <f>ROUND(I289*H289,2)</f>
        <v>0</v>
      </c>
      <c r="K289" s="233" t="s">
        <v>1</v>
      </c>
      <c r="L289" s="238"/>
      <c r="M289" s="239" t="s">
        <v>1</v>
      </c>
      <c r="N289" s="240" t="s">
        <v>40</v>
      </c>
      <c r="O289" s="90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4" t="s">
        <v>182</v>
      </c>
      <c r="AT289" s="224" t="s">
        <v>179</v>
      </c>
      <c r="AU289" s="224" t="s">
        <v>85</v>
      </c>
      <c r="AY289" s="16" t="s">
        <v>118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6" t="s">
        <v>83</v>
      </c>
      <c r="BK289" s="225">
        <f>ROUND(I289*H289,2)</f>
        <v>0</v>
      </c>
      <c r="BL289" s="16" t="s">
        <v>175</v>
      </c>
      <c r="BM289" s="224" t="s">
        <v>580</v>
      </c>
    </row>
    <row r="290" s="2" customFormat="1" ht="49.05" customHeight="1">
      <c r="A290" s="37"/>
      <c r="B290" s="38"/>
      <c r="C290" s="213" t="s">
        <v>581</v>
      </c>
      <c r="D290" s="213" t="s">
        <v>121</v>
      </c>
      <c r="E290" s="214" t="s">
        <v>582</v>
      </c>
      <c r="F290" s="215" t="s">
        <v>583</v>
      </c>
      <c r="G290" s="216" t="s">
        <v>198</v>
      </c>
      <c r="H290" s="217">
        <v>2</v>
      </c>
      <c r="I290" s="218"/>
      <c r="J290" s="219">
        <f>ROUND(I290*H290,2)</f>
        <v>0</v>
      </c>
      <c r="K290" s="215" t="s">
        <v>125</v>
      </c>
      <c r="L290" s="43"/>
      <c r="M290" s="220" t="s">
        <v>1</v>
      </c>
      <c r="N290" s="221" t="s">
        <v>40</v>
      </c>
      <c r="O290" s="90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4" t="s">
        <v>175</v>
      </c>
      <c r="AT290" s="224" t="s">
        <v>121</v>
      </c>
      <c r="AU290" s="224" t="s">
        <v>85</v>
      </c>
      <c r="AY290" s="16" t="s">
        <v>118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6" t="s">
        <v>83</v>
      </c>
      <c r="BK290" s="225">
        <f>ROUND(I290*H290,2)</f>
        <v>0</v>
      </c>
      <c r="BL290" s="16" t="s">
        <v>175</v>
      </c>
      <c r="BM290" s="224" t="s">
        <v>584</v>
      </c>
    </row>
    <row r="291" s="2" customFormat="1">
      <c r="A291" s="37"/>
      <c r="B291" s="38"/>
      <c r="C291" s="39"/>
      <c r="D291" s="226" t="s">
        <v>128</v>
      </c>
      <c r="E291" s="39"/>
      <c r="F291" s="227" t="s">
        <v>585</v>
      </c>
      <c r="G291" s="39"/>
      <c r="H291" s="39"/>
      <c r="I291" s="228"/>
      <c r="J291" s="39"/>
      <c r="K291" s="39"/>
      <c r="L291" s="43"/>
      <c r="M291" s="229"/>
      <c r="N291" s="230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128</v>
      </c>
      <c r="AU291" s="16" t="s">
        <v>85</v>
      </c>
    </row>
    <row r="292" s="2" customFormat="1" ht="33" customHeight="1">
      <c r="A292" s="37"/>
      <c r="B292" s="38"/>
      <c r="C292" s="231" t="s">
        <v>586</v>
      </c>
      <c r="D292" s="231" t="s">
        <v>179</v>
      </c>
      <c r="E292" s="232" t="s">
        <v>587</v>
      </c>
      <c r="F292" s="233" t="s">
        <v>588</v>
      </c>
      <c r="G292" s="234" t="s">
        <v>198</v>
      </c>
      <c r="H292" s="235">
        <v>2</v>
      </c>
      <c r="I292" s="236"/>
      <c r="J292" s="237">
        <f>ROUND(I292*H292,2)</f>
        <v>0</v>
      </c>
      <c r="K292" s="233" t="s">
        <v>1</v>
      </c>
      <c r="L292" s="238"/>
      <c r="M292" s="239" t="s">
        <v>1</v>
      </c>
      <c r="N292" s="240" t="s">
        <v>40</v>
      </c>
      <c r="O292" s="90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4" t="s">
        <v>182</v>
      </c>
      <c r="AT292" s="224" t="s">
        <v>179</v>
      </c>
      <c r="AU292" s="224" t="s">
        <v>85</v>
      </c>
      <c r="AY292" s="16" t="s">
        <v>118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6" t="s">
        <v>83</v>
      </c>
      <c r="BK292" s="225">
        <f>ROUND(I292*H292,2)</f>
        <v>0</v>
      </c>
      <c r="BL292" s="16" t="s">
        <v>175</v>
      </c>
      <c r="BM292" s="224" t="s">
        <v>589</v>
      </c>
    </row>
    <row r="293" s="2" customFormat="1" ht="33" customHeight="1">
      <c r="A293" s="37"/>
      <c r="B293" s="38"/>
      <c r="C293" s="213" t="s">
        <v>590</v>
      </c>
      <c r="D293" s="213" t="s">
        <v>121</v>
      </c>
      <c r="E293" s="214" t="s">
        <v>591</v>
      </c>
      <c r="F293" s="215" t="s">
        <v>592</v>
      </c>
      <c r="G293" s="216" t="s">
        <v>198</v>
      </c>
      <c r="H293" s="217">
        <v>38</v>
      </c>
      <c r="I293" s="218"/>
      <c r="J293" s="219">
        <f>ROUND(I293*H293,2)</f>
        <v>0</v>
      </c>
      <c r="K293" s="215" t="s">
        <v>125</v>
      </c>
      <c r="L293" s="43"/>
      <c r="M293" s="220" t="s">
        <v>1</v>
      </c>
      <c r="N293" s="221" t="s">
        <v>40</v>
      </c>
      <c r="O293" s="90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4" t="s">
        <v>175</v>
      </c>
      <c r="AT293" s="224" t="s">
        <v>121</v>
      </c>
      <c r="AU293" s="224" t="s">
        <v>85</v>
      </c>
      <c r="AY293" s="16" t="s">
        <v>118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6" t="s">
        <v>83</v>
      </c>
      <c r="BK293" s="225">
        <f>ROUND(I293*H293,2)</f>
        <v>0</v>
      </c>
      <c r="BL293" s="16" t="s">
        <v>175</v>
      </c>
      <c r="BM293" s="224" t="s">
        <v>593</v>
      </c>
    </row>
    <row r="294" s="2" customFormat="1">
      <c r="A294" s="37"/>
      <c r="B294" s="38"/>
      <c r="C294" s="39"/>
      <c r="D294" s="226" t="s">
        <v>128</v>
      </c>
      <c r="E294" s="39"/>
      <c r="F294" s="227" t="s">
        <v>594</v>
      </c>
      <c r="G294" s="39"/>
      <c r="H294" s="39"/>
      <c r="I294" s="228"/>
      <c r="J294" s="39"/>
      <c r="K294" s="39"/>
      <c r="L294" s="43"/>
      <c r="M294" s="229"/>
      <c r="N294" s="230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128</v>
      </c>
      <c r="AU294" s="16" t="s">
        <v>85</v>
      </c>
    </row>
    <row r="295" s="2" customFormat="1" ht="33" customHeight="1">
      <c r="A295" s="37"/>
      <c r="B295" s="38"/>
      <c r="C295" s="231" t="s">
        <v>595</v>
      </c>
      <c r="D295" s="231" t="s">
        <v>179</v>
      </c>
      <c r="E295" s="232" t="s">
        <v>596</v>
      </c>
      <c r="F295" s="233" t="s">
        <v>597</v>
      </c>
      <c r="G295" s="234" t="s">
        <v>198</v>
      </c>
      <c r="H295" s="235">
        <v>4</v>
      </c>
      <c r="I295" s="236"/>
      <c r="J295" s="237">
        <f>ROUND(I295*H295,2)</f>
        <v>0</v>
      </c>
      <c r="K295" s="233" t="s">
        <v>1</v>
      </c>
      <c r="L295" s="238"/>
      <c r="M295" s="239" t="s">
        <v>1</v>
      </c>
      <c r="N295" s="240" t="s">
        <v>40</v>
      </c>
      <c r="O295" s="90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4" t="s">
        <v>182</v>
      </c>
      <c r="AT295" s="224" t="s">
        <v>179</v>
      </c>
      <c r="AU295" s="224" t="s">
        <v>85</v>
      </c>
      <c r="AY295" s="16" t="s">
        <v>118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6" t="s">
        <v>83</v>
      </c>
      <c r="BK295" s="225">
        <f>ROUND(I295*H295,2)</f>
        <v>0</v>
      </c>
      <c r="BL295" s="16" t="s">
        <v>175</v>
      </c>
      <c r="BM295" s="224" t="s">
        <v>598</v>
      </c>
    </row>
    <row r="296" s="2" customFormat="1" ht="33" customHeight="1">
      <c r="A296" s="37"/>
      <c r="B296" s="38"/>
      <c r="C296" s="231" t="s">
        <v>599</v>
      </c>
      <c r="D296" s="231" t="s">
        <v>179</v>
      </c>
      <c r="E296" s="232" t="s">
        <v>600</v>
      </c>
      <c r="F296" s="233" t="s">
        <v>601</v>
      </c>
      <c r="G296" s="234" t="s">
        <v>198</v>
      </c>
      <c r="H296" s="235">
        <v>2</v>
      </c>
      <c r="I296" s="236"/>
      <c r="J296" s="237">
        <f>ROUND(I296*H296,2)</f>
        <v>0</v>
      </c>
      <c r="K296" s="233" t="s">
        <v>1</v>
      </c>
      <c r="L296" s="238"/>
      <c r="M296" s="239" t="s">
        <v>1</v>
      </c>
      <c r="N296" s="240" t="s">
        <v>40</v>
      </c>
      <c r="O296" s="90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4" t="s">
        <v>182</v>
      </c>
      <c r="AT296" s="224" t="s">
        <v>179</v>
      </c>
      <c r="AU296" s="224" t="s">
        <v>85</v>
      </c>
      <c r="AY296" s="16" t="s">
        <v>118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6" t="s">
        <v>83</v>
      </c>
      <c r="BK296" s="225">
        <f>ROUND(I296*H296,2)</f>
        <v>0</v>
      </c>
      <c r="BL296" s="16" t="s">
        <v>175</v>
      </c>
      <c r="BM296" s="224" t="s">
        <v>602</v>
      </c>
    </row>
    <row r="297" s="2" customFormat="1" ht="33" customHeight="1">
      <c r="A297" s="37"/>
      <c r="B297" s="38"/>
      <c r="C297" s="231" t="s">
        <v>603</v>
      </c>
      <c r="D297" s="231" t="s">
        <v>179</v>
      </c>
      <c r="E297" s="232" t="s">
        <v>604</v>
      </c>
      <c r="F297" s="233" t="s">
        <v>605</v>
      </c>
      <c r="G297" s="234" t="s">
        <v>198</v>
      </c>
      <c r="H297" s="235">
        <v>30</v>
      </c>
      <c r="I297" s="236"/>
      <c r="J297" s="237">
        <f>ROUND(I297*H297,2)</f>
        <v>0</v>
      </c>
      <c r="K297" s="233" t="s">
        <v>1</v>
      </c>
      <c r="L297" s="238"/>
      <c r="M297" s="239" t="s">
        <v>1</v>
      </c>
      <c r="N297" s="240" t="s">
        <v>40</v>
      </c>
      <c r="O297" s="90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4" t="s">
        <v>182</v>
      </c>
      <c r="AT297" s="224" t="s">
        <v>179</v>
      </c>
      <c r="AU297" s="224" t="s">
        <v>85</v>
      </c>
      <c r="AY297" s="16" t="s">
        <v>118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6" t="s">
        <v>83</v>
      </c>
      <c r="BK297" s="225">
        <f>ROUND(I297*H297,2)</f>
        <v>0</v>
      </c>
      <c r="BL297" s="16" t="s">
        <v>175</v>
      </c>
      <c r="BM297" s="224" t="s">
        <v>606</v>
      </c>
    </row>
    <row r="298" s="2" customFormat="1" ht="24.15" customHeight="1">
      <c r="A298" s="37"/>
      <c r="B298" s="38"/>
      <c r="C298" s="213" t="s">
        <v>607</v>
      </c>
      <c r="D298" s="213" t="s">
        <v>121</v>
      </c>
      <c r="E298" s="214" t="s">
        <v>608</v>
      </c>
      <c r="F298" s="215" t="s">
        <v>609</v>
      </c>
      <c r="G298" s="216" t="s">
        <v>198</v>
      </c>
      <c r="H298" s="217">
        <v>1</v>
      </c>
      <c r="I298" s="218"/>
      <c r="J298" s="219">
        <f>ROUND(I298*H298,2)</f>
        <v>0</v>
      </c>
      <c r="K298" s="215" t="s">
        <v>125</v>
      </c>
      <c r="L298" s="43"/>
      <c r="M298" s="220" t="s">
        <v>1</v>
      </c>
      <c r="N298" s="221" t="s">
        <v>40</v>
      </c>
      <c r="O298" s="90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4" t="s">
        <v>175</v>
      </c>
      <c r="AT298" s="224" t="s">
        <v>121</v>
      </c>
      <c r="AU298" s="224" t="s">
        <v>85</v>
      </c>
      <c r="AY298" s="16" t="s">
        <v>118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6" t="s">
        <v>83</v>
      </c>
      <c r="BK298" s="225">
        <f>ROUND(I298*H298,2)</f>
        <v>0</v>
      </c>
      <c r="BL298" s="16" t="s">
        <v>175</v>
      </c>
      <c r="BM298" s="224" t="s">
        <v>610</v>
      </c>
    </row>
    <row r="299" s="2" customFormat="1">
      <c r="A299" s="37"/>
      <c r="B299" s="38"/>
      <c r="C299" s="39"/>
      <c r="D299" s="226" t="s">
        <v>128</v>
      </c>
      <c r="E299" s="39"/>
      <c r="F299" s="227" t="s">
        <v>611</v>
      </c>
      <c r="G299" s="39"/>
      <c r="H299" s="39"/>
      <c r="I299" s="228"/>
      <c r="J299" s="39"/>
      <c r="K299" s="39"/>
      <c r="L299" s="43"/>
      <c r="M299" s="229"/>
      <c r="N299" s="230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128</v>
      </c>
      <c r="AU299" s="16" t="s">
        <v>85</v>
      </c>
    </row>
    <row r="300" s="2" customFormat="1" ht="16.5" customHeight="1">
      <c r="A300" s="37"/>
      <c r="B300" s="38"/>
      <c r="C300" s="231" t="s">
        <v>612</v>
      </c>
      <c r="D300" s="231" t="s">
        <v>179</v>
      </c>
      <c r="E300" s="232" t="s">
        <v>613</v>
      </c>
      <c r="F300" s="233" t="s">
        <v>614</v>
      </c>
      <c r="G300" s="234" t="s">
        <v>198</v>
      </c>
      <c r="H300" s="235">
        <v>1</v>
      </c>
      <c r="I300" s="236"/>
      <c r="J300" s="237">
        <f>ROUND(I300*H300,2)</f>
        <v>0</v>
      </c>
      <c r="K300" s="233" t="s">
        <v>125</v>
      </c>
      <c r="L300" s="238"/>
      <c r="M300" s="239" t="s">
        <v>1</v>
      </c>
      <c r="N300" s="240" t="s">
        <v>40</v>
      </c>
      <c r="O300" s="90"/>
      <c r="P300" s="222">
        <f>O300*H300</f>
        <v>0</v>
      </c>
      <c r="Q300" s="222">
        <v>0.00010000000000000001</v>
      </c>
      <c r="R300" s="222">
        <f>Q300*H300</f>
        <v>0.00010000000000000001</v>
      </c>
      <c r="S300" s="222">
        <v>0</v>
      </c>
      <c r="T300" s="22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4" t="s">
        <v>182</v>
      </c>
      <c r="AT300" s="224" t="s">
        <v>179</v>
      </c>
      <c r="AU300" s="224" t="s">
        <v>85</v>
      </c>
      <c r="AY300" s="16" t="s">
        <v>118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6" t="s">
        <v>83</v>
      </c>
      <c r="BK300" s="225">
        <f>ROUND(I300*H300,2)</f>
        <v>0</v>
      </c>
      <c r="BL300" s="16" t="s">
        <v>175</v>
      </c>
      <c r="BM300" s="224" t="s">
        <v>615</v>
      </c>
    </row>
    <row r="301" s="2" customFormat="1" ht="44.25" customHeight="1">
      <c r="A301" s="37"/>
      <c r="B301" s="38"/>
      <c r="C301" s="213" t="s">
        <v>616</v>
      </c>
      <c r="D301" s="213" t="s">
        <v>121</v>
      </c>
      <c r="E301" s="214" t="s">
        <v>617</v>
      </c>
      <c r="F301" s="215" t="s">
        <v>618</v>
      </c>
      <c r="G301" s="216" t="s">
        <v>198</v>
      </c>
      <c r="H301" s="217">
        <v>1</v>
      </c>
      <c r="I301" s="218"/>
      <c r="J301" s="219">
        <f>ROUND(I301*H301,2)</f>
        <v>0</v>
      </c>
      <c r="K301" s="215" t="s">
        <v>125</v>
      </c>
      <c r="L301" s="43"/>
      <c r="M301" s="220" t="s">
        <v>1</v>
      </c>
      <c r="N301" s="221" t="s">
        <v>40</v>
      </c>
      <c r="O301" s="90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4" t="s">
        <v>175</v>
      </c>
      <c r="AT301" s="224" t="s">
        <v>121</v>
      </c>
      <c r="AU301" s="224" t="s">
        <v>85</v>
      </c>
      <c r="AY301" s="16" t="s">
        <v>118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6" t="s">
        <v>83</v>
      </c>
      <c r="BK301" s="225">
        <f>ROUND(I301*H301,2)</f>
        <v>0</v>
      </c>
      <c r="BL301" s="16" t="s">
        <v>175</v>
      </c>
      <c r="BM301" s="224" t="s">
        <v>619</v>
      </c>
    </row>
    <row r="302" s="2" customFormat="1">
      <c r="A302" s="37"/>
      <c r="B302" s="38"/>
      <c r="C302" s="39"/>
      <c r="D302" s="226" t="s">
        <v>128</v>
      </c>
      <c r="E302" s="39"/>
      <c r="F302" s="227" t="s">
        <v>620</v>
      </c>
      <c r="G302" s="39"/>
      <c r="H302" s="39"/>
      <c r="I302" s="228"/>
      <c r="J302" s="39"/>
      <c r="K302" s="39"/>
      <c r="L302" s="43"/>
      <c r="M302" s="229"/>
      <c r="N302" s="230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128</v>
      </c>
      <c r="AU302" s="16" t="s">
        <v>85</v>
      </c>
    </row>
    <row r="303" s="2" customFormat="1" ht="55.5" customHeight="1">
      <c r="A303" s="37"/>
      <c r="B303" s="38"/>
      <c r="C303" s="213" t="s">
        <v>621</v>
      </c>
      <c r="D303" s="213" t="s">
        <v>121</v>
      </c>
      <c r="E303" s="214" t="s">
        <v>622</v>
      </c>
      <c r="F303" s="215" t="s">
        <v>623</v>
      </c>
      <c r="G303" s="216" t="s">
        <v>198</v>
      </c>
      <c r="H303" s="217">
        <v>3</v>
      </c>
      <c r="I303" s="218"/>
      <c r="J303" s="219">
        <f>ROUND(I303*H303,2)</f>
        <v>0</v>
      </c>
      <c r="K303" s="215" t="s">
        <v>125</v>
      </c>
      <c r="L303" s="43"/>
      <c r="M303" s="220" t="s">
        <v>1</v>
      </c>
      <c r="N303" s="221" t="s">
        <v>40</v>
      </c>
      <c r="O303" s="90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4" t="s">
        <v>175</v>
      </c>
      <c r="AT303" s="224" t="s">
        <v>121</v>
      </c>
      <c r="AU303" s="224" t="s">
        <v>85</v>
      </c>
      <c r="AY303" s="16" t="s">
        <v>118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6" t="s">
        <v>83</v>
      </c>
      <c r="BK303" s="225">
        <f>ROUND(I303*H303,2)</f>
        <v>0</v>
      </c>
      <c r="BL303" s="16" t="s">
        <v>175</v>
      </c>
      <c r="BM303" s="224" t="s">
        <v>624</v>
      </c>
    </row>
    <row r="304" s="2" customFormat="1">
      <c r="A304" s="37"/>
      <c r="B304" s="38"/>
      <c r="C304" s="39"/>
      <c r="D304" s="226" t="s">
        <v>128</v>
      </c>
      <c r="E304" s="39"/>
      <c r="F304" s="227" t="s">
        <v>625</v>
      </c>
      <c r="G304" s="39"/>
      <c r="H304" s="39"/>
      <c r="I304" s="228"/>
      <c r="J304" s="39"/>
      <c r="K304" s="39"/>
      <c r="L304" s="43"/>
      <c r="M304" s="229"/>
      <c r="N304" s="230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128</v>
      </c>
      <c r="AU304" s="16" t="s">
        <v>85</v>
      </c>
    </row>
    <row r="305" s="2" customFormat="1" ht="33" customHeight="1">
      <c r="A305" s="37"/>
      <c r="B305" s="38"/>
      <c r="C305" s="213" t="s">
        <v>626</v>
      </c>
      <c r="D305" s="213" t="s">
        <v>121</v>
      </c>
      <c r="E305" s="214" t="s">
        <v>627</v>
      </c>
      <c r="F305" s="215" t="s">
        <v>628</v>
      </c>
      <c r="G305" s="216" t="s">
        <v>174</v>
      </c>
      <c r="H305" s="217">
        <v>50</v>
      </c>
      <c r="I305" s="218"/>
      <c r="J305" s="219">
        <f>ROUND(I305*H305,2)</f>
        <v>0</v>
      </c>
      <c r="K305" s="215" t="s">
        <v>125</v>
      </c>
      <c r="L305" s="43"/>
      <c r="M305" s="220" t="s">
        <v>1</v>
      </c>
      <c r="N305" s="221" t="s">
        <v>40</v>
      </c>
      <c r="O305" s="90"/>
      <c r="P305" s="222">
        <f>O305*H305</f>
        <v>0</v>
      </c>
      <c r="Q305" s="222">
        <v>0</v>
      </c>
      <c r="R305" s="222">
        <f>Q305*H305</f>
        <v>0</v>
      </c>
      <c r="S305" s="222">
        <v>0</v>
      </c>
      <c r="T305" s="22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4" t="s">
        <v>175</v>
      </c>
      <c r="AT305" s="224" t="s">
        <v>121</v>
      </c>
      <c r="AU305" s="224" t="s">
        <v>85</v>
      </c>
      <c r="AY305" s="16" t="s">
        <v>118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6" t="s">
        <v>83</v>
      </c>
      <c r="BK305" s="225">
        <f>ROUND(I305*H305,2)</f>
        <v>0</v>
      </c>
      <c r="BL305" s="16" t="s">
        <v>175</v>
      </c>
      <c r="BM305" s="224" t="s">
        <v>629</v>
      </c>
    </row>
    <row r="306" s="2" customFormat="1">
      <c r="A306" s="37"/>
      <c r="B306" s="38"/>
      <c r="C306" s="39"/>
      <c r="D306" s="226" t="s">
        <v>128</v>
      </c>
      <c r="E306" s="39"/>
      <c r="F306" s="227" t="s">
        <v>630</v>
      </c>
      <c r="G306" s="39"/>
      <c r="H306" s="39"/>
      <c r="I306" s="228"/>
      <c r="J306" s="39"/>
      <c r="K306" s="39"/>
      <c r="L306" s="43"/>
      <c r="M306" s="229"/>
      <c r="N306" s="230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128</v>
      </c>
      <c r="AU306" s="16" t="s">
        <v>85</v>
      </c>
    </row>
    <row r="307" s="2" customFormat="1" ht="21.75" customHeight="1">
      <c r="A307" s="37"/>
      <c r="B307" s="38"/>
      <c r="C307" s="231" t="s">
        <v>631</v>
      </c>
      <c r="D307" s="231" t="s">
        <v>179</v>
      </c>
      <c r="E307" s="232" t="s">
        <v>632</v>
      </c>
      <c r="F307" s="233" t="s">
        <v>633</v>
      </c>
      <c r="G307" s="234" t="s">
        <v>174</v>
      </c>
      <c r="H307" s="235">
        <v>30</v>
      </c>
      <c r="I307" s="236"/>
      <c r="J307" s="237">
        <f>ROUND(I307*H307,2)</f>
        <v>0</v>
      </c>
      <c r="K307" s="233" t="s">
        <v>1</v>
      </c>
      <c r="L307" s="238"/>
      <c r="M307" s="239" t="s">
        <v>1</v>
      </c>
      <c r="N307" s="240" t="s">
        <v>40</v>
      </c>
      <c r="O307" s="90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4" t="s">
        <v>182</v>
      </c>
      <c r="AT307" s="224" t="s">
        <v>179</v>
      </c>
      <c r="AU307" s="224" t="s">
        <v>85</v>
      </c>
      <c r="AY307" s="16" t="s">
        <v>118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6" t="s">
        <v>83</v>
      </c>
      <c r="BK307" s="225">
        <f>ROUND(I307*H307,2)</f>
        <v>0</v>
      </c>
      <c r="BL307" s="16" t="s">
        <v>175</v>
      </c>
      <c r="BM307" s="224" t="s">
        <v>634</v>
      </c>
    </row>
    <row r="308" s="2" customFormat="1" ht="24.15" customHeight="1">
      <c r="A308" s="37"/>
      <c r="B308" s="38"/>
      <c r="C308" s="231" t="s">
        <v>635</v>
      </c>
      <c r="D308" s="231" t="s">
        <v>179</v>
      </c>
      <c r="E308" s="232" t="s">
        <v>636</v>
      </c>
      <c r="F308" s="233" t="s">
        <v>637</v>
      </c>
      <c r="G308" s="234" t="s">
        <v>198</v>
      </c>
      <c r="H308" s="235">
        <v>30</v>
      </c>
      <c r="I308" s="236"/>
      <c r="J308" s="237">
        <f>ROUND(I308*H308,2)</f>
        <v>0</v>
      </c>
      <c r="K308" s="233" t="s">
        <v>1</v>
      </c>
      <c r="L308" s="238"/>
      <c r="M308" s="239" t="s">
        <v>1</v>
      </c>
      <c r="N308" s="240" t="s">
        <v>40</v>
      </c>
      <c r="O308" s="90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4" t="s">
        <v>182</v>
      </c>
      <c r="AT308" s="224" t="s">
        <v>179</v>
      </c>
      <c r="AU308" s="224" t="s">
        <v>85</v>
      </c>
      <c r="AY308" s="16" t="s">
        <v>118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6" t="s">
        <v>83</v>
      </c>
      <c r="BK308" s="225">
        <f>ROUND(I308*H308,2)</f>
        <v>0</v>
      </c>
      <c r="BL308" s="16" t="s">
        <v>175</v>
      </c>
      <c r="BM308" s="224" t="s">
        <v>638</v>
      </c>
    </row>
    <row r="309" s="2" customFormat="1" ht="24.15" customHeight="1">
      <c r="A309" s="37"/>
      <c r="B309" s="38"/>
      <c r="C309" s="231" t="s">
        <v>639</v>
      </c>
      <c r="D309" s="231" t="s">
        <v>179</v>
      </c>
      <c r="E309" s="232" t="s">
        <v>640</v>
      </c>
      <c r="F309" s="233" t="s">
        <v>641</v>
      </c>
      <c r="G309" s="234" t="s">
        <v>174</v>
      </c>
      <c r="H309" s="235">
        <v>20</v>
      </c>
      <c r="I309" s="236"/>
      <c r="J309" s="237">
        <f>ROUND(I309*H309,2)</f>
        <v>0</v>
      </c>
      <c r="K309" s="233" t="s">
        <v>1</v>
      </c>
      <c r="L309" s="238"/>
      <c r="M309" s="239" t="s">
        <v>1</v>
      </c>
      <c r="N309" s="240" t="s">
        <v>40</v>
      </c>
      <c r="O309" s="90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4" t="s">
        <v>182</v>
      </c>
      <c r="AT309" s="224" t="s">
        <v>179</v>
      </c>
      <c r="AU309" s="224" t="s">
        <v>85</v>
      </c>
      <c r="AY309" s="16" t="s">
        <v>118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6" t="s">
        <v>83</v>
      </c>
      <c r="BK309" s="225">
        <f>ROUND(I309*H309,2)</f>
        <v>0</v>
      </c>
      <c r="BL309" s="16" t="s">
        <v>175</v>
      </c>
      <c r="BM309" s="224" t="s">
        <v>642</v>
      </c>
    </row>
    <row r="310" s="2" customFormat="1" ht="16.5" customHeight="1">
      <c r="A310" s="37"/>
      <c r="B310" s="38"/>
      <c r="C310" s="231" t="s">
        <v>643</v>
      </c>
      <c r="D310" s="231" t="s">
        <v>179</v>
      </c>
      <c r="E310" s="232" t="s">
        <v>644</v>
      </c>
      <c r="F310" s="233" t="s">
        <v>645</v>
      </c>
      <c r="G310" s="234" t="s">
        <v>198</v>
      </c>
      <c r="H310" s="235">
        <v>40</v>
      </c>
      <c r="I310" s="236"/>
      <c r="J310" s="237">
        <f>ROUND(I310*H310,2)</f>
        <v>0</v>
      </c>
      <c r="K310" s="233" t="s">
        <v>1</v>
      </c>
      <c r="L310" s="238"/>
      <c r="M310" s="239" t="s">
        <v>1</v>
      </c>
      <c r="N310" s="240" t="s">
        <v>40</v>
      </c>
      <c r="O310" s="90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4" t="s">
        <v>182</v>
      </c>
      <c r="AT310" s="224" t="s">
        <v>179</v>
      </c>
      <c r="AU310" s="224" t="s">
        <v>85</v>
      </c>
      <c r="AY310" s="16" t="s">
        <v>118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6" t="s">
        <v>83</v>
      </c>
      <c r="BK310" s="225">
        <f>ROUND(I310*H310,2)</f>
        <v>0</v>
      </c>
      <c r="BL310" s="16" t="s">
        <v>175</v>
      </c>
      <c r="BM310" s="224" t="s">
        <v>646</v>
      </c>
    </row>
    <row r="311" s="2" customFormat="1" ht="49.05" customHeight="1">
      <c r="A311" s="37"/>
      <c r="B311" s="38"/>
      <c r="C311" s="213" t="s">
        <v>647</v>
      </c>
      <c r="D311" s="213" t="s">
        <v>121</v>
      </c>
      <c r="E311" s="214" t="s">
        <v>648</v>
      </c>
      <c r="F311" s="215" t="s">
        <v>649</v>
      </c>
      <c r="G311" s="216" t="s">
        <v>198</v>
      </c>
      <c r="H311" s="217">
        <v>22</v>
      </c>
      <c r="I311" s="218"/>
      <c r="J311" s="219">
        <f>ROUND(I311*H311,2)</f>
        <v>0</v>
      </c>
      <c r="K311" s="215" t="s">
        <v>125</v>
      </c>
      <c r="L311" s="43"/>
      <c r="M311" s="220" t="s">
        <v>1</v>
      </c>
      <c r="N311" s="221" t="s">
        <v>40</v>
      </c>
      <c r="O311" s="90"/>
      <c r="P311" s="222">
        <f>O311*H311</f>
        <v>0</v>
      </c>
      <c r="Q311" s="222">
        <v>0.00021000000000000001</v>
      </c>
      <c r="R311" s="222">
        <f>Q311*H311</f>
        <v>0.00462</v>
      </c>
      <c r="S311" s="222">
        <v>0</v>
      </c>
      <c r="T311" s="223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4" t="s">
        <v>175</v>
      </c>
      <c r="AT311" s="224" t="s">
        <v>121</v>
      </c>
      <c r="AU311" s="224" t="s">
        <v>85</v>
      </c>
      <c r="AY311" s="16" t="s">
        <v>118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6" t="s">
        <v>83</v>
      </c>
      <c r="BK311" s="225">
        <f>ROUND(I311*H311,2)</f>
        <v>0</v>
      </c>
      <c r="BL311" s="16" t="s">
        <v>175</v>
      </c>
      <c r="BM311" s="224" t="s">
        <v>650</v>
      </c>
    </row>
    <row r="312" s="2" customFormat="1">
      <c r="A312" s="37"/>
      <c r="B312" s="38"/>
      <c r="C312" s="39"/>
      <c r="D312" s="226" t="s">
        <v>128</v>
      </c>
      <c r="E312" s="39"/>
      <c r="F312" s="227" t="s">
        <v>651</v>
      </c>
      <c r="G312" s="39"/>
      <c r="H312" s="39"/>
      <c r="I312" s="228"/>
      <c r="J312" s="39"/>
      <c r="K312" s="39"/>
      <c r="L312" s="43"/>
      <c r="M312" s="229"/>
      <c r="N312" s="230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128</v>
      </c>
      <c r="AU312" s="16" t="s">
        <v>85</v>
      </c>
    </row>
    <row r="313" s="2" customFormat="1" ht="49.05" customHeight="1">
      <c r="A313" s="37"/>
      <c r="B313" s="38"/>
      <c r="C313" s="213" t="s">
        <v>652</v>
      </c>
      <c r="D313" s="213" t="s">
        <v>121</v>
      </c>
      <c r="E313" s="214" t="s">
        <v>653</v>
      </c>
      <c r="F313" s="215" t="s">
        <v>654</v>
      </c>
      <c r="G313" s="216" t="s">
        <v>655</v>
      </c>
      <c r="H313" s="217">
        <v>1.1679999999999999</v>
      </c>
      <c r="I313" s="218"/>
      <c r="J313" s="219">
        <f>ROUND(I313*H313,2)</f>
        <v>0</v>
      </c>
      <c r="K313" s="215" t="s">
        <v>125</v>
      </c>
      <c r="L313" s="43"/>
      <c r="M313" s="220" t="s">
        <v>1</v>
      </c>
      <c r="N313" s="221" t="s">
        <v>40</v>
      </c>
      <c r="O313" s="90"/>
      <c r="P313" s="222">
        <f>O313*H313</f>
        <v>0</v>
      </c>
      <c r="Q313" s="222">
        <v>0</v>
      </c>
      <c r="R313" s="222">
        <f>Q313*H313</f>
        <v>0</v>
      </c>
      <c r="S313" s="222">
        <v>0</v>
      </c>
      <c r="T313" s="223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4" t="s">
        <v>175</v>
      </c>
      <c r="AT313" s="224" t="s">
        <v>121</v>
      </c>
      <c r="AU313" s="224" t="s">
        <v>85</v>
      </c>
      <c r="AY313" s="16" t="s">
        <v>118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6" t="s">
        <v>83</v>
      </c>
      <c r="BK313" s="225">
        <f>ROUND(I313*H313,2)</f>
        <v>0</v>
      </c>
      <c r="BL313" s="16" t="s">
        <v>175</v>
      </c>
      <c r="BM313" s="224" t="s">
        <v>656</v>
      </c>
    </row>
    <row r="314" s="2" customFormat="1">
      <c r="A314" s="37"/>
      <c r="B314" s="38"/>
      <c r="C314" s="39"/>
      <c r="D314" s="226" t="s">
        <v>128</v>
      </c>
      <c r="E314" s="39"/>
      <c r="F314" s="227" t="s">
        <v>657</v>
      </c>
      <c r="G314" s="39"/>
      <c r="H314" s="39"/>
      <c r="I314" s="228"/>
      <c r="J314" s="39"/>
      <c r="K314" s="39"/>
      <c r="L314" s="43"/>
      <c r="M314" s="229"/>
      <c r="N314" s="230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128</v>
      </c>
      <c r="AU314" s="16" t="s">
        <v>85</v>
      </c>
    </row>
    <row r="315" s="2" customFormat="1" ht="21.75" customHeight="1">
      <c r="A315" s="37"/>
      <c r="B315" s="38"/>
      <c r="C315" s="213" t="s">
        <v>658</v>
      </c>
      <c r="D315" s="213" t="s">
        <v>121</v>
      </c>
      <c r="E315" s="214" t="s">
        <v>659</v>
      </c>
      <c r="F315" s="215" t="s">
        <v>660</v>
      </c>
      <c r="G315" s="216" t="s">
        <v>661</v>
      </c>
      <c r="H315" s="217">
        <v>1</v>
      </c>
      <c r="I315" s="218"/>
      <c r="J315" s="219">
        <f>ROUND(I315*H315,2)</f>
        <v>0</v>
      </c>
      <c r="K315" s="215" t="s">
        <v>1</v>
      </c>
      <c r="L315" s="43"/>
      <c r="M315" s="220" t="s">
        <v>1</v>
      </c>
      <c r="N315" s="221" t="s">
        <v>40</v>
      </c>
      <c r="O315" s="90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4" t="s">
        <v>175</v>
      </c>
      <c r="AT315" s="224" t="s">
        <v>121</v>
      </c>
      <c r="AU315" s="224" t="s">
        <v>85</v>
      </c>
      <c r="AY315" s="16" t="s">
        <v>118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6" t="s">
        <v>83</v>
      </c>
      <c r="BK315" s="225">
        <f>ROUND(I315*H315,2)</f>
        <v>0</v>
      </c>
      <c r="BL315" s="16" t="s">
        <v>175</v>
      </c>
      <c r="BM315" s="224" t="s">
        <v>662</v>
      </c>
    </row>
    <row r="316" s="2" customFormat="1" ht="21.75" customHeight="1">
      <c r="A316" s="37"/>
      <c r="B316" s="38"/>
      <c r="C316" s="213" t="s">
        <v>663</v>
      </c>
      <c r="D316" s="213" t="s">
        <v>121</v>
      </c>
      <c r="E316" s="214" t="s">
        <v>664</v>
      </c>
      <c r="F316" s="215" t="s">
        <v>665</v>
      </c>
      <c r="G316" s="216" t="s">
        <v>661</v>
      </c>
      <c r="H316" s="217">
        <v>1</v>
      </c>
      <c r="I316" s="218"/>
      <c r="J316" s="219">
        <f>ROUND(I316*H316,2)</f>
        <v>0</v>
      </c>
      <c r="K316" s="215" t="s">
        <v>1</v>
      </c>
      <c r="L316" s="43"/>
      <c r="M316" s="220" t="s">
        <v>1</v>
      </c>
      <c r="N316" s="221" t="s">
        <v>40</v>
      </c>
      <c r="O316" s="90"/>
      <c r="P316" s="222">
        <f>O316*H316</f>
        <v>0</v>
      </c>
      <c r="Q316" s="222">
        <v>0</v>
      </c>
      <c r="R316" s="222">
        <f>Q316*H316</f>
        <v>0</v>
      </c>
      <c r="S316" s="222">
        <v>0</v>
      </c>
      <c r="T316" s="22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4" t="s">
        <v>175</v>
      </c>
      <c r="AT316" s="224" t="s">
        <v>121</v>
      </c>
      <c r="AU316" s="224" t="s">
        <v>85</v>
      </c>
      <c r="AY316" s="16" t="s">
        <v>118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6" t="s">
        <v>83</v>
      </c>
      <c r="BK316" s="225">
        <f>ROUND(I316*H316,2)</f>
        <v>0</v>
      </c>
      <c r="BL316" s="16" t="s">
        <v>175</v>
      </c>
      <c r="BM316" s="224" t="s">
        <v>666</v>
      </c>
    </row>
    <row r="317" s="12" customFormat="1" ht="25.92" customHeight="1">
      <c r="A317" s="12"/>
      <c r="B317" s="197"/>
      <c r="C317" s="198"/>
      <c r="D317" s="199" t="s">
        <v>74</v>
      </c>
      <c r="E317" s="200" t="s">
        <v>179</v>
      </c>
      <c r="F317" s="200" t="s">
        <v>667</v>
      </c>
      <c r="G317" s="198"/>
      <c r="H317" s="198"/>
      <c r="I317" s="201"/>
      <c r="J317" s="202">
        <f>BK317</f>
        <v>0</v>
      </c>
      <c r="K317" s="198"/>
      <c r="L317" s="203"/>
      <c r="M317" s="204"/>
      <c r="N317" s="205"/>
      <c r="O317" s="205"/>
      <c r="P317" s="206">
        <f>P318</f>
        <v>0</v>
      </c>
      <c r="Q317" s="205"/>
      <c r="R317" s="206">
        <f>R318</f>
        <v>0.50475000000000003</v>
      </c>
      <c r="S317" s="205"/>
      <c r="T317" s="207">
        <f>T318</f>
        <v>7.8461599999999994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8" t="s">
        <v>134</v>
      </c>
      <c r="AT317" s="209" t="s">
        <v>74</v>
      </c>
      <c r="AU317" s="209" t="s">
        <v>75</v>
      </c>
      <c r="AY317" s="208" t="s">
        <v>118</v>
      </c>
      <c r="BK317" s="210">
        <f>BK318</f>
        <v>0</v>
      </c>
    </row>
    <row r="318" s="12" customFormat="1" ht="22.8" customHeight="1">
      <c r="A318" s="12"/>
      <c r="B318" s="197"/>
      <c r="C318" s="198"/>
      <c r="D318" s="199" t="s">
        <v>74</v>
      </c>
      <c r="E318" s="211" t="s">
        <v>668</v>
      </c>
      <c r="F318" s="211" t="s">
        <v>669</v>
      </c>
      <c r="G318" s="198"/>
      <c r="H318" s="198"/>
      <c r="I318" s="201"/>
      <c r="J318" s="212">
        <f>BK318</f>
        <v>0</v>
      </c>
      <c r="K318" s="198"/>
      <c r="L318" s="203"/>
      <c r="M318" s="204"/>
      <c r="N318" s="205"/>
      <c r="O318" s="205"/>
      <c r="P318" s="206">
        <f>SUM(P319:P354)</f>
        <v>0</v>
      </c>
      <c r="Q318" s="205"/>
      <c r="R318" s="206">
        <f>SUM(R319:R354)</f>
        <v>0.50475000000000003</v>
      </c>
      <c r="S318" s="205"/>
      <c r="T318" s="207">
        <f>SUM(T319:T354)</f>
        <v>7.8461599999999994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8" t="s">
        <v>134</v>
      </c>
      <c r="AT318" s="209" t="s">
        <v>74</v>
      </c>
      <c r="AU318" s="209" t="s">
        <v>83</v>
      </c>
      <c r="AY318" s="208" t="s">
        <v>118</v>
      </c>
      <c r="BK318" s="210">
        <f>SUM(BK319:BK354)</f>
        <v>0</v>
      </c>
    </row>
    <row r="319" s="2" customFormat="1" ht="24.15" customHeight="1">
      <c r="A319" s="37"/>
      <c r="B319" s="38"/>
      <c r="C319" s="213" t="s">
        <v>670</v>
      </c>
      <c r="D319" s="213" t="s">
        <v>121</v>
      </c>
      <c r="E319" s="214" t="s">
        <v>671</v>
      </c>
      <c r="F319" s="215" t="s">
        <v>672</v>
      </c>
      <c r="G319" s="216" t="s">
        <v>174</v>
      </c>
      <c r="H319" s="217">
        <v>620</v>
      </c>
      <c r="I319" s="218"/>
      <c r="J319" s="219">
        <f>ROUND(I319*H319,2)</f>
        <v>0</v>
      </c>
      <c r="K319" s="215" t="s">
        <v>125</v>
      </c>
      <c r="L319" s="43"/>
      <c r="M319" s="220" t="s">
        <v>1</v>
      </c>
      <c r="N319" s="221" t="s">
        <v>40</v>
      </c>
      <c r="O319" s="90"/>
      <c r="P319" s="222">
        <f>O319*H319</f>
        <v>0</v>
      </c>
      <c r="Q319" s="222">
        <v>0.00014999999999999999</v>
      </c>
      <c r="R319" s="222">
        <f>Q319*H319</f>
        <v>0.092999999999999985</v>
      </c>
      <c r="S319" s="222">
        <v>0</v>
      </c>
      <c r="T319" s="22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4" t="s">
        <v>426</v>
      </c>
      <c r="AT319" s="224" t="s">
        <v>121</v>
      </c>
      <c r="AU319" s="224" t="s">
        <v>85</v>
      </c>
      <c r="AY319" s="16" t="s">
        <v>118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6" t="s">
        <v>83</v>
      </c>
      <c r="BK319" s="225">
        <f>ROUND(I319*H319,2)</f>
        <v>0</v>
      </c>
      <c r="BL319" s="16" t="s">
        <v>426</v>
      </c>
      <c r="BM319" s="224" t="s">
        <v>673</v>
      </c>
    </row>
    <row r="320" s="2" customFormat="1">
      <c r="A320" s="37"/>
      <c r="B320" s="38"/>
      <c r="C320" s="39"/>
      <c r="D320" s="226" t="s">
        <v>128</v>
      </c>
      <c r="E320" s="39"/>
      <c r="F320" s="227" t="s">
        <v>674</v>
      </c>
      <c r="G320" s="39"/>
      <c r="H320" s="39"/>
      <c r="I320" s="228"/>
      <c r="J320" s="39"/>
      <c r="K320" s="39"/>
      <c r="L320" s="43"/>
      <c r="M320" s="229"/>
      <c r="N320" s="230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128</v>
      </c>
      <c r="AU320" s="16" t="s">
        <v>85</v>
      </c>
    </row>
    <row r="321" s="2" customFormat="1" ht="24.15" customHeight="1">
      <c r="A321" s="37"/>
      <c r="B321" s="38"/>
      <c r="C321" s="213" t="s">
        <v>675</v>
      </c>
      <c r="D321" s="213" t="s">
        <v>121</v>
      </c>
      <c r="E321" s="214" t="s">
        <v>676</v>
      </c>
      <c r="F321" s="215" t="s">
        <v>677</v>
      </c>
      <c r="G321" s="216" t="s">
        <v>174</v>
      </c>
      <c r="H321" s="217">
        <v>440</v>
      </c>
      <c r="I321" s="218"/>
      <c r="J321" s="219">
        <f>ROUND(I321*H321,2)</f>
        <v>0</v>
      </c>
      <c r="K321" s="215" t="s">
        <v>125</v>
      </c>
      <c r="L321" s="43"/>
      <c r="M321" s="220" t="s">
        <v>1</v>
      </c>
      <c r="N321" s="221" t="s">
        <v>40</v>
      </c>
      <c r="O321" s="90"/>
      <c r="P321" s="222">
        <f>O321*H321</f>
        <v>0</v>
      </c>
      <c r="Q321" s="222">
        <v>0.00014999999999999999</v>
      </c>
      <c r="R321" s="222">
        <f>Q321*H321</f>
        <v>0.065999999999999989</v>
      </c>
      <c r="S321" s="222">
        <v>0</v>
      </c>
      <c r="T321" s="22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4" t="s">
        <v>426</v>
      </c>
      <c r="AT321" s="224" t="s">
        <v>121</v>
      </c>
      <c r="AU321" s="224" t="s">
        <v>85</v>
      </c>
      <c r="AY321" s="16" t="s">
        <v>118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6" t="s">
        <v>83</v>
      </c>
      <c r="BK321" s="225">
        <f>ROUND(I321*H321,2)</f>
        <v>0</v>
      </c>
      <c r="BL321" s="16" t="s">
        <v>426</v>
      </c>
      <c r="BM321" s="224" t="s">
        <v>678</v>
      </c>
    </row>
    <row r="322" s="2" customFormat="1">
      <c r="A322" s="37"/>
      <c r="B322" s="38"/>
      <c r="C322" s="39"/>
      <c r="D322" s="226" t="s">
        <v>128</v>
      </c>
      <c r="E322" s="39"/>
      <c r="F322" s="227" t="s">
        <v>679</v>
      </c>
      <c r="G322" s="39"/>
      <c r="H322" s="39"/>
      <c r="I322" s="228"/>
      <c r="J322" s="39"/>
      <c r="K322" s="39"/>
      <c r="L322" s="43"/>
      <c r="M322" s="229"/>
      <c r="N322" s="230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128</v>
      </c>
      <c r="AU322" s="16" t="s">
        <v>85</v>
      </c>
    </row>
    <row r="323" s="2" customFormat="1" ht="24.15" customHeight="1">
      <c r="A323" s="37"/>
      <c r="B323" s="38"/>
      <c r="C323" s="213" t="s">
        <v>680</v>
      </c>
      <c r="D323" s="213" t="s">
        <v>121</v>
      </c>
      <c r="E323" s="214" t="s">
        <v>681</v>
      </c>
      <c r="F323" s="215" t="s">
        <v>682</v>
      </c>
      <c r="G323" s="216" t="s">
        <v>174</v>
      </c>
      <c r="H323" s="217">
        <v>215</v>
      </c>
      <c r="I323" s="218"/>
      <c r="J323" s="219">
        <f>ROUND(I323*H323,2)</f>
        <v>0</v>
      </c>
      <c r="K323" s="215" t="s">
        <v>125</v>
      </c>
      <c r="L323" s="43"/>
      <c r="M323" s="220" t="s">
        <v>1</v>
      </c>
      <c r="N323" s="221" t="s">
        <v>40</v>
      </c>
      <c r="O323" s="90"/>
      <c r="P323" s="222">
        <f>O323*H323</f>
        <v>0</v>
      </c>
      <c r="Q323" s="222">
        <v>0.00035</v>
      </c>
      <c r="R323" s="222">
        <f>Q323*H323</f>
        <v>0.075249999999999997</v>
      </c>
      <c r="S323" s="222">
        <v>0</v>
      </c>
      <c r="T323" s="223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4" t="s">
        <v>426</v>
      </c>
      <c r="AT323" s="224" t="s">
        <v>121</v>
      </c>
      <c r="AU323" s="224" t="s">
        <v>85</v>
      </c>
      <c r="AY323" s="16" t="s">
        <v>118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6" t="s">
        <v>83</v>
      </c>
      <c r="BK323" s="225">
        <f>ROUND(I323*H323,2)</f>
        <v>0</v>
      </c>
      <c r="BL323" s="16" t="s">
        <v>426</v>
      </c>
      <c r="BM323" s="224" t="s">
        <v>683</v>
      </c>
    </row>
    <row r="324" s="2" customFormat="1">
      <c r="A324" s="37"/>
      <c r="B324" s="38"/>
      <c r="C324" s="39"/>
      <c r="D324" s="226" t="s">
        <v>128</v>
      </c>
      <c r="E324" s="39"/>
      <c r="F324" s="227" t="s">
        <v>684</v>
      </c>
      <c r="G324" s="39"/>
      <c r="H324" s="39"/>
      <c r="I324" s="228"/>
      <c r="J324" s="39"/>
      <c r="K324" s="39"/>
      <c r="L324" s="43"/>
      <c r="M324" s="229"/>
      <c r="N324" s="230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128</v>
      </c>
      <c r="AU324" s="16" t="s">
        <v>85</v>
      </c>
    </row>
    <row r="325" s="2" customFormat="1" ht="33" customHeight="1">
      <c r="A325" s="37"/>
      <c r="B325" s="38"/>
      <c r="C325" s="213" t="s">
        <v>685</v>
      </c>
      <c r="D325" s="213" t="s">
        <v>121</v>
      </c>
      <c r="E325" s="214" t="s">
        <v>686</v>
      </c>
      <c r="F325" s="215" t="s">
        <v>687</v>
      </c>
      <c r="G325" s="216" t="s">
        <v>174</v>
      </c>
      <c r="H325" s="217">
        <v>145</v>
      </c>
      <c r="I325" s="218"/>
      <c r="J325" s="219">
        <f>ROUND(I325*H325,2)</f>
        <v>0</v>
      </c>
      <c r="K325" s="215" t="s">
        <v>125</v>
      </c>
      <c r="L325" s="43"/>
      <c r="M325" s="220" t="s">
        <v>1</v>
      </c>
      <c r="N325" s="221" t="s">
        <v>40</v>
      </c>
      <c r="O325" s="90"/>
      <c r="P325" s="222">
        <f>O325*H325</f>
        <v>0</v>
      </c>
      <c r="Q325" s="222">
        <v>0.0017799999999999999</v>
      </c>
      <c r="R325" s="222">
        <f>Q325*H325</f>
        <v>0.2581</v>
      </c>
      <c r="S325" s="222">
        <v>0</v>
      </c>
      <c r="T325" s="223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4" t="s">
        <v>426</v>
      </c>
      <c r="AT325" s="224" t="s">
        <v>121</v>
      </c>
      <c r="AU325" s="224" t="s">
        <v>85</v>
      </c>
      <c r="AY325" s="16" t="s">
        <v>118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6" t="s">
        <v>83</v>
      </c>
      <c r="BK325" s="225">
        <f>ROUND(I325*H325,2)</f>
        <v>0</v>
      </c>
      <c r="BL325" s="16" t="s">
        <v>426</v>
      </c>
      <c r="BM325" s="224" t="s">
        <v>688</v>
      </c>
    </row>
    <row r="326" s="2" customFormat="1">
      <c r="A326" s="37"/>
      <c r="B326" s="38"/>
      <c r="C326" s="39"/>
      <c r="D326" s="226" t="s">
        <v>128</v>
      </c>
      <c r="E326" s="39"/>
      <c r="F326" s="227" t="s">
        <v>689</v>
      </c>
      <c r="G326" s="39"/>
      <c r="H326" s="39"/>
      <c r="I326" s="228"/>
      <c r="J326" s="39"/>
      <c r="K326" s="39"/>
      <c r="L326" s="43"/>
      <c r="M326" s="229"/>
      <c r="N326" s="230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128</v>
      </c>
      <c r="AU326" s="16" t="s">
        <v>85</v>
      </c>
    </row>
    <row r="327" s="2" customFormat="1" ht="24.15" customHeight="1">
      <c r="A327" s="37"/>
      <c r="B327" s="38"/>
      <c r="C327" s="213" t="s">
        <v>690</v>
      </c>
      <c r="D327" s="213" t="s">
        <v>121</v>
      </c>
      <c r="E327" s="214" t="s">
        <v>691</v>
      </c>
      <c r="F327" s="215" t="s">
        <v>692</v>
      </c>
      <c r="G327" s="216" t="s">
        <v>198</v>
      </c>
      <c r="H327" s="217">
        <v>1</v>
      </c>
      <c r="I327" s="218"/>
      <c r="J327" s="219">
        <f>ROUND(I327*H327,2)</f>
        <v>0</v>
      </c>
      <c r="K327" s="215" t="s">
        <v>125</v>
      </c>
      <c r="L327" s="43"/>
      <c r="M327" s="220" t="s">
        <v>1</v>
      </c>
      <c r="N327" s="221" t="s">
        <v>40</v>
      </c>
      <c r="O327" s="90"/>
      <c r="P327" s="222">
        <f>O327*H327</f>
        <v>0</v>
      </c>
      <c r="Q327" s="222">
        <v>0</v>
      </c>
      <c r="R327" s="222">
        <f>Q327*H327</f>
        <v>0</v>
      </c>
      <c r="S327" s="222">
        <v>0.029999999999999999</v>
      </c>
      <c r="T327" s="223">
        <f>S327*H327</f>
        <v>0.029999999999999999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4" t="s">
        <v>426</v>
      </c>
      <c r="AT327" s="224" t="s">
        <v>121</v>
      </c>
      <c r="AU327" s="224" t="s">
        <v>85</v>
      </c>
      <c r="AY327" s="16" t="s">
        <v>118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6" t="s">
        <v>83</v>
      </c>
      <c r="BK327" s="225">
        <f>ROUND(I327*H327,2)</f>
        <v>0</v>
      </c>
      <c r="BL327" s="16" t="s">
        <v>426</v>
      </c>
      <c r="BM327" s="224" t="s">
        <v>693</v>
      </c>
    </row>
    <row r="328" s="2" customFormat="1">
      <c r="A328" s="37"/>
      <c r="B328" s="38"/>
      <c r="C328" s="39"/>
      <c r="D328" s="226" t="s">
        <v>128</v>
      </c>
      <c r="E328" s="39"/>
      <c r="F328" s="227" t="s">
        <v>694</v>
      </c>
      <c r="G328" s="39"/>
      <c r="H328" s="39"/>
      <c r="I328" s="228"/>
      <c r="J328" s="39"/>
      <c r="K328" s="39"/>
      <c r="L328" s="43"/>
      <c r="M328" s="229"/>
      <c r="N328" s="230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128</v>
      </c>
      <c r="AU328" s="16" t="s">
        <v>85</v>
      </c>
    </row>
    <row r="329" s="2" customFormat="1" ht="33" customHeight="1">
      <c r="A329" s="37"/>
      <c r="B329" s="38"/>
      <c r="C329" s="213" t="s">
        <v>695</v>
      </c>
      <c r="D329" s="213" t="s">
        <v>121</v>
      </c>
      <c r="E329" s="214" t="s">
        <v>696</v>
      </c>
      <c r="F329" s="215" t="s">
        <v>697</v>
      </c>
      <c r="G329" s="216" t="s">
        <v>198</v>
      </c>
      <c r="H329" s="217">
        <v>5</v>
      </c>
      <c r="I329" s="218"/>
      <c r="J329" s="219">
        <f>ROUND(I329*H329,2)</f>
        <v>0</v>
      </c>
      <c r="K329" s="215" t="s">
        <v>125</v>
      </c>
      <c r="L329" s="43"/>
      <c r="M329" s="220" t="s">
        <v>1</v>
      </c>
      <c r="N329" s="221" t="s">
        <v>40</v>
      </c>
      <c r="O329" s="90"/>
      <c r="P329" s="222">
        <f>O329*H329</f>
        <v>0</v>
      </c>
      <c r="Q329" s="222">
        <v>0</v>
      </c>
      <c r="R329" s="222">
        <f>Q329*H329</f>
        <v>0</v>
      </c>
      <c r="S329" s="222">
        <v>0.12</v>
      </c>
      <c r="T329" s="223">
        <f>S329*H329</f>
        <v>0.59999999999999998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4" t="s">
        <v>426</v>
      </c>
      <c r="AT329" s="224" t="s">
        <v>121</v>
      </c>
      <c r="AU329" s="224" t="s">
        <v>85</v>
      </c>
      <c r="AY329" s="16" t="s">
        <v>118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6" t="s">
        <v>83</v>
      </c>
      <c r="BK329" s="225">
        <f>ROUND(I329*H329,2)</f>
        <v>0</v>
      </c>
      <c r="BL329" s="16" t="s">
        <v>426</v>
      </c>
      <c r="BM329" s="224" t="s">
        <v>698</v>
      </c>
    </row>
    <row r="330" s="2" customFormat="1">
      <c r="A330" s="37"/>
      <c r="B330" s="38"/>
      <c r="C330" s="39"/>
      <c r="D330" s="226" t="s">
        <v>128</v>
      </c>
      <c r="E330" s="39"/>
      <c r="F330" s="227" t="s">
        <v>699</v>
      </c>
      <c r="G330" s="39"/>
      <c r="H330" s="39"/>
      <c r="I330" s="228"/>
      <c r="J330" s="39"/>
      <c r="K330" s="39"/>
      <c r="L330" s="43"/>
      <c r="M330" s="229"/>
      <c r="N330" s="230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128</v>
      </c>
      <c r="AU330" s="16" t="s">
        <v>85</v>
      </c>
    </row>
    <row r="331" s="2" customFormat="1" ht="49.05" customHeight="1">
      <c r="A331" s="37"/>
      <c r="B331" s="38"/>
      <c r="C331" s="213" t="s">
        <v>700</v>
      </c>
      <c r="D331" s="213" t="s">
        <v>121</v>
      </c>
      <c r="E331" s="214" t="s">
        <v>701</v>
      </c>
      <c r="F331" s="215" t="s">
        <v>702</v>
      </c>
      <c r="G331" s="216" t="s">
        <v>703</v>
      </c>
      <c r="H331" s="217">
        <v>0.69999999999999996</v>
      </c>
      <c r="I331" s="218"/>
      <c r="J331" s="219">
        <f>ROUND(I331*H331,2)</f>
        <v>0</v>
      </c>
      <c r="K331" s="215" t="s">
        <v>125</v>
      </c>
      <c r="L331" s="43"/>
      <c r="M331" s="220" t="s">
        <v>1</v>
      </c>
      <c r="N331" s="221" t="s">
        <v>40</v>
      </c>
      <c r="O331" s="90"/>
      <c r="P331" s="222">
        <f>O331*H331</f>
        <v>0</v>
      </c>
      <c r="Q331" s="222">
        <v>0</v>
      </c>
      <c r="R331" s="222">
        <f>Q331*H331</f>
        <v>0</v>
      </c>
      <c r="S331" s="222">
        <v>1.8</v>
      </c>
      <c r="T331" s="223">
        <f>S331*H331</f>
        <v>1.26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4" t="s">
        <v>426</v>
      </c>
      <c r="AT331" s="224" t="s">
        <v>121</v>
      </c>
      <c r="AU331" s="224" t="s">
        <v>85</v>
      </c>
      <c r="AY331" s="16" t="s">
        <v>118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6" t="s">
        <v>83</v>
      </c>
      <c r="BK331" s="225">
        <f>ROUND(I331*H331,2)</f>
        <v>0</v>
      </c>
      <c r="BL331" s="16" t="s">
        <v>426</v>
      </c>
      <c r="BM331" s="224" t="s">
        <v>704</v>
      </c>
    </row>
    <row r="332" s="2" customFormat="1">
      <c r="A332" s="37"/>
      <c r="B332" s="38"/>
      <c r="C332" s="39"/>
      <c r="D332" s="226" t="s">
        <v>128</v>
      </c>
      <c r="E332" s="39"/>
      <c r="F332" s="227" t="s">
        <v>705</v>
      </c>
      <c r="G332" s="39"/>
      <c r="H332" s="39"/>
      <c r="I332" s="228"/>
      <c r="J332" s="39"/>
      <c r="K332" s="39"/>
      <c r="L332" s="43"/>
      <c r="M332" s="229"/>
      <c r="N332" s="230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128</v>
      </c>
      <c r="AU332" s="16" t="s">
        <v>85</v>
      </c>
    </row>
    <row r="333" s="2" customFormat="1" ht="24.15" customHeight="1">
      <c r="A333" s="37"/>
      <c r="B333" s="38"/>
      <c r="C333" s="213" t="s">
        <v>706</v>
      </c>
      <c r="D333" s="213" t="s">
        <v>121</v>
      </c>
      <c r="E333" s="214" t="s">
        <v>707</v>
      </c>
      <c r="F333" s="215" t="s">
        <v>708</v>
      </c>
      <c r="G333" s="216" t="s">
        <v>198</v>
      </c>
      <c r="H333" s="217">
        <v>388</v>
      </c>
      <c r="I333" s="218"/>
      <c r="J333" s="219">
        <f>ROUND(I333*H333,2)</f>
        <v>0</v>
      </c>
      <c r="K333" s="215" t="s">
        <v>125</v>
      </c>
      <c r="L333" s="43"/>
      <c r="M333" s="220" t="s">
        <v>1</v>
      </c>
      <c r="N333" s="221" t="s">
        <v>40</v>
      </c>
      <c r="O333" s="90"/>
      <c r="P333" s="222">
        <f>O333*H333</f>
        <v>0</v>
      </c>
      <c r="Q333" s="222">
        <v>0</v>
      </c>
      <c r="R333" s="222">
        <f>Q333*H333</f>
        <v>0</v>
      </c>
      <c r="S333" s="222">
        <v>0.00056999999999999998</v>
      </c>
      <c r="T333" s="223">
        <f>S333*H333</f>
        <v>0.22116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4" t="s">
        <v>426</v>
      </c>
      <c r="AT333" s="224" t="s">
        <v>121</v>
      </c>
      <c r="AU333" s="224" t="s">
        <v>85</v>
      </c>
      <c r="AY333" s="16" t="s">
        <v>118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6" t="s">
        <v>83</v>
      </c>
      <c r="BK333" s="225">
        <f>ROUND(I333*H333,2)</f>
        <v>0</v>
      </c>
      <c r="BL333" s="16" t="s">
        <v>426</v>
      </c>
      <c r="BM333" s="224" t="s">
        <v>709</v>
      </c>
    </row>
    <row r="334" s="2" customFormat="1">
      <c r="A334" s="37"/>
      <c r="B334" s="38"/>
      <c r="C334" s="39"/>
      <c r="D334" s="226" t="s">
        <v>128</v>
      </c>
      <c r="E334" s="39"/>
      <c r="F334" s="227" t="s">
        <v>710</v>
      </c>
      <c r="G334" s="39"/>
      <c r="H334" s="39"/>
      <c r="I334" s="228"/>
      <c r="J334" s="39"/>
      <c r="K334" s="39"/>
      <c r="L334" s="43"/>
      <c r="M334" s="229"/>
      <c r="N334" s="230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128</v>
      </c>
      <c r="AU334" s="16" t="s">
        <v>85</v>
      </c>
    </row>
    <row r="335" s="2" customFormat="1" ht="33" customHeight="1">
      <c r="A335" s="37"/>
      <c r="B335" s="38"/>
      <c r="C335" s="213" t="s">
        <v>711</v>
      </c>
      <c r="D335" s="213" t="s">
        <v>121</v>
      </c>
      <c r="E335" s="214" t="s">
        <v>712</v>
      </c>
      <c r="F335" s="215" t="s">
        <v>713</v>
      </c>
      <c r="G335" s="216" t="s">
        <v>174</v>
      </c>
      <c r="H335" s="217">
        <v>440</v>
      </c>
      <c r="I335" s="218"/>
      <c r="J335" s="219">
        <f>ROUND(I335*H335,2)</f>
        <v>0</v>
      </c>
      <c r="K335" s="215" t="s">
        <v>125</v>
      </c>
      <c r="L335" s="43"/>
      <c r="M335" s="220" t="s">
        <v>1</v>
      </c>
      <c r="N335" s="221" t="s">
        <v>40</v>
      </c>
      <c r="O335" s="90"/>
      <c r="P335" s="222">
        <f>O335*H335</f>
        <v>0</v>
      </c>
      <c r="Q335" s="222">
        <v>0</v>
      </c>
      <c r="R335" s="222">
        <f>Q335*H335</f>
        <v>0</v>
      </c>
      <c r="S335" s="222">
        <v>0.002</v>
      </c>
      <c r="T335" s="223">
        <f>S335*H335</f>
        <v>0.88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4" t="s">
        <v>426</v>
      </c>
      <c r="AT335" s="224" t="s">
        <v>121</v>
      </c>
      <c r="AU335" s="224" t="s">
        <v>85</v>
      </c>
      <c r="AY335" s="16" t="s">
        <v>118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6" t="s">
        <v>83</v>
      </c>
      <c r="BK335" s="225">
        <f>ROUND(I335*H335,2)</f>
        <v>0</v>
      </c>
      <c r="BL335" s="16" t="s">
        <v>426</v>
      </c>
      <c r="BM335" s="224" t="s">
        <v>714</v>
      </c>
    </row>
    <row r="336" s="2" customFormat="1">
      <c r="A336" s="37"/>
      <c r="B336" s="38"/>
      <c r="C336" s="39"/>
      <c r="D336" s="226" t="s">
        <v>128</v>
      </c>
      <c r="E336" s="39"/>
      <c r="F336" s="227" t="s">
        <v>715</v>
      </c>
      <c r="G336" s="39"/>
      <c r="H336" s="39"/>
      <c r="I336" s="228"/>
      <c r="J336" s="39"/>
      <c r="K336" s="39"/>
      <c r="L336" s="43"/>
      <c r="M336" s="229"/>
      <c r="N336" s="230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128</v>
      </c>
      <c r="AU336" s="16" t="s">
        <v>85</v>
      </c>
    </row>
    <row r="337" s="2" customFormat="1" ht="33" customHeight="1">
      <c r="A337" s="37"/>
      <c r="B337" s="38"/>
      <c r="C337" s="213" t="s">
        <v>716</v>
      </c>
      <c r="D337" s="213" t="s">
        <v>121</v>
      </c>
      <c r="E337" s="214" t="s">
        <v>717</v>
      </c>
      <c r="F337" s="215" t="s">
        <v>718</v>
      </c>
      <c r="G337" s="216" t="s">
        <v>174</v>
      </c>
      <c r="H337" s="217">
        <v>215</v>
      </c>
      <c r="I337" s="218"/>
      <c r="J337" s="219">
        <f>ROUND(I337*H337,2)</f>
        <v>0</v>
      </c>
      <c r="K337" s="215" t="s">
        <v>125</v>
      </c>
      <c r="L337" s="43"/>
      <c r="M337" s="220" t="s">
        <v>1</v>
      </c>
      <c r="N337" s="221" t="s">
        <v>40</v>
      </c>
      <c r="O337" s="90"/>
      <c r="P337" s="222">
        <f>O337*H337</f>
        <v>0</v>
      </c>
      <c r="Q337" s="222">
        <v>0</v>
      </c>
      <c r="R337" s="222">
        <f>Q337*H337</f>
        <v>0</v>
      </c>
      <c r="S337" s="222">
        <v>0.0040000000000000001</v>
      </c>
      <c r="T337" s="223">
        <f>S337*H337</f>
        <v>0.85999999999999999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4" t="s">
        <v>426</v>
      </c>
      <c r="AT337" s="224" t="s">
        <v>121</v>
      </c>
      <c r="AU337" s="224" t="s">
        <v>85</v>
      </c>
      <c r="AY337" s="16" t="s">
        <v>118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6" t="s">
        <v>83</v>
      </c>
      <c r="BK337" s="225">
        <f>ROUND(I337*H337,2)</f>
        <v>0</v>
      </c>
      <c r="BL337" s="16" t="s">
        <v>426</v>
      </c>
      <c r="BM337" s="224" t="s">
        <v>719</v>
      </c>
    </row>
    <row r="338" s="2" customFormat="1">
      <c r="A338" s="37"/>
      <c r="B338" s="38"/>
      <c r="C338" s="39"/>
      <c r="D338" s="226" t="s">
        <v>128</v>
      </c>
      <c r="E338" s="39"/>
      <c r="F338" s="227" t="s">
        <v>720</v>
      </c>
      <c r="G338" s="39"/>
      <c r="H338" s="39"/>
      <c r="I338" s="228"/>
      <c r="J338" s="39"/>
      <c r="K338" s="39"/>
      <c r="L338" s="43"/>
      <c r="M338" s="229"/>
      <c r="N338" s="230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128</v>
      </c>
      <c r="AU338" s="16" t="s">
        <v>85</v>
      </c>
    </row>
    <row r="339" s="2" customFormat="1" ht="33" customHeight="1">
      <c r="A339" s="37"/>
      <c r="B339" s="38"/>
      <c r="C339" s="213" t="s">
        <v>721</v>
      </c>
      <c r="D339" s="213" t="s">
        <v>121</v>
      </c>
      <c r="E339" s="214" t="s">
        <v>722</v>
      </c>
      <c r="F339" s="215" t="s">
        <v>723</v>
      </c>
      <c r="G339" s="216" t="s">
        <v>174</v>
      </c>
      <c r="H339" s="217">
        <v>145</v>
      </c>
      <c r="I339" s="218"/>
      <c r="J339" s="219">
        <f>ROUND(I339*H339,2)</f>
        <v>0</v>
      </c>
      <c r="K339" s="215" t="s">
        <v>125</v>
      </c>
      <c r="L339" s="43"/>
      <c r="M339" s="220" t="s">
        <v>1</v>
      </c>
      <c r="N339" s="221" t="s">
        <v>40</v>
      </c>
      <c r="O339" s="90"/>
      <c r="P339" s="222">
        <f>O339*H339</f>
        <v>0</v>
      </c>
      <c r="Q339" s="222">
        <v>0</v>
      </c>
      <c r="R339" s="222">
        <f>Q339*H339</f>
        <v>0</v>
      </c>
      <c r="S339" s="222">
        <v>0.019</v>
      </c>
      <c r="T339" s="223">
        <f>S339*H339</f>
        <v>2.7549999999999999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4" t="s">
        <v>426</v>
      </c>
      <c r="AT339" s="224" t="s">
        <v>121</v>
      </c>
      <c r="AU339" s="224" t="s">
        <v>85</v>
      </c>
      <c r="AY339" s="16" t="s">
        <v>118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6" t="s">
        <v>83</v>
      </c>
      <c r="BK339" s="225">
        <f>ROUND(I339*H339,2)</f>
        <v>0</v>
      </c>
      <c r="BL339" s="16" t="s">
        <v>426</v>
      </c>
      <c r="BM339" s="224" t="s">
        <v>724</v>
      </c>
    </row>
    <row r="340" s="2" customFormat="1">
      <c r="A340" s="37"/>
      <c r="B340" s="38"/>
      <c r="C340" s="39"/>
      <c r="D340" s="226" t="s">
        <v>128</v>
      </c>
      <c r="E340" s="39"/>
      <c r="F340" s="227" t="s">
        <v>725</v>
      </c>
      <c r="G340" s="39"/>
      <c r="H340" s="39"/>
      <c r="I340" s="228"/>
      <c r="J340" s="39"/>
      <c r="K340" s="39"/>
      <c r="L340" s="43"/>
      <c r="M340" s="229"/>
      <c r="N340" s="230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128</v>
      </c>
      <c r="AU340" s="16" t="s">
        <v>85</v>
      </c>
    </row>
    <row r="341" s="2" customFormat="1" ht="24.15" customHeight="1">
      <c r="A341" s="37"/>
      <c r="B341" s="38"/>
      <c r="C341" s="213" t="s">
        <v>726</v>
      </c>
      <c r="D341" s="213" t="s">
        <v>121</v>
      </c>
      <c r="E341" s="214" t="s">
        <v>727</v>
      </c>
      <c r="F341" s="215" t="s">
        <v>728</v>
      </c>
      <c r="G341" s="216" t="s">
        <v>174</v>
      </c>
      <c r="H341" s="217">
        <v>620</v>
      </c>
      <c r="I341" s="218"/>
      <c r="J341" s="219">
        <f>ROUND(I341*H341,2)</f>
        <v>0</v>
      </c>
      <c r="K341" s="215" t="s">
        <v>125</v>
      </c>
      <c r="L341" s="43"/>
      <c r="M341" s="220" t="s">
        <v>1</v>
      </c>
      <c r="N341" s="221" t="s">
        <v>40</v>
      </c>
      <c r="O341" s="90"/>
      <c r="P341" s="222">
        <f>O341*H341</f>
        <v>0</v>
      </c>
      <c r="Q341" s="222">
        <v>2.0000000000000002E-05</v>
      </c>
      <c r="R341" s="222">
        <f>Q341*H341</f>
        <v>0.012400000000000001</v>
      </c>
      <c r="S341" s="222">
        <v>0.002</v>
      </c>
      <c r="T341" s="223">
        <f>S341*H341</f>
        <v>1.24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4" t="s">
        <v>426</v>
      </c>
      <c r="AT341" s="224" t="s">
        <v>121</v>
      </c>
      <c r="AU341" s="224" t="s">
        <v>85</v>
      </c>
      <c r="AY341" s="16" t="s">
        <v>118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6" t="s">
        <v>83</v>
      </c>
      <c r="BK341" s="225">
        <f>ROUND(I341*H341,2)</f>
        <v>0</v>
      </c>
      <c r="BL341" s="16" t="s">
        <v>426</v>
      </c>
      <c r="BM341" s="224" t="s">
        <v>729</v>
      </c>
    </row>
    <row r="342" s="2" customFormat="1">
      <c r="A342" s="37"/>
      <c r="B342" s="38"/>
      <c r="C342" s="39"/>
      <c r="D342" s="226" t="s">
        <v>128</v>
      </c>
      <c r="E342" s="39"/>
      <c r="F342" s="227" t="s">
        <v>730</v>
      </c>
      <c r="G342" s="39"/>
      <c r="H342" s="39"/>
      <c r="I342" s="228"/>
      <c r="J342" s="39"/>
      <c r="K342" s="39"/>
      <c r="L342" s="43"/>
      <c r="M342" s="229"/>
      <c r="N342" s="230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128</v>
      </c>
      <c r="AU342" s="16" t="s">
        <v>85</v>
      </c>
    </row>
    <row r="343" s="2" customFormat="1" ht="24.15" customHeight="1">
      <c r="A343" s="37"/>
      <c r="B343" s="38"/>
      <c r="C343" s="213" t="s">
        <v>731</v>
      </c>
      <c r="D343" s="213" t="s">
        <v>121</v>
      </c>
      <c r="E343" s="214" t="s">
        <v>732</v>
      </c>
      <c r="F343" s="215" t="s">
        <v>733</v>
      </c>
      <c r="G343" s="216" t="s">
        <v>655</v>
      </c>
      <c r="H343" s="217">
        <v>7.8460000000000001</v>
      </c>
      <c r="I343" s="218"/>
      <c r="J343" s="219">
        <f>ROUND(I343*H343,2)</f>
        <v>0</v>
      </c>
      <c r="K343" s="215" t="s">
        <v>125</v>
      </c>
      <c r="L343" s="43"/>
      <c r="M343" s="220" t="s">
        <v>1</v>
      </c>
      <c r="N343" s="221" t="s">
        <v>40</v>
      </c>
      <c r="O343" s="90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4" t="s">
        <v>426</v>
      </c>
      <c r="AT343" s="224" t="s">
        <v>121</v>
      </c>
      <c r="AU343" s="224" t="s">
        <v>85</v>
      </c>
      <c r="AY343" s="16" t="s">
        <v>118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6" t="s">
        <v>83</v>
      </c>
      <c r="BK343" s="225">
        <f>ROUND(I343*H343,2)</f>
        <v>0</v>
      </c>
      <c r="BL343" s="16" t="s">
        <v>426</v>
      </c>
      <c r="BM343" s="224" t="s">
        <v>734</v>
      </c>
    </row>
    <row r="344" s="2" customFormat="1">
      <c r="A344" s="37"/>
      <c r="B344" s="38"/>
      <c r="C344" s="39"/>
      <c r="D344" s="226" t="s">
        <v>128</v>
      </c>
      <c r="E344" s="39"/>
      <c r="F344" s="227" t="s">
        <v>735</v>
      </c>
      <c r="G344" s="39"/>
      <c r="H344" s="39"/>
      <c r="I344" s="228"/>
      <c r="J344" s="39"/>
      <c r="K344" s="39"/>
      <c r="L344" s="43"/>
      <c r="M344" s="229"/>
      <c r="N344" s="230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128</v>
      </c>
      <c r="AU344" s="16" t="s">
        <v>85</v>
      </c>
    </row>
    <row r="345" s="2" customFormat="1" ht="37.8" customHeight="1">
      <c r="A345" s="37"/>
      <c r="B345" s="38"/>
      <c r="C345" s="213" t="s">
        <v>736</v>
      </c>
      <c r="D345" s="213" t="s">
        <v>121</v>
      </c>
      <c r="E345" s="214" t="s">
        <v>737</v>
      </c>
      <c r="F345" s="215" t="s">
        <v>738</v>
      </c>
      <c r="G345" s="216" t="s">
        <v>655</v>
      </c>
      <c r="H345" s="217">
        <v>39.229999999999997</v>
      </c>
      <c r="I345" s="218"/>
      <c r="J345" s="219">
        <f>ROUND(I345*H345,2)</f>
        <v>0</v>
      </c>
      <c r="K345" s="215" t="s">
        <v>125</v>
      </c>
      <c r="L345" s="43"/>
      <c r="M345" s="220" t="s">
        <v>1</v>
      </c>
      <c r="N345" s="221" t="s">
        <v>40</v>
      </c>
      <c r="O345" s="90"/>
      <c r="P345" s="222">
        <f>O345*H345</f>
        <v>0</v>
      </c>
      <c r="Q345" s="222">
        <v>0</v>
      </c>
      <c r="R345" s="222">
        <f>Q345*H345</f>
        <v>0</v>
      </c>
      <c r="S345" s="222">
        <v>0</v>
      </c>
      <c r="T345" s="223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4" t="s">
        <v>426</v>
      </c>
      <c r="AT345" s="224" t="s">
        <v>121</v>
      </c>
      <c r="AU345" s="224" t="s">
        <v>85</v>
      </c>
      <c r="AY345" s="16" t="s">
        <v>118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6" t="s">
        <v>83</v>
      </c>
      <c r="BK345" s="225">
        <f>ROUND(I345*H345,2)</f>
        <v>0</v>
      </c>
      <c r="BL345" s="16" t="s">
        <v>426</v>
      </c>
      <c r="BM345" s="224" t="s">
        <v>739</v>
      </c>
    </row>
    <row r="346" s="2" customFormat="1">
      <c r="A346" s="37"/>
      <c r="B346" s="38"/>
      <c r="C346" s="39"/>
      <c r="D346" s="226" t="s">
        <v>128</v>
      </c>
      <c r="E346" s="39"/>
      <c r="F346" s="227" t="s">
        <v>740</v>
      </c>
      <c r="G346" s="39"/>
      <c r="H346" s="39"/>
      <c r="I346" s="228"/>
      <c r="J346" s="39"/>
      <c r="K346" s="39"/>
      <c r="L346" s="43"/>
      <c r="M346" s="229"/>
      <c r="N346" s="230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128</v>
      </c>
      <c r="AU346" s="16" t="s">
        <v>85</v>
      </c>
    </row>
    <row r="347" s="13" customFormat="1">
      <c r="A347" s="13"/>
      <c r="B347" s="241"/>
      <c r="C347" s="242"/>
      <c r="D347" s="243" t="s">
        <v>184</v>
      </c>
      <c r="E347" s="242"/>
      <c r="F347" s="244" t="s">
        <v>741</v>
      </c>
      <c r="G347" s="242"/>
      <c r="H347" s="245">
        <v>39.229999999999997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184</v>
      </c>
      <c r="AU347" s="251" t="s">
        <v>85</v>
      </c>
      <c r="AV347" s="13" t="s">
        <v>85</v>
      </c>
      <c r="AW347" s="13" t="s">
        <v>4</v>
      </c>
      <c r="AX347" s="13" t="s">
        <v>83</v>
      </c>
      <c r="AY347" s="251" t="s">
        <v>118</v>
      </c>
    </row>
    <row r="348" s="2" customFormat="1" ht="24.15" customHeight="1">
      <c r="A348" s="37"/>
      <c r="B348" s="38"/>
      <c r="C348" s="213" t="s">
        <v>742</v>
      </c>
      <c r="D348" s="213" t="s">
        <v>121</v>
      </c>
      <c r="E348" s="214" t="s">
        <v>743</v>
      </c>
      <c r="F348" s="215" t="s">
        <v>744</v>
      </c>
      <c r="G348" s="216" t="s">
        <v>655</v>
      </c>
      <c r="H348" s="217">
        <v>7.8460000000000001</v>
      </c>
      <c r="I348" s="218"/>
      <c r="J348" s="219">
        <f>ROUND(I348*H348,2)</f>
        <v>0</v>
      </c>
      <c r="K348" s="215" t="s">
        <v>125</v>
      </c>
      <c r="L348" s="43"/>
      <c r="M348" s="220" t="s">
        <v>1</v>
      </c>
      <c r="N348" s="221" t="s">
        <v>40</v>
      </c>
      <c r="O348" s="90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4" t="s">
        <v>426</v>
      </c>
      <c r="AT348" s="224" t="s">
        <v>121</v>
      </c>
      <c r="AU348" s="224" t="s">
        <v>85</v>
      </c>
      <c r="AY348" s="16" t="s">
        <v>118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6" t="s">
        <v>83</v>
      </c>
      <c r="BK348" s="225">
        <f>ROUND(I348*H348,2)</f>
        <v>0</v>
      </c>
      <c r="BL348" s="16" t="s">
        <v>426</v>
      </c>
      <c r="BM348" s="224" t="s">
        <v>745</v>
      </c>
    </row>
    <row r="349" s="2" customFormat="1">
      <c r="A349" s="37"/>
      <c r="B349" s="38"/>
      <c r="C349" s="39"/>
      <c r="D349" s="226" t="s">
        <v>128</v>
      </c>
      <c r="E349" s="39"/>
      <c r="F349" s="227" t="s">
        <v>746</v>
      </c>
      <c r="G349" s="39"/>
      <c r="H349" s="39"/>
      <c r="I349" s="228"/>
      <c r="J349" s="39"/>
      <c r="K349" s="39"/>
      <c r="L349" s="43"/>
      <c r="M349" s="229"/>
      <c r="N349" s="230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128</v>
      </c>
      <c r="AU349" s="16" t="s">
        <v>85</v>
      </c>
    </row>
    <row r="350" s="2" customFormat="1" ht="37.8" customHeight="1">
      <c r="A350" s="37"/>
      <c r="B350" s="38"/>
      <c r="C350" s="213" t="s">
        <v>747</v>
      </c>
      <c r="D350" s="213" t="s">
        <v>121</v>
      </c>
      <c r="E350" s="214" t="s">
        <v>748</v>
      </c>
      <c r="F350" s="215" t="s">
        <v>749</v>
      </c>
      <c r="G350" s="216" t="s">
        <v>655</v>
      </c>
      <c r="H350" s="217">
        <v>78.459999999999994</v>
      </c>
      <c r="I350" s="218"/>
      <c r="J350" s="219">
        <f>ROUND(I350*H350,2)</f>
        <v>0</v>
      </c>
      <c r="K350" s="215" t="s">
        <v>125</v>
      </c>
      <c r="L350" s="43"/>
      <c r="M350" s="220" t="s">
        <v>1</v>
      </c>
      <c r="N350" s="221" t="s">
        <v>40</v>
      </c>
      <c r="O350" s="90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4" t="s">
        <v>426</v>
      </c>
      <c r="AT350" s="224" t="s">
        <v>121</v>
      </c>
      <c r="AU350" s="224" t="s">
        <v>85</v>
      </c>
      <c r="AY350" s="16" t="s">
        <v>118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6" t="s">
        <v>83</v>
      </c>
      <c r="BK350" s="225">
        <f>ROUND(I350*H350,2)</f>
        <v>0</v>
      </c>
      <c r="BL350" s="16" t="s">
        <v>426</v>
      </c>
      <c r="BM350" s="224" t="s">
        <v>750</v>
      </c>
    </row>
    <row r="351" s="2" customFormat="1">
      <c r="A351" s="37"/>
      <c r="B351" s="38"/>
      <c r="C351" s="39"/>
      <c r="D351" s="226" t="s">
        <v>128</v>
      </c>
      <c r="E351" s="39"/>
      <c r="F351" s="227" t="s">
        <v>751</v>
      </c>
      <c r="G351" s="39"/>
      <c r="H351" s="39"/>
      <c r="I351" s="228"/>
      <c r="J351" s="39"/>
      <c r="K351" s="39"/>
      <c r="L351" s="43"/>
      <c r="M351" s="229"/>
      <c r="N351" s="230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128</v>
      </c>
      <c r="AU351" s="16" t="s">
        <v>85</v>
      </c>
    </row>
    <row r="352" s="13" customFormat="1">
      <c r="A352" s="13"/>
      <c r="B352" s="241"/>
      <c r="C352" s="242"/>
      <c r="D352" s="243" t="s">
        <v>184</v>
      </c>
      <c r="E352" s="242"/>
      <c r="F352" s="244" t="s">
        <v>752</v>
      </c>
      <c r="G352" s="242"/>
      <c r="H352" s="245">
        <v>78.459999999999994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184</v>
      </c>
      <c r="AU352" s="251" t="s">
        <v>85</v>
      </c>
      <c r="AV352" s="13" t="s">
        <v>85</v>
      </c>
      <c r="AW352" s="13" t="s">
        <v>4</v>
      </c>
      <c r="AX352" s="13" t="s">
        <v>83</v>
      </c>
      <c r="AY352" s="251" t="s">
        <v>118</v>
      </c>
    </row>
    <row r="353" s="2" customFormat="1" ht="44.25" customHeight="1">
      <c r="A353" s="37"/>
      <c r="B353" s="38"/>
      <c r="C353" s="213" t="s">
        <v>753</v>
      </c>
      <c r="D353" s="213" t="s">
        <v>121</v>
      </c>
      <c r="E353" s="214" t="s">
        <v>754</v>
      </c>
      <c r="F353" s="215" t="s">
        <v>755</v>
      </c>
      <c r="G353" s="216" t="s">
        <v>655</v>
      </c>
      <c r="H353" s="217">
        <v>7.8460000000000001</v>
      </c>
      <c r="I353" s="218"/>
      <c r="J353" s="219">
        <f>ROUND(I353*H353,2)</f>
        <v>0</v>
      </c>
      <c r="K353" s="215" t="s">
        <v>125</v>
      </c>
      <c r="L353" s="43"/>
      <c r="M353" s="220" t="s">
        <v>1</v>
      </c>
      <c r="N353" s="221" t="s">
        <v>40</v>
      </c>
      <c r="O353" s="90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4" t="s">
        <v>426</v>
      </c>
      <c r="AT353" s="224" t="s">
        <v>121</v>
      </c>
      <c r="AU353" s="224" t="s">
        <v>85</v>
      </c>
      <c r="AY353" s="16" t="s">
        <v>118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6" t="s">
        <v>83</v>
      </c>
      <c r="BK353" s="225">
        <f>ROUND(I353*H353,2)</f>
        <v>0</v>
      </c>
      <c r="BL353" s="16" t="s">
        <v>426</v>
      </c>
      <c r="BM353" s="224" t="s">
        <v>756</v>
      </c>
    </row>
    <row r="354" s="2" customFormat="1">
      <c r="A354" s="37"/>
      <c r="B354" s="38"/>
      <c r="C354" s="39"/>
      <c r="D354" s="226" t="s">
        <v>128</v>
      </c>
      <c r="E354" s="39"/>
      <c r="F354" s="227" t="s">
        <v>757</v>
      </c>
      <c r="G354" s="39"/>
      <c r="H354" s="39"/>
      <c r="I354" s="228"/>
      <c r="J354" s="39"/>
      <c r="K354" s="39"/>
      <c r="L354" s="43"/>
      <c r="M354" s="229"/>
      <c r="N354" s="230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128</v>
      </c>
      <c r="AU354" s="16" t="s">
        <v>85</v>
      </c>
    </row>
    <row r="355" s="12" customFormat="1" ht="25.92" customHeight="1">
      <c r="A355" s="12"/>
      <c r="B355" s="197"/>
      <c r="C355" s="198"/>
      <c r="D355" s="199" t="s">
        <v>74</v>
      </c>
      <c r="E355" s="200" t="s">
        <v>758</v>
      </c>
      <c r="F355" s="200" t="s">
        <v>759</v>
      </c>
      <c r="G355" s="198"/>
      <c r="H355" s="198"/>
      <c r="I355" s="201"/>
      <c r="J355" s="202">
        <f>BK355</f>
        <v>0</v>
      </c>
      <c r="K355" s="198"/>
      <c r="L355" s="203"/>
      <c r="M355" s="204"/>
      <c r="N355" s="205"/>
      <c r="O355" s="205"/>
      <c r="P355" s="206">
        <f>SUM(P356:P357)</f>
        <v>0</v>
      </c>
      <c r="Q355" s="205"/>
      <c r="R355" s="206">
        <f>SUM(R356:R357)</f>
        <v>0</v>
      </c>
      <c r="S355" s="205"/>
      <c r="T355" s="207">
        <f>SUM(T356:T357)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8" t="s">
        <v>126</v>
      </c>
      <c r="AT355" s="209" t="s">
        <v>74</v>
      </c>
      <c r="AU355" s="209" t="s">
        <v>75</v>
      </c>
      <c r="AY355" s="208" t="s">
        <v>118</v>
      </c>
      <c r="BK355" s="210">
        <f>SUM(BK356:BK357)</f>
        <v>0</v>
      </c>
    </row>
    <row r="356" s="2" customFormat="1" ht="16.5" customHeight="1">
      <c r="A356" s="37"/>
      <c r="B356" s="38"/>
      <c r="C356" s="213" t="s">
        <v>760</v>
      </c>
      <c r="D356" s="213" t="s">
        <v>121</v>
      </c>
      <c r="E356" s="214" t="s">
        <v>761</v>
      </c>
      <c r="F356" s="215" t="s">
        <v>762</v>
      </c>
      <c r="G356" s="216" t="s">
        <v>763</v>
      </c>
      <c r="H356" s="217">
        <v>120</v>
      </c>
      <c r="I356" s="218"/>
      <c r="J356" s="219">
        <f>ROUND(I356*H356,2)</f>
        <v>0</v>
      </c>
      <c r="K356" s="215" t="s">
        <v>125</v>
      </c>
      <c r="L356" s="43"/>
      <c r="M356" s="220" t="s">
        <v>1</v>
      </c>
      <c r="N356" s="221" t="s">
        <v>40</v>
      </c>
      <c r="O356" s="90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4" t="s">
        <v>764</v>
      </c>
      <c r="AT356" s="224" t="s">
        <v>121</v>
      </c>
      <c r="AU356" s="224" t="s">
        <v>83</v>
      </c>
      <c r="AY356" s="16" t="s">
        <v>118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6" t="s">
        <v>83</v>
      </c>
      <c r="BK356" s="225">
        <f>ROUND(I356*H356,2)</f>
        <v>0</v>
      </c>
      <c r="BL356" s="16" t="s">
        <v>764</v>
      </c>
      <c r="BM356" s="224" t="s">
        <v>765</v>
      </c>
    </row>
    <row r="357" s="2" customFormat="1">
      <c r="A357" s="37"/>
      <c r="B357" s="38"/>
      <c r="C357" s="39"/>
      <c r="D357" s="226" t="s">
        <v>128</v>
      </c>
      <c r="E357" s="39"/>
      <c r="F357" s="227" t="s">
        <v>766</v>
      </c>
      <c r="G357" s="39"/>
      <c r="H357" s="39"/>
      <c r="I357" s="228"/>
      <c r="J357" s="39"/>
      <c r="K357" s="39"/>
      <c r="L357" s="43"/>
      <c r="M357" s="229"/>
      <c r="N357" s="230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128</v>
      </c>
      <c r="AU357" s="16" t="s">
        <v>83</v>
      </c>
    </row>
    <row r="358" s="12" customFormat="1" ht="25.92" customHeight="1">
      <c r="A358" s="12"/>
      <c r="B358" s="197"/>
      <c r="C358" s="198"/>
      <c r="D358" s="199" t="s">
        <v>74</v>
      </c>
      <c r="E358" s="200" t="s">
        <v>767</v>
      </c>
      <c r="F358" s="200" t="s">
        <v>768</v>
      </c>
      <c r="G358" s="198"/>
      <c r="H358" s="198"/>
      <c r="I358" s="201"/>
      <c r="J358" s="202">
        <f>BK358</f>
        <v>0</v>
      </c>
      <c r="K358" s="198"/>
      <c r="L358" s="203"/>
      <c r="M358" s="204"/>
      <c r="N358" s="205"/>
      <c r="O358" s="205"/>
      <c r="P358" s="206">
        <f>P359</f>
        <v>0</v>
      </c>
      <c r="Q358" s="205"/>
      <c r="R358" s="206">
        <f>R359</f>
        <v>0</v>
      </c>
      <c r="S358" s="205"/>
      <c r="T358" s="207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8" t="s">
        <v>143</v>
      </c>
      <c r="AT358" s="209" t="s">
        <v>74</v>
      </c>
      <c r="AU358" s="209" t="s">
        <v>75</v>
      </c>
      <c r="AY358" s="208" t="s">
        <v>118</v>
      </c>
      <c r="BK358" s="210">
        <f>BK359</f>
        <v>0</v>
      </c>
    </row>
    <row r="359" s="12" customFormat="1" ht="22.8" customHeight="1">
      <c r="A359" s="12"/>
      <c r="B359" s="197"/>
      <c r="C359" s="198"/>
      <c r="D359" s="199" t="s">
        <v>74</v>
      </c>
      <c r="E359" s="211" t="s">
        <v>769</v>
      </c>
      <c r="F359" s="211" t="s">
        <v>770</v>
      </c>
      <c r="G359" s="198"/>
      <c r="H359" s="198"/>
      <c r="I359" s="201"/>
      <c r="J359" s="212">
        <f>BK359</f>
        <v>0</v>
      </c>
      <c r="K359" s="198"/>
      <c r="L359" s="203"/>
      <c r="M359" s="204"/>
      <c r="N359" s="205"/>
      <c r="O359" s="205"/>
      <c r="P359" s="206">
        <f>SUM(P360:P361)</f>
        <v>0</v>
      </c>
      <c r="Q359" s="205"/>
      <c r="R359" s="206">
        <f>SUM(R360:R361)</f>
        <v>0</v>
      </c>
      <c r="S359" s="205"/>
      <c r="T359" s="207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8" t="s">
        <v>143</v>
      </c>
      <c r="AT359" s="209" t="s">
        <v>74</v>
      </c>
      <c r="AU359" s="209" t="s">
        <v>83</v>
      </c>
      <c r="AY359" s="208" t="s">
        <v>118</v>
      </c>
      <c r="BK359" s="210">
        <f>SUM(BK360:BK361)</f>
        <v>0</v>
      </c>
    </row>
    <row r="360" s="2" customFormat="1" ht="16.5" customHeight="1">
      <c r="A360" s="37"/>
      <c r="B360" s="38"/>
      <c r="C360" s="213" t="s">
        <v>771</v>
      </c>
      <c r="D360" s="213" t="s">
        <v>121</v>
      </c>
      <c r="E360" s="214" t="s">
        <v>772</v>
      </c>
      <c r="F360" s="215" t="s">
        <v>773</v>
      </c>
      <c r="G360" s="216" t="s">
        <v>661</v>
      </c>
      <c r="H360" s="217">
        <v>1</v>
      </c>
      <c r="I360" s="218"/>
      <c r="J360" s="219">
        <f>ROUND(I360*H360,2)</f>
        <v>0</v>
      </c>
      <c r="K360" s="215" t="s">
        <v>125</v>
      </c>
      <c r="L360" s="43"/>
      <c r="M360" s="220" t="s">
        <v>1</v>
      </c>
      <c r="N360" s="221" t="s">
        <v>40</v>
      </c>
      <c r="O360" s="90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4" t="s">
        <v>774</v>
      </c>
      <c r="AT360" s="224" t="s">
        <v>121</v>
      </c>
      <c r="AU360" s="224" t="s">
        <v>85</v>
      </c>
      <c r="AY360" s="16" t="s">
        <v>118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6" t="s">
        <v>83</v>
      </c>
      <c r="BK360" s="225">
        <f>ROUND(I360*H360,2)</f>
        <v>0</v>
      </c>
      <c r="BL360" s="16" t="s">
        <v>774</v>
      </c>
      <c r="BM360" s="224" t="s">
        <v>775</v>
      </c>
    </row>
    <row r="361" s="2" customFormat="1">
      <c r="A361" s="37"/>
      <c r="B361" s="38"/>
      <c r="C361" s="39"/>
      <c r="D361" s="226" t="s">
        <v>128</v>
      </c>
      <c r="E361" s="39"/>
      <c r="F361" s="227" t="s">
        <v>776</v>
      </c>
      <c r="G361" s="39"/>
      <c r="H361" s="39"/>
      <c r="I361" s="228"/>
      <c r="J361" s="39"/>
      <c r="K361" s="39"/>
      <c r="L361" s="43"/>
      <c r="M361" s="264"/>
      <c r="N361" s="265"/>
      <c r="O361" s="266"/>
      <c r="P361" s="266"/>
      <c r="Q361" s="266"/>
      <c r="R361" s="266"/>
      <c r="S361" s="266"/>
      <c r="T361" s="26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128</v>
      </c>
      <c r="AU361" s="16" t="s">
        <v>85</v>
      </c>
    </row>
    <row r="362" s="2" customFormat="1" ht="6.96" customHeight="1">
      <c r="A362" s="37"/>
      <c r="B362" s="65"/>
      <c r="C362" s="66"/>
      <c r="D362" s="66"/>
      <c r="E362" s="66"/>
      <c r="F362" s="66"/>
      <c r="G362" s="66"/>
      <c r="H362" s="66"/>
      <c r="I362" s="66"/>
      <c r="J362" s="66"/>
      <c r="K362" s="66"/>
      <c r="L362" s="43"/>
      <c r="M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</row>
  </sheetData>
  <sheetProtection sheet="1" autoFilter="0" formatColumns="0" formatRows="0" objects="1" scenarios="1" spinCount="100000" saltValue="YZAEcIJDdrarTPhwWlhTQY8y+DPZGzrBMtyzFvEfj6Ap/NtGEvKXsUYzLNFKDBJU81544rp/jSH6SgJc3WcOLQ==" hashValue="54JmolEG9dCi7t+nusoPpc+ApsMz+JaY/2VzBAZYAqR7adkKfe3uS5aRXUqc7KfKGAV1+lPYIndsMG+NArQUtw==" algorithmName="SHA-512" password="CC35"/>
  <autoFilter ref="C124:K36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129" r:id="rId1" display="https://podminky.urs.cz/item/CS_URS_2024_02/952901107"/>
    <hyperlink ref="F131" r:id="rId2" display="https://podminky.urs.cz/item/CS_URS_2024_02/952901131"/>
    <hyperlink ref="F133" r:id="rId3" display="https://podminky.urs.cz/item/CS_URS_2024_02/952902021"/>
    <hyperlink ref="F135" r:id="rId4" display="https://podminky.urs.cz/item/CS_URS_2024_02/952902031"/>
    <hyperlink ref="F137" r:id="rId5" display="https://podminky.urs.cz/item/CS_URS_2024_02/952902041"/>
    <hyperlink ref="F139" r:id="rId6" display="https://podminky.urs.cz/item/CS_URS_2024_02/952902051"/>
    <hyperlink ref="F141" r:id="rId7" display="https://podminky.urs.cz/item/CS_URS_2024_02/952902221"/>
    <hyperlink ref="F143" r:id="rId8" display="https://podminky.urs.cz/item/CS_URS_2024_02/952902231"/>
    <hyperlink ref="F145" r:id="rId9" display="https://podminky.urs.cz/item/CS_URS_2024_02/952902241"/>
    <hyperlink ref="F149" r:id="rId10" display="https://podminky.urs.cz/item/CS_URS_2024_02/741110511"/>
    <hyperlink ref="F153" r:id="rId11" display="https://podminky.urs.cz/item/CS_URS_2024_02/741110513"/>
    <hyperlink ref="F164" r:id="rId12" display="https://podminky.urs.cz/item/CS_URS_2024_02/741110542"/>
    <hyperlink ref="F168" r:id="rId13" display="https://podminky.urs.cz/item/CS_URS_2024_02/741112061"/>
    <hyperlink ref="F171" r:id="rId14" display="https://podminky.urs.cz/item/CS_URS_2024_02/741112101"/>
    <hyperlink ref="F174" r:id="rId15" display="https://podminky.urs.cz/item/CS_URS_2024_02/741112111"/>
    <hyperlink ref="F178" r:id="rId16" display="https://podminky.urs.cz/item/CS_URS_2024_02/741120001"/>
    <hyperlink ref="F182" r:id="rId17" display="https://podminky.urs.cz/item/CS_URS_2024_02/741120003"/>
    <hyperlink ref="F186" r:id="rId18" display="https://podminky.urs.cz/item/CS_URS_2024_02/741121851"/>
    <hyperlink ref="F188" r:id="rId19" display="https://podminky.urs.cz/item/CS_URS_2024_02/741121867"/>
    <hyperlink ref="F190" r:id="rId20" display="https://podminky.urs.cz/item/CS_URS_2024_02/741122015"/>
    <hyperlink ref="F197" r:id="rId21" display="https://podminky.urs.cz/item/CS_URS_2024_02/741122016"/>
    <hyperlink ref="F201" r:id="rId22" display="https://podminky.urs.cz/item/CS_URS_2024_02/741122031"/>
    <hyperlink ref="F207" r:id="rId23" display="https://podminky.urs.cz/item/CS_URS_2024_02/741122032"/>
    <hyperlink ref="F213" r:id="rId24" display="https://podminky.urs.cz/item/CS_URS_2024_02/741122034"/>
    <hyperlink ref="F217" r:id="rId25" display="https://podminky.urs.cz/item/CS_URS_2024_02/741130001"/>
    <hyperlink ref="F219" r:id="rId26" display="https://podminky.urs.cz/item/CS_URS_2024_02/741130004"/>
    <hyperlink ref="F221" r:id="rId27" display="https://podminky.urs.cz/item/CS_URS_2024_02/741130006"/>
    <hyperlink ref="F223" r:id="rId28" display="https://podminky.urs.cz/item/CS_URS_2024_02/741130007"/>
    <hyperlink ref="F225" r:id="rId29" display="https://podminky.urs.cz/item/CS_URS_2024_02/741210001"/>
    <hyperlink ref="F229" r:id="rId30" display="https://podminky.urs.cz/item/CS_URS_2024_02/741210002"/>
    <hyperlink ref="F235" r:id="rId31" display="https://podminky.urs.cz/item/CS_URS_2024_02/741310031"/>
    <hyperlink ref="F238" r:id="rId32" display="https://podminky.urs.cz/item/CS_URS_2024_02/741310101"/>
    <hyperlink ref="F243" r:id="rId33" display="https://podminky.urs.cz/item/CS_URS_2024_02/741310121"/>
    <hyperlink ref="F249" r:id="rId34" display="https://podminky.urs.cz/item/CS_URS_2024_02/741310122"/>
    <hyperlink ref="F254" r:id="rId35" display="https://podminky.urs.cz/item/CS_URS_2024_02/741310124"/>
    <hyperlink ref="F258" r:id="rId36" display="https://podminky.urs.cz/item/CS_URS_2024_02/741311004"/>
    <hyperlink ref="F261" r:id="rId37" display="https://podminky.urs.cz/item/CS_URS_2024_02/741311021"/>
    <hyperlink ref="F264" r:id="rId38" display="https://podminky.urs.cz/item/CS_URS_2024_02/741313002"/>
    <hyperlink ref="F271" r:id="rId39" display="https://podminky.urs.cz/item/CS_URS_2024_02/741313004"/>
    <hyperlink ref="F274" r:id="rId40" display="https://podminky.urs.cz/item/CS_URS_2024_02/741313005"/>
    <hyperlink ref="F277" r:id="rId41" display="https://podminky.urs.cz/item/CS_URS_2024_02/741372022"/>
    <hyperlink ref="F280" r:id="rId42" display="https://podminky.urs.cz/item/CS_URS_2024_02/741372062"/>
    <hyperlink ref="F286" r:id="rId43" display="https://podminky.urs.cz/item/CS_URS_2024_02/741372073"/>
    <hyperlink ref="F291" r:id="rId44" display="https://podminky.urs.cz/item/CS_URS_2024_02/741372112"/>
    <hyperlink ref="F294" r:id="rId45" display="https://podminky.urs.cz/item/CS_URS_2024_02/741372154"/>
    <hyperlink ref="F299" r:id="rId46" display="https://podminky.urs.cz/item/CS_URS_2024_02/741450001"/>
    <hyperlink ref="F302" r:id="rId47" display="https://podminky.urs.cz/item/CS_URS_2024_02/741810003"/>
    <hyperlink ref="F304" r:id="rId48" display="https://podminky.urs.cz/item/CS_URS_2024_02/741810011"/>
    <hyperlink ref="F306" r:id="rId49" display="https://podminky.urs.cz/item/CS_URS_2024_02/741910412"/>
    <hyperlink ref="F312" r:id="rId50" display="https://podminky.urs.cz/item/CS_URS_2024_02/741920362"/>
    <hyperlink ref="F314" r:id="rId51" display="https://podminky.urs.cz/item/CS_URS_2024_02/998741103"/>
    <hyperlink ref="F320" r:id="rId52" display="https://podminky.urs.cz/item/CS_URS_2024_02/460941111"/>
    <hyperlink ref="F322" r:id="rId53" display="https://podminky.urs.cz/item/CS_URS_2024_02/460941211"/>
    <hyperlink ref="F324" r:id="rId54" display="https://podminky.urs.cz/item/CS_URS_2024_02/460941213"/>
    <hyperlink ref="F326" r:id="rId55" display="https://podminky.urs.cz/item/CS_URS_2024_02/460941233"/>
    <hyperlink ref="F328" r:id="rId56" display="https://podminky.urs.cz/item/CS_URS_2024_02/468081414"/>
    <hyperlink ref="F330" r:id="rId57" display="https://podminky.urs.cz/item/CS_URS_2024_02/468081424"/>
    <hyperlink ref="F332" r:id="rId58" display="https://podminky.urs.cz/item/CS_URS_2024_02/468091351"/>
    <hyperlink ref="F334" r:id="rId59" display="https://podminky.urs.cz/item/CS_URS_2024_02/468094111"/>
    <hyperlink ref="F336" r:id="rId60" display="https://podminky.urs.cz/item/CS_URS_2024_02/468101411"/>
    <hyperlink ref="F338" r:id="rId61" display="https://podminky.urs.cz/item/CS_URS_2024_02/468101413"/>
    <hyperlink ref="F340" r:id="rId62" display="https://podminky.urs.cz/item/CS_URS_2024_02/468101433"/>
    <hyperlink ref="F342" r:id="rId63" display="https://podminky.urs.cz/item/CS_URS_2024_02/468112111"/>
    <hyperlink ref="F344" r:id="rId64" display="https://podminky.urs.cz/item/CS_URS_2024_02/469971111"/>
    <hyperlink ref="F346" r:id="rId65" display="https://podminky.urs.cz/item/CS_URS_2024_02/469971121"/>
    <hyperlink ref="F349" r:id="rId66" display="https://podminky.urs.cz/item/CS_URS_2024_02/469972111"/>
    <hyperlink ref="F351" r:id="rId67" display="https://podminky.urs.cz/item/CS_URS_2024_02/469972121"/>
    <hyperlink ref="F354" r:id="rId68" display="https://podminky.urs.cz/item/CS_URS_2024_02/469973116"/>
    <hyperlink ref="F357" r:id="rId69" display="https://podminky.urs.cz/item/CS_URS_2024_02/HZS2231"/>
    <hyperlink ref="F361" r:id="rId70" display="https://podminky.urs.cz/item/CS_URS_2024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DESKTOP-36J1EHS\PC</dc:creator>
  <cp:lastModifiedBy>DESKTOP-36J1EHS\PC</cp:lastModifiedBy>
  <dcterms:created xsi:type="dcterms:W3CDTF">2025-01-19T20:57:05Z</dcterms:created>
  <dcterms:modified xsi:type="dcterms:W3CDTF">2025-01-19T20:57:07Z</dcterms:modified>
</cp:coreProperties>
</file>