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4\Kalab_Vymena_krytiny_hala_Cheb\Final\"/>
    </mc:Choice>
  </mc:AlternateContent>
  <bookViews>
    <workbookView xWindow="0" yWindow="0" windowWidth="0" windowHeight="0"/>
  </bookViews>
  <sheets>
    <sheet name="Rekapitulace stavby" sheetId="1" r:id="rId1"/>
    <sheet name="20241008 - Výměna střešní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'20241008 - Výměna střešní...'!$C$83:$K$275</definedName>
    <definedName name="_xlnm.Print_Area" localSheetId="1">'20241008 - Výměna střešní...'!$C$4:$J$37,'20241008 - Výměna střešní...'!$C$43:$J$67,'20241008 - Výměna střešní...'!$C$73:$K$275</definedName>
    <definedName name="_xlnm.Print_Titles" localSheetId="1">'20241008 - Výměna střešní...'!$83:$83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73"/>
  <c r="BH273"/>
  <c r="BG273"/>
  <c r="BF273"/>
  <c r="T273"/>
  <c r="T272"/>
  <c r="R273"/>
  <c r="R272"/>
  <c r="P273"/>
  <c r="P272"/>
  <c r="BI269"/>
  <c r="BH269"/>
  <c r="BG269"/>
  <c r="BF269"/>
  <c r="T269"/>
  <c r="T268"/>
  <c r="T267"/>
  <c r="R269"/>
  <c r="R268"/>
  <c r="R267"/>
  <c r="P269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97"/>
  <c r="BH97"/>
  <c r="BG97"/>
  <c r="BF97"/>
  <c r="T97"/>
  <c r="R97"/>
  <c r="P97"/>
  <c r="BI94"/>
  <c r="BH94"/>
  <c r="BG94"/>
  <c r="BF94"/>
  <c r="T94"/>
  <c r="R94"/>
  <c r="P94"/>
  <c r="BI87"/>
  <c r="BH87"/>
  <c r="BG87"/>
  <c r="BF87"/>
  <c r="T87"/>
  <c r="T86"/>
  <c r="R87"/>
  <c r="R86"/>
  <c r="P87"/>
  <c r="P86"/>
  <c r="J81"/>
  <c r="J80"/>
  <c r="F80"/>
  <c r="F78"/>
  <c r="E76"/>
  <c r="J51"/>
  <c r="J50"/>
  <c r="F50"/>
  <c r="F48"/>
  <c r="E46"/>
  <c r="J16"/>
  <c r="E16"/>
  <c r="F51"/>
  <c r="J15"/>
  <c r="J10"/>
  <c r="J48"/>
  <c i="1" r="L50"/>
  <c r="AM50"/>
  <c r="AM49"/>
  <c r="L49"/>
  <c r="AM47"/>
  <c r="L47"/>
  <c r="L45"/>
  <c r="L44"/>
  <c i="2" r="BK259"/>
  <c r="BK142"/>
  <c r="BK273"/>
  <c r="J239"/>
  <c r="J203"/>
  <c r="J107"/>
  <c r="J149"/>
  <c r="J231"/>
  <c r="BK162"/>
  <c r="J109"/>
  <c r="BK222"/>
  <c r="BK107"/>
  <c r="BK235"/>
  <c r="BK194"/>
  <c r="BK149"/>
  <c r="BK251"/>
  <c r="J145"/>
  <c r="J184"/>
  <c r="BK104"/>
  <c r="BK203"/>
  <c r="BK97"/>
  <c r="J180"/>
  <c r="J97"/>
  <c r="J155"/>
  <c r="J259"/>
  <c r="J222"/>
  <c r="BK171"/>
  <c r="J137"/>
  <c r="J269"/>
  <c r="BK192"/>
  <c r="BK269"/>
  <c r="BK231"/>
  <c r="J192"/>
  <c r="BK129"/>
  <c r="J171"/>
  <c r="BK257"/>
  <c r="BK175"/>
  <c r="BK264"/>
  <c r="BK215"/>
  <c r="J87"/>
  <c r="J251"/>
  <c r="J224"/>
  <c r="J117"/>
  <c r="J212"/>
  <c r="J129"/>
  <c r="BK255"/>
  <c r="BK167"/>
  <c r="J261"/>
  <c r="BK189"/>
  <c r="BK212"/>
  <c r="J112"/>
  <c r="J182"/>
  <c r="BK261"/>
  <c r="BK187"/>
  <c r="BK157"/>
  <c r="J120"/>
  <c r="BK208"/>
  <c r="J94"/>
  <c r="J255"/>
  <c r="J219"/>
  <c r="BK151"/>
  <c r="BK227"/>
  <c r="BK132"/>
  <c r="BK210"/>
  <c r="BK145"/>
  <c i="1" r="AS54"/>
  <c i="2" r="J199"/>
  <c r="J273"/>
  <c r="J244"/>
  <c r="J210"/>
  <c r="J175"/>
  <c r="J104"/>
  <c r="J194"/>
  <c r="BK112"/>
  <c r="J189"/>
  <c r="BK155"/>
  <c r="BK124"/>
  <c r="BK219"/>
  <c r="J227"/>
  <c r="J187"/>
  <c r="J167"/>
  <c r="J208"/>
  <c r="J124"/>
  <c r="BK94"/>
  <c r="BK244"/>
  <c r="BK109"/>
  <c r="J248"/>
  <c r="J177"/>
  <c r="BK87"/>
  <c r="BK117"/>
  <c r="BK182"/>
  <c r="J132"/>
  <c r="J257"/>
  <c r="J162"/>
  <c r="J264"/>
  <c r="J215"/>
  <c r="BK184"/>
  <c r="J157"/>
  <c r="BK224"/>
  <c r="BK177"/>
  <c r="J142"/>
  <c r="BK248"/>
  <c r="BK120"/>
  <c r="BK199"/>
  <c r="J235"/>
  <c r="BK137"/>
  <c r="BK239"/>
  <c r="BK180"/>
  <c r="J151"/>
  <c l="1" r="T230"/>
  <c r="BK93"/>
  <c r="J93"/>
  <c r="J58"/>
  <c r="P93"/>
  <c r="P85"/>
  <c r="R93"/>
  <c r="R85"/>
  <c r="BK103"/>
  <c r="T103"/>
  <c r="T93"/>
  <c r="T85"/>
  <c r="P103"/>
  <c r="R103"/>
  <c r="BK123"/>
  <c r="J123"/>
  <c r="J61"/>
  <c r="P123"/>
  <c r="R123"/>
  <c r="T123"/>
  <c r="BK230"/>
  <c r="J230"/>
  <c r="J62"/>
  <c r="P230"/>
  <c r="R230"/>
  <c r="BK247"/>
  <c r="J247"/>
  <c r="J63"/>
  <c r="P247"/>
  <c r="R247"/>
  <c r="T247"/>
  <c r="BK86"/>
  <c r="BK268"/>
  <c r="J268"/>
  <c r="J65"/>
  <c r="BK272"/>
  <c r="J272"/>
  <c r="J66"/>
  <c r="F81"/>
  <c r="BE87"/>
  <c r="BE109"/>
  <c r="BE120"/>
  <c r="BE129"/>
  <c r="BE149"/>
  <c r="BE184"/>
  <c r="BE192"/>
  <c r="BE194"/>
  <c r="BE231"/>
  <c r="BE244"/>
  <c r="BE261"/>
  <c r="BE269"/>
  <c r="BE104"/>
  <c r="BE107"/>
  <c r="BE132"/>
  <c r="BE155"/>
  <c r="BE189"/>
  <c r="BE199"/>
  <c r="BE208"/>
  <c r="BE210"/>
  <c r="BE212"/>
  <c r="BE219"/>
  <c r="BE239"/>
  <c r="BE248"/>
  <c r="BE257"/>
  <c r="BE259"/>
  <c r="J78"/>
  <c r="BE117"/>
  <c r="BE137"/>
  <c r="BE142"/>
  <c r="BE151"/>
  <c r="BE157"/>
  <c r="BE167"/>
  <c r="BE171"/>
  <c r="BE177"/>
  <c r="BE180"/>
  <c r="BE187"/>
  <c r="BE215"/>
  <c r="BE222"/>
  <c r="BE251"/>
  <c r="BE255"/>
  <c r="BE264"/>
  <c r="BE273"/>
  <c r="BE94"/>
  <c r="BE97"/>
  <c r="BE112"/>
  <c r="BE124"/>
  <c r="BE145"/>
  <c r="BE162"/>
  <c r="BE175"/>
  <c r="BE182"/>
  <c r="BE203"/>
  <c r="BE224"/>
  <c r="BE227"/>
  <c r="BE235"/>
  <c r="F35"/>
  <c i="1" r="BD55"/>
  <c r="BD54"/>
  <c r="W33"/>
  <c i="2" r="F34"/>
  <c i="1" r="BC55"/>
  <c r="BC54"/>
  <c r="AY54"/>
  <c i="2" r="F32"/>
  <c i="1" r="BA55"/>
  <c r="BA54"/>
  <c r="W30"/>
  <c i="2" r="J32"/>
  <c i="1" r="AW55"/>
  <c i="2" r="F33"/>
  <c i="1" r="BB55"/>
  <c r="BB54"/>
  <c r="W31"/>
  <c i="2" l="1" r="BK85"/>
  <c r="J85"/>
  <c r="J56"/>
  <c r="R102"/>
  <c r="R84"/>
  <c r="T102"/>
  <c r="T84"/>
  <c r="P102"/>
  <c r="P84"/>
  <c i="1" r="AU55"/>
  <c i="2" r="BK102"/>
  <c r="J102"/>
  <c r="J59"/>
  <c r="J86"/>
  <c r="J57"/>
  <c r="J103"/>
  <c r="J60"/>
  <c r="BK267"/>
  <c r="J267"/>
  <c r="J64"/>
  <c r="F31"/>
  <c i="1" r="AZ55"/>
  <c r="AZ54"/>
  <c r="W29"/>
  <c r="AW54"/>
  <c r="AK30"/>
  <c r="W32"/>
  <c r="AU54"/>
  <c r="AX54"/>
  <c i="2" r="J31"/>
  <c i="1" r="AV55"/>
  <c r="AT55"/>
  <c i="2" l="1" r="BK84"/>
  <c r="J84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<sst xmlns="http://schemas.openxmlformats.org/spreadsheetml/2006/main">
  <si>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</si>
  <si>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</si>
  <si>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</si>
  <si>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</si>
  <si>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</si>
  <si>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{e577aa3f-3055-4dd2-a2f3-be2dd31603c0}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</si>
  <si>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</si>
  <si>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</si>
  <si>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</si>
  <si>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</si>
  <si>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</si>
  <si>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</si>
  <si>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</si>
  <si>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</si>
  <si>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20241008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</si>
  <si>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</si>
  <si>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</si>
  <si>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Výměna střešní krytiny na objektu skladu na parcele p. č. st. 38 v k. ú. Horní Dvory</t>
  </si>
  <si>
    <t>KSO:</t>
  </si>
  <si>
    <t/>
  </si>
  <si>
    <t>CC-CZ:</t>
  </si>
  <si>
    <t>Místo:</t>
  </si>
  <si>
    <t>p.č.st. 38, k.ú. Horní Dvory</t>
  </si>
  <si>
    <t>Datum:</t>
  </si>
  <si>
    <t>27. 1. 2025</t>
  </si>
  <si>
    <t>Zadavatel:</t>
  </si>
  <si>
    <t>IČ:</t>
  </si>
  <si>
    <t>Školní statek a kraj.středisko ekolog.výchovy,p.o.</t>
  </si>
  <si>
    <t>DIČ:</t>
  </si>
  <si>
    <t>Účastník:</t>
  </si>
  <si>
    <t>Vyplň údaj</t>
  </si>
  <si>
    <t>Projektant:</t>
  </si>
  <si>
    <t>Ing. Milan Kaláb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</si>
  <si>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</si>
  <si>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</si>
  <si>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</si>
  <si>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</si>
  <si>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</si>
  <si>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</si>
  <si>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</si>
  <si>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</si>
  <si>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</si>
  <si>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</si>
  <si>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</si>
  <si>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</si>
  <si>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</si>
  <si>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</si>
  <si>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</si>
  <si>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</si>
  <si>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</si>
  <si>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</si>
  <si>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</si>
  <si>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</si>
  <si>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</si>
  <si>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</si>
  <si>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</si>
  <si>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</si>
  <si>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</si>
  <si>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</si>
  <si>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</si>
  <si>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</si>
  <si>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</si>
  <si>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</si>
  <si>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</si>
  <si>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</si>
  <si>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</si>
  <si>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</si>
  <si>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</si>
  <si>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</si>
  <si>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</si>
  <si>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</si>
  <si>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</si>
  <si>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</si>
  <si>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</si>
  <si>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</si>
  <si>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</si>
  <si>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</si>
  <si>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</si>
  <si>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</si>
  <si>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</si>
  <si>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</si>
  <si>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</si>
  <si>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</si>
  <si>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</si>
  <si>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</si>
  <si>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</si>
  <si>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</si>
  <si>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</si>
  <si>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</si>
  <si>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</si>
  <si>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</si>
  <si>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</si>
  <si>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</si>
  <si>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</si>
  <si>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</si>
  <si>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</si>
  <si>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</si>
  <si>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</si>
  <si>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</si>
  <si>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</si>
  <si>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</si>
  <si>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</si>
  <si>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</si>
  <si>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</si>
  <si>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</si>
  <si>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</si>
  <si>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</si>
  <si>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</si>
  <si>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</si>
  <si>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</si>
  <si>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</si>
  <si>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</si>
  <si>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</si>
  <si>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</si>
  <si>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</si>
  <si>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945412112</t>
  </si>
  <si>
    <t>Teleskopická hydraulická montážní plošina výška zdvihu do 21 m</t>
  </si>
  <si>
    <t>den</t>
  </si>
  <si>
    <t>CS ÚRS 2025 01</t>
  </si>
  <si>
    <t>4</t>
  </si>
  <si>
    <t>340949269</t>
  </si>
  <si>
    <t>PP</t>
  </si>
  <si>
    <t>Teleskopická hydraulická montážní plošina na samohybném podvozku, s otočným košem výšky zdvihu do 21 m</t>
  </si>
  <si>
    <t>Online PSC</t>
  </si>
  <si>
    <t>https://podminky.urs.cz/item/CS_URS_2025_01/945412112</t>
  </si>
  <si>
    <t>VV</t>
  </si>
  <si>
    <t>2 plošiny na 30 dní</t>
  </si>
  <si>
    <t>2*30</t>
  </si>
  <si>
    <t>Součet</t>
  </si>
  <si>
    <t>997</t>
  </si>
  <si>
    <t>Přesun sutě</t>
  </si>
  <si>
    <t>997013214</t>
  </si>
  <si>
    <t>Vnitrostaveništní doprava suti a vybouraných hmot pro budovy v přes 12 do 15 m ručně</t>
  </si>
  <si>
    <t>t</t>
  </si>
  <si>
    <t>-1379038474</t>
  </si>
  <si>
    <t>Vnitrostaveništní doprava suti a vybouraných hmot vodorovně do 50 m s naložením ručně pro budovy a haly výšky přes 12 do 15 m</t>
  </si>
  <si>
    <t>https://podminky.urs.cz/item/CS_URS_2025_01/997013214</t>
  </si>
  <si>
    <t>3</t>
  </si>
  <si>
    <t>997013501</t>
  </si>
  <si>
    <t>Odvoz suti a vybouraných hmot na skládku nebo meziskládku do 1 km se složením</t>
  </si>
  <si>
    <t>-1871988447</t>
  </si>
  <si>
    <t>Odvoz suti a vybouraných hmot na skládku nebo meziskládku se složením, na vzdálenost do 1 km</t>
  </si>
  <si>
    <t>https://podminky.urs.cz/item/CS_URS_2025_01/997013501</t>
  </si>
  <si>
    <t>demontovaná krytina a klempířské prvky budou uloženy na pozemku investora</t>
  </si>
  <si>
    <t>10,451</t>
  </si>
  <si>
    <t>PSV</t>
  </si>
  <si>
    <t>Práce a dodávky PSV</t>
  </si>
  <si>
    <t>762</t>
  </si>
  <si>
    <t>Konstrukce tesařské</t>
  </si>
  <si>
    <t>762083122</t>
  </si>
  <si>
    <t>Impregnace řeziva proti dřevokaznému hmyzu, houbám a plísním máčením třída ohrožení 3 a 4</t>
  </si>
  <si>
    <t>m3</t>
  </si>
  <si>
    <t>16</t>
  </si>
  <si>
    <t>238022519</t>
  </si>
  <si>
    <t>Impregnace řeziva máčením proti dřevokaznému hmyzu, houbám a plísním, třída ohrožení 3 a 4 (dřevo v exteriéru)</t>
  </si>
  <si>
    <t>https://podminky.urs.cz/item/CS_URS_2025_01/762083122</t>
  </si>
  <si>
    <t>5</t>
  </si>
  <si>
    <t>76234221R</t>
  </si>
  <si>
    <t>Montáž laťování na střechách jednoduchých sklonu do 60°</t>
  </si>
  <si>
    <t>m2</t>
  </si>
  <si>
    <t>R-položka</t>
  </si>
  <si>
    <t>-1506586158</t>
  </si>
  <si>
    <t>Montáž laťování střech jednoduchých sklonu do 60°</t>
  </si>
  <si>
    <t>6</t>
  </si>
  <si>
    <t>762342511</t>
  </si>
  <si>
    <t>Montáž kontralatí na podklad bez tepelné izolace</t>
  </si>
  <si>
    <t>m</t>
  </si>
  <si>
    <t>2113357636</t>
  </si>
  <si>
    <t>Montáž laťování montáž kontralatí na podklad bez tepelné izolace</t>
  </si>
  <si>
    <t>https://podminky.urs.cz/item/CS_URS_2025_01/762342511</t>
  </si>
  <si>
    <t>7</t>
  </si>
  <si>
    <t>M</t>
  </si>
  <si>
    <t>60514101</t>
  </si>
  <si>
    <t>řezivo jehličnaté lať 10-25cm2</t>
  </si>
  <si>
    <t>32</t>
  </si>
  <si>
    <t>664019943</t>
  </si>
  <si>
    <t>788*0,04*0,06*1,15</t>
  </si>
  <si>
    <t>1383*0,04*0,06*1,15</t>
  </si>
  <si>
    <t>8</t>
  </si>
  <si>
    <t>762395000</t>
  </si>
  <si>
    <t>Spojovací prostředky krovů, bednění, laťování, nadstřešních konstrukcí</t>
  </si>
  <si>
    <t>521100924</t>
  </si>
  <si>
    <t>Spojovací prostředky krovů, bednění a laťování, nadstřešních konstrukcí svorníky, prkna, hřebíky, pásová ocel, vruty</t>
  </si>
  <si>
    <t>https://podminky.urs.cz/item/CS_URS_2025_01/762395000</t>
  </si>
  <si>
    <t>998762123</t>
  </si>
  <si>
    <t>Přesun hmot tonážní pro kce tesařské ruční v objektech v přes 12 do 24 m</t>
  </si>
  <si>
    <t>53449235</t>
  </si>
  <si>
    <t>Přesun hmot pro konstrukce tesařské stanovený z hmotnosti přesunovaného materiálu vodorovná dopravní vzdálenost do 50 m ruční (bez užití mechanizace) v objektech výšky přes 12 do 24 m</t>
  </si>
  <si>
    <t>https://podminky.urs.cz/item/CS_URS_2025_01/998762123</t>
  </si>
  <si>
    <t>764</t>
  </si>
  <si>
    <t>Konstrukce klempířské</t>
  </si>
  <si>
    <t>10</t>
  </si>
  <si>
    <t>764004801</t>
  </si>
  <si>
    <t>Demontáž podokapního žlabu do suti</t>
  </si>
  <si>
    <t>-25950213</t>
  </si>
  <si>
    <t>Demontáž klempířských konstrukcí žlabu podokapního do suti</t>
  </si>
  <si>
    <t>https://podminky.urs.cz/item/CS_URS_2025_01/764004801</t>
  </si>
  <si>
    <t>2*60,6</t>
  </si>
  <si>
    <t>11</t>
  </si>
  <si>
    <t>764004841</t>
  </si>
  <si>
    <t>Demontáž háku do suti</t>
  </si>
  <si>
    <t>kus</t>
  </si>
  <si>
    <t>-1750346313</t>
  </si>
  <si>
    <t>Demontáž klempířských konstrukcí háku do suti</t>
  </si>
  <si>
    <t>https://podminky.urs.cz/item/CS_URS_2025_01/764004841</t>
  </si>
  <si>
    <t>764004861</t>
  </si>
  <si>
    <t>Demontáž svodu do suti</t>
  </si>
  <si>
    <t>-1672651823</t>
  </si>
  <si>
    <t>Demontáž klempířských konstrukcí svodu do suti</t>
  </si>
  <si>
    <t>https://podminky.urs.cz/item/CS_URS_2025_01/764004861</t>
  </si>
  <si>
    <t>8*12</t>
  </si>
  <si>
    <t>13</t>
  </si>
  <si>
    <t>764004871</t>
  </si>
  <si>
    <t>Demontáž objímky svodu do suti</t>
  </si>
  <si>
    <t>-580468543</t>
  </si>
  <si>
    <t>Demontáž klempířských konstrukcí objímek svodu včetně upevnovacích prostředků ( trnů, hmoždinek apod.) do suti</t>
  </si>
  <si>
    <t>https://podminky.urs.cz/item/CS_URS_2025_01/764004871</t>
  </si>
  <si>
    <t>8*5</t>
  </si>
  <si>
    <t>14</t>
  </si>
  <si>
    <t>764201117</t>
  </si>
  <si>
    <t>Montáž oplechování nevětraného hřebene z hřebenáčů</t>
  </si>
  <si>
    <t>-1499831543</t>
  </si>
  <si>
    <t>Montáž oplechování střešních prvků hřebene nevětraného z hřebenáčů</t>
  </si>
  <si>
    <t>https://podminky.urs.cz/item/CS_URS_2025_01/764201117</t>
  </si>
  <si>
    <t>15</t>
  </si>
  <si>
    <t>55350003</t>
  </si>
  <si>
    <t>hřebenáč profilovaný Pz plech s povrchovou úpravou dl do 2000mm</t>
  </si>
  <si>
    <t>-743235690</t>
  </si>
  <si>
    <t>60,6</t>
  </si>
  <si>
    <t>60,6*1,15 'Přepočtené koeficientem množství</t>
  </si>
  <si>
    <t>55350189</t>
  </si>
  <si>
    <t>čelo hřebenáče perforované univerzální profilovaný pozinkovaný plech s barevnou polyesterovou úpravou</t>
  </si>
  <si>
    <t>-432242262</t>
  </si>
  <si>
    <t>17</t>
  </si>
  <si>
    <t>55350004</t>
  </si>
  <si>
    <t>těsnění k velkoformátové profilované krytiny pod hřebenáč</t>
  </si>
  <si>
    <t>-515714053</t>
  </si>
  <si>
    <t>18</t>
  </si>
  <si>
    <t>31169115</t>
  </si>
  <si>
    <t>nýt ocelový trhací hlava plochá 3x8mm</t>
  </si>
  <si>
    <t>100 kus</t>
  </si>
  <si>
    <t>896232752</t>
  </si>
  <si>
    <t>19</t>
  </si>
  <si>
    <t>764212634</t>
  </si>
  <si>
    <t>Oplechování štítu závětrnou lištou z Pz s povrchovou úpravou rš 330 mm</t>
  </si>
  <si>
    <t>173460916</t>
  </si>
  <si>
    <t>Oplechování střešních prvků z pozinkovaného plechu s povrchovou úpravou štítu závětrnou lištou rš 330 mm</t>
  </si>
  <si>
    <t>https://podminky.urs.cz/item/CS_URS_2025_01/764212634</t>
  </si>
  <si>
    <t>2*19,75</t>
  </si>
  <si>
    <t>20</t>
  </si>
  <si>
    <t>764212664</t>
  </si>
  <si>
    <t>Oplechování rovné okapové hrany z Pz s povrchovou úpravou rš 330 mm</t>
  </si>
  <si>
    <t>-797262000</t>
  </si>
  <si>
    <t>Oplechování střešních prvků z pozinkovaného plechu s povrchovou úpravou okapu střechy rovné okapovým plechem rš 330 mm</t>
  </si>
  <si>
    <t>https://podminky.urs.cz/item/CS_URS_2025_01/764212664</t>
  </si>
  <si>
    <t>764501103</t>
  </si>
  <si>
    <t>Montáž žlabu podokapního půlkulatého</t>
  </si>
  <si>
    <t>-2142140237</t>
  </si>
  <si>
    <t>Montáž žlabu podokapního půlkruhového žlabu</t>
  </si>
  <si>
    <t>https://podminky.urs.cz/item/CS_URS_2025_01/764501103</t>
  </si>
  <si>
    <t>22</t>
  </si>
  <si>
    <t>55350104</t>
  </si>
  <si>
    <t>žlab podokapní půlkulatý rš 400mm</t>
  </si>
  <si>
    <t>1397873777</t>
  </si>
  <si>
    <t>121,2</t>
  </si>
  <si>
    <t>121,2*1,2 'Přepočtené koeficientem množství</t>
  </si>
  <si>
    <t>23</t>
  </si>
  <si>
    <t>31164120</t>
  </si>
  <si>
    <t>nýt nerez trhací 3x8mm</t>
  </si>
  <si>
    <t>1721326395</t>
  </si>
  <si>
    <t>24</t>
  </si>
  <si>
    <t>764501104</t>
  </si>
  <si>
    <t>Montáž čela pro podokapní půlkulatý žlab</t>
  </si>
  <si>
    <t>-1372403810</t>
  </si>
  <si>
    <t>Montáž žlabu podokapního půlkruhového čela</t>
  </si>
  <si>
    <t>https://podminky.urs.cz/item/CS_URS_2025_01/764501104</t>
  </si>
  <si>
    <t>25</t>
  </si>
  <si>
    <t>55350135</t>
  </si>
  <si>
    <t>čelo půlkulatého žlabu levé 190mm</t>
  </si>
  <si>
    <t>-1221052859</t>
  </si>
  <si>
    <t>26</t>
  </si>
  <si>
    <t>55350141</t>
  </si>
  <si>
    <t>čelo půlkulatého žlabu pravé 190mm</t>
  </si>
  <si>
    <t>1969182198</t>
  </si>
  <si>
    <t>27</t>
  </si>
  <si>
    <t>764501105</t>
  </si>
  <si>
    <t>Montáž háku pro podokapní půlkulatý žlab</t>
  </si>
  <si>
    <t>-1661218910</t>
  </si>
  <si>
    <t>Montáž žlabu podokapního půlkruhového háku</t>
  </si>
  <si>
    <t>https://podminky.urs.cz/item/CS_URS_2025_01/764501105</t>
  </si>
  <si>
    <t>28</t>
  </si>
  <si>
    <t>55350202</t>
  </si>
  <si>
    <t>hák žlabový dlouhý k půlkulatým žlabům rš 400mm</t>
  </si>
  <si>
    <t>1959916776</t>
  </si>
  <si>
    <t>29</t>
  </si>
  <si>
    <t>764501108</t>
  </si>
  <si>
    <t>Montáž kotlíku oválného (trychtýřového) pro podokapní žlab</t>
  </si>
  <si>
    <t>101788656</t>
  </si>
  <si>
    <t>Montáž žlabu podokapního půlkruhového kotlíku</t>
  </si>
  <si>
    <t>https://podminky.urs.cz/item/CS_URS_2025_01/764501108</t>
  </si>
  <si>
    <t>30</t>
  </si>
  <si>
    <t>55350157</t>
  </si>
  <si>
    <t>kotlík žlabový oválný 400/120mm</t>
  </si>
  <si>
    <t>379407673</t>
  </si>
  <si>
    <t>31</t>
  </si>
  <si>
    <t>764508131</t>
  </si>
  <si>
    <t>Montáž kruhového svodu</t>
  </si>
  <si>
    <t>1635303673</t>
  </si>
  <si>
    <t>Montáž svodu kruhového, průměru svodu</t>
  </si>
  <si>
    <t>https://podminky.urs.cz/item/CS_URS_2025_01/764508131</t>
  </si>
  <si>
    <t>55350110</t>
  </si>
  <si>
    <t>roura svodová Pz barvený 120mm</t>
  </si>
  <si>
    <t>252662029</t>
  </si>
  <si>
    <t>96</t>
  </si>
  <si>
    <t>96*1,15 'Přepočtené koeficientem množství</t>
  </si>
  <si>
    <t>33</t>
  </si>
  <si>
    <t>764508132</t>
  </si>
  <si>
    <t>Montáž objímky kruhového svodu</t>
  </si>
  <si>
    <t>1309683223</t>
  </si>
  <si>
    <t>Montáž svodu kruhového, průměru objímek</t>
  </si>
  <si>
    <t>https://podminky.urs.cz/item/CS_URS_2025_01/764508132</t>
  </si>
  <si>
    <t>34</t>
  </si>
  <si>
    <t>55350194</t>
  </si>
  <si>
    <t>objímka roury zaklapávací k trnu Pz barvený D 120mm</t>
  </si>
  <si>
    <t>545554729</t>
  </si>
  <si>
    <t>35</t>
  </si>
  <si>
    <t>55350195</t>
  </si>
  <si>
    <t>šroub/trn do objímky SO 200</t>
  </si>
  <si>
    <t>919330455</t>
  </si>
  <si>
    <t>36</t>
  </si>
  <si>
    <t>764508134</t>
  </si>
  <si>
    <t>Montáž horního dvojitého kolena kruhového svodu</t>
  </si>
  <si>
    <t>1619461080</t>
  </si>
  <si>
    <t>Montáž svodu kruhového, průměru kolen horních dvojitých</t>
  </si>
  <si>
    <t>https://podminky.urs.cz/item/CS_URS_2025_01/764508134</t>
  </si>
  <si>
    <t>37</t>
  </si>
  <si>
    <t>55350160</t>
  </si>
  <si>
    <t>koleno svodové roury 120/72°</t>
  </si>
  <si>
    <t>1989586097</t>
  </si>
  <si>
    <t>2*8</t>
  </si>
  <si>
    <t>38</t>
  </si>
  <si>
    <t>764508135</t>
  </si>
  <si>
    <t>Montáž výtokového kolena kruhového svodu</t>
  </si>
  <si>
    <t>-763645139</t>
  </si>
  <si>
    <t>Montáž svodu kruhového, průměru kolen výtokových</t>
  </si>
  <si>
    <t>https://podminky.urs.cz/item/CS_URS_2025_01/764508135</t>
  </si>
  <si>
    <t>39</t>
  </si>
  <si>
    <t>55350163</t>
  </si>
  <si>
    <t>koleno výtokové 120/72°</t>
  </si>
  <si>
    <t>-2063978420</t>
  </si>
  <si>
    <t>40</t>
  </si>
  <si>
    <t>764527504</t>
  </si>
  <si>
    <t>Dilatace žlabů z Al plechu vložením dilatačního pásu s pryžovou vložkou rš 330 mm</t>
  </si>
  <si>
    <t>1415039683</t>
  </si>
  <si>
    <t>Dilatace žlabů z hliníkového plechu vložením dilatačního pásu s pryžovou vložkou rš 330 mm</t>
  </si>
  <si>
    <t>https://podminky.urs.cz/item/CS_URS_2025_01/764527504</t>
  </si>
  <si>
    <t>41</t>
  </si>
  <si>
    <t>998764123</t>
  </si>
  <si>
    <t>Přesun hmot tonážní pro konstrukce klempířské ruční v objektech v přes 12 do 24 m</t>
  </si>
  <si>
    <t>1221901493</t>
  </si>
  <si>
    <t>Přesun hmot pro konstrukce klempířské stanovený z hmotnosti přesunovaného materiálu vodorovná dopravní vzdálenost do 50 m ruční (bez užtití mechanizace) v objektech výšky přes 12 do 24 m</t>
  </si>
  <si>
    <t>https://podminky.urs.cz/item/CS_URS_2025_01/998764123</t>
  </si>
  <si>
    <t>765</t>
  </si>
  <si>
    <t>Krytina skládaná</t>
  </si>
  <si>
    <t>42</t>
  </si>
  <si>
    <t>76511120R</t>
  </si>
  <si>
    <t>Montáž krytiny okapní jednoduchá větrací mřížka</t>
  </si>
  <si>
    <t>-814803775</t>
  </si>
  <si>
    <t>Montáž krytiny okapové hrany s jednoduchou větrací mřížkou</t>
  </si>
  <si>
    <t>43</t>
  </si>
  <si>
    <t>59244119R</t>
  </si>
  <si>
    <t>mřížka ochranná větrací v 125 mm</t>
  </si>
  <si>
    <t>-2048191615</t>
  </si>
  <si>
    <t>121,2*1,15 'Přepočtené koeficientem množství</t>
  </si>
  <si>
    <t>44</t>
  </si>
  <si>
    <t>765192001</t>
  </si>
  <si>
    <t>Nouzové (provizorní) zakrytí střechy plachtou</t>
  </si>
  <si>
    <t>-1332272802</t>
  </si>
  <si>
    <t>Nouzové zakrytí střechy plachtou</t>
  </si>
  <si>
    <t>https://podminky.urs.cz/item/CS_URS_2025_01/765192001</t>
  </si>
  <si>
    <t>postupné zakrývání střechy v průběhu demontáže a montáže při přerušení prací</t>
  </si>
  <si>
    <t>1186</t>
  </si>
  <si>
    <t>45</t>
  </si>
  <si>
    <t>998765123</t>
  </si>
  <si>
    <t>Přesun hmot tonážní pro krytiny skládané ruční v objektech v přes 12 do 24 m</t>
  </si>
  <si>
    <t>-132978298</t>
  </si>
  <si>
    <t>Přesun hmot pro krytiny skládané stanovený z hmotnosti přesunovaného materiálu vodorovná dopravní vzdálenost do 50 m ruční (bez užití mechanizace) na objektech výšky přes 12 do 24 m</t>
  </si>
  <si>
    <t>https://podminky.urs.cz/item/CS_URS_2025_01/998765123</t>
  </si>
  <si>
    <t>767</t>
  </si>
  <si>
    <t>Konstrukce zámečnické</t>
  </si>
  <si>
    <t>46</t>
  </si>
  <si>
    <t>767391112</t>
  </si>
  <si>
    <t>Montáž krytiny z tvarovaných plechů šroubováním</t>
  </si>
  <si>
    <t>1314800034</t>
  </si>
  <si>
    <t>Montáž krytiny z tvarovaných plechů trapézových nebo vlnitých, uchycených šroubováním</t>
  </si>
  <si>
    <t>https://podminky.urs.cz/item/CS_URS_2025_01/767391112</t>
  </si>
  <si>
    <t>47</t>
  </si>
  <si>
    <t>15485007R</t>
  </si>
  <si>
    <t>plech trapézový 50 Pz barvený antikondenzační úprava tl 0,5mm</t>
  </si>
  <si>
    <t>1136614776</t>
  </si>
  <si>
    <t>1186*1,133 'Přepočtené koeficientem množství</t>
  </si>
  <si>
    <t>48</t>
  </si>
  <si>
    <t>55350009</t>
  </si>
  <si>
    <t>šroub samovrtný do dřeva 4,8x35mm s těsnící podložkou Pz lakovaný</t>
  </si>
  <si>
    <t>-1396957765</t>
  </si>
  <si>
    <t>49</t>
  </si>
  <si>
    <t>12205100R</t>
  </si>
  <si>
    <t>šroub samořezný spojovací 4,8×23</t>
  </si>
  <si>
    <t>-2091993049</t>
  </si>
  <si>
    <t>50</t>
  </si>
  <si>
    <t>24701517R</t>
  </si>
  <si>
    <t>šroub závitotvorný do oceli JT2-d-6-5,5/6,3x62 (v16)</t>
  </si>
  <si>
    <t>-2105899788</t>
  </si>
  <si>
    <t>51</t>
  </si>
  <si>
    <t>767392802</t>
  </si>
  <si>
    <t>Demontáž krytin střech z plechů šroubovaných do suti</t>
  </si>
  <si>
    <t>563737515</t>
  </si>
  <si>
    <t>https://podminky.urs.cz/item/CS_URS_2025_01/767392802</t>
  </si>
  <si>
    <t>52</t>
  </si>
  <si>
    <t>998767123</t>
  </si>
  <si>
    <t>Přesun hmot tonážní pro zámečnické konstrukce ruční v objektech v přes 12 do 24 m</t>
  </si>
  <si>
    <t>963515072</t>
  </si>
  <si>
    <t>Přesun hmot pro zámečnické konstrukce stanovený z hmotnosti přesunovaného materiálu vodorovná dopravní vzdálenost do 50 m ruční (bez užití mechanizace) v objektech výšky přes 12 do 24 m</t>
  </si>
  <si>
    <t>https://podminky.urs.cz/item/CS_URS_2025_01/998767123</t>
  </si>
  <si>
    <t>VRN</t>
  </si>
  <si>
    <t>Vedlejší rozpočtové náklady</t>
  </si>
  <si>
    <t>VRN3</t>
  </si>
  <si>
    <t>Zařízení staveniště</t>
  </si>
  <si>
    <t>53</t>
  </si>
  <si>
    <t>030001000</t>
  </si>
  <si>
    <t>%</t>
  </si>
  <si>
    <t>1024</t>
  </si>
  <si>
    <t>1473234185</t>
  </si>
  <si>
    <t>https://podminky.urs.cz/item/CS_URS_2025_01/030001000</t>
  </si>
  <si>
    <t>VRN6</t>
  </si>
  <si>
    <t>Územní vlivy</t>
  </si>
  <si>
    <t>54</t>
  </si>
  <si>
    <t>065002000</t>
  </si>
  <si>
    <t>Mimostaveništní doprava materiálů, výrobků a strojů</t>
  </si>
  <si>
    <t>643709624</t>
  </si>
  <si>
    <t>https://podminky.urs.cz/item/CS_URS_2025_01/065002000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</si>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</sst>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5412112" TargetMode="External" /><Relationship Id="rId2" Type="http://schemas.openxmlformats.org/officeDocument/2006/relationships/hyperlink" Target="https://podminky.urs.cz/item/CS_URS_2025_01/997013214" TargetMode="External" /><Relationship Id="rId3" Type="http://schemas.openxmlformats.org/officeDocument/2006/relationships/hyperlink" Target="https://podminky.urs.cz/item/CS_URS_2025_01/997013501" TargetMode="External" /><Relationship Id="rId4" Type="http://schemas.openxmlformats.org/officeDocument/2006/relationships/hyperlink" Target="https://podminky.urs.cz/item/CS_URS_2025_01/762083122" TargetMode="External" /><Relationship Id="rId5" Type="http://schemas.openxmlformats.org/officeDocument/2006/relationships/hyperlink" Target="https://podminky.urs.cz/item/CS_URS_2025_01/762342511" TargetMode="External" /><Relationship Id="rId6" Type="http://schemas.openxmlformats.org/officeDocument/2006/relationships/hyperlink" Target="https://podminky.urs.cz/item/CS_URS_2025_01/762395000" TargetMode="External" /><Relationship Id="rId7" Type="http://schemas.openxmlformats.org/officeDocument/2006/relationships/hyperlink" Target="https://podminky.urs.cz/item/CS_URS_2025_01/998762123" TargetMode="External" /><Relationship Id="rId8" Type="http://schemas.openxmlformats.org/officeDocument/2006/relationships/hyperlink" Target="https://podminky.urs.cz/item/CS_URS_2025_01/764004801" TargetMode="External" /><Relationship Id="rId9" Type="http://schemas.openxmlformats.org/officeDocument/2006/relationships/hyperlink" Target="https://podminky.urs.cz/item/CS_URS_2025_01/764004841" TargetMode="External" /><Relationship Id="rId10" Type="http://schemas.openxmlformats.org/officeDocument/2006/relationships/hyperlink" Target="https://podminky.urs.cz/item/CS_URS_2025_01/764004861" TargetMode="External" /><Relationship Id="rId11" Type="http://schemas.openxmlformats.org/officeDocument/2006/relationships/hyperlink" Target="https://podminky.urs.cz/item/CS_URS_2025_01/764004871" TargetMode="External" /><Relationship Id="rId12" Type="http://schemas.openxmlformats.org/officeDocument/2006/relationships/hyperlink" Target="https://podminky.urs.cz/item/CS_URS_2025_01/764201117" TargetMode="External" /><Relationship Id="rId13" Type="http://schemas.openxmlformats.org/officeDocument/2006/relationships/hyperlink" Target="https://podminky.urs.cz/item/CS_URS_2025_01/764212634" TargetMode="External" /><Relationship Id="rId14" Type="http://schemas.openxmlformats.org/officeDocument/2006/relationships/hyperlink" Target="https://podminky.urs.cz/item/CS_URS_2025_01/764212664" TargetMode="External" /><Relationship Id="rId15" Type="http://schemas.openxmlformats.org/officeDocument/2006/relationships/hyperlink" Target="https://podminky.urs.cz/item/CS_URS_2025_01/764501103" TargetMode="External" /><Relationship Id="rId16" Type="http://schemas.openxmlformats.org/officeDocument/2006/relationships/hyperlink" Target="https://podminky.urs.cz/item/CS_URS_2025_01/764501104" TargetMode="External" /><Relationship Id="rId17" Type="http://schemas.openxmlformats.org/officeDocument/2006/relationships/hyperlink" Target="https://podminky.urs.cz/item/CS_URS_2025_01/764501105" TargetMode="External" /><Relationship Id="rId18" Type="http://schemas.openxmlformats.org/officeDocument/2006/relationships/hyperlink" Target="https://podminky.urs.cz/item/CS_URS_2025_01/764501108" TargetMode="External" /><Relationship Id="rId19" Type="http://schemas.openxmlformats.org/officeDocument/2006/relationships/hyperlink" Target="https://podminky.urs.cz/item/CS_URS_2025_01/764508131" TargetMode="External" /><Relationship Id="rId20" Type="http://schemas.openxmlformats.org/officeDocument/2006/relationships/hyperlink" Target="https://podminky.urs.cz/item/CS_URS_2025_01/764508132" TargetMode="External" /><Relationship Id="rId21" Type="http://schemas.openxmlformats.org/officeDocument/2006/relationships/hyperlink" Target="https://podminky.urs.cz/item/CS_URS_2025_01/764508134" TargetMode="External" /><Relationship Id="rId22" Type="http://schemas.openxmlformats.org/officeDocument/2006/relationships/hyperlink" Target="https://podminky.urs.cz/item/CS_URS_2025_01/764508135" TargetMode="External" /><Relationship Id="rId23" Type="http://schemas.openxmlformats.org/officeDocument/2006/relationships/hyperlink" Target="https://podminky.urs.cz/item/CS_URS_2025_01/764527504" TargetMode="External" /><Relationship Id="rId24" Type="http://schemas.openxmlformats.org/officeDocument/2006/relationships/hyperlink" Target="https://podminky.urs.cz/item/CS_URS_2025_01/998764123" TargetMode="External" /><Relationship Id="rId25" Type="http://schemas.openxmlformats.org/officeDocument/2006/relationships/hyperlink" Target="https://podminky.urs.cz/item/CS_URS_2025_01/765192001" TargetMode="External" /><Relationship Id="rId26" Type="http://schemas.openxmlformats.org/officeDocument/2006/relationships/hyperlink" Target="https://podminky.urs.cz/item/CS_URS_2025_01/998765123" TargetMode="External" /><Relationship Id="rId27" Type="http://schemas.openxmlformats.org/officeDocument/2006/relationships/hyperlink" Target="https://podminky.urs.cz/item/CS_URS_2025_01/767391112" TargetMode="External" /><Relationship Id="rId28" Type="http://schemas.openxmlformats.org/officeDocument/2006/relationships/hyperlink" Target="https://podminky.urs.cz/item/CS_URS_2025_01/767392802" TargetMode="External" /><Relationship Id="rId29" Type="http://schemas.openxmlformats.org/officeDocument/2006/relationships/hyperlink" Target="https://podminky.urs.cz/item/CS_URS_2025_01/998767123" TargetMode="External" /><Relationship Id="rId30" Type="http://schemas.openxmlformats.org/officeDocument/2006/relationships/hyperlink" Target="https://podminky.urs.cz/item/CS_URS_2025_01/030001000" TargetMode="External" /><Relationship Id="rId31" Type="http://schemas.openxmlformats.org/officeDocument/2006/relationships/hyperlink" Target="https://podminky.urs.cz/item/CS_URS_2025_01/065002000" TargetMode="External" /><Relationship Id="rId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20241008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střešní krytiny na objektu skladu na parcele p. č. st. 38 v k. ú. Horní Dvory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p.č.st. 38, k.ú. Horní Dvory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27. 1. 2025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Školní statek a kraj.středisko ekolog.výchovy,p.o.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Milan Kaláb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Bc. Martin Frous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37.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'20241008 - Výměna střešní...'!J28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'20241008 - Výměna střešní...'!P84</f>
        <v>0</v>
      </c>
      <c r="AV55" s="121">
        <f>'20241008 - Výměna střešní...'!J31</f>
        <v>0</v>
      </c>
      <c r="AW55" s="121">
        <f>'20241008 - Výměna střešní...'!J32</f>
        <v>0</v>
      </c>
      <c r="AX55" s="121">
        <f>'20241008 - Výměna střešní...'!J33</f>
        <v>0</v>
      </c>
      <c r="AY55" s="121">
        <f>'20241008 - Výměna střešní...'!J34</f>
        <v>0</v>
      </c>
      <c r="AZ55" s="121">
        <f>'20241008 - Výměna střešní...'!F31</f>
        <v>0</v>
      </c>
      <c r="BA55" s="121">
        <f>'20241008 - Výměna střešní...'!F32</f>
        <v>0</v>
      </c>
      <c r="BB55" s="121">
        <f>'20241008 - Výměna střešní...'!F33</f>
        <v>0</v>
      </c>
      <c r="BC55" s="121">
        <f>'20241008 - Výměna střešní...'!F34</f>
        <v>0</v>
      </c>
      <c r="BD55" s="123">
        <f>'20241008 - Výměna střešní...'!F35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G4aXpCitemn30kgJwqtAZ8ooXCDRhxQIMf+5DTkxaHVzkIYYqYHxor20Xniys7zdo24pI76CAgRwHYHZhRRDVw==" hashValue="UjPaDbEFlrC/h62h4RDhsYbUmUJwflXOsTmVUwSHXDv6hrqzKyHFtYIltC5Bzo++WxpIllGrtLAODgqW4FMfD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1008 - Výměna střeš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30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27. 1. 2025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">
        <v>19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32</v>
      </c>
      <c r="F19" s="40"/>
      <c r="G19" s="40"/>
      <c r="H19" s="40"/>
      <c r="I19" s="129" t="s">
        <v>28</v>
      </c>
      <c r="J19" s="132" t="s">
        <v>19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71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ROUND(J84,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ROUND((SUM(BE84:BE275)),  2)</f>
        <v>0</v>
      </c>
      <c r="G31" s="40"/>
      <c r="H31" s="40"/>
      <c r="I31" s="144">
        <v>0.20999999999999999</v>
      </c>
      <c r="J31" s="143">
        <f>ROUND(((SUM(BE84:BE275))*I31),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ROUND((SUM(BF84:BF275)),  2)</f>
        <v>0</v>
      </c>
      <c r="G32" s="40"/>
      <c r="H32" s="40"/>
      <c r="I32" s="144">
        <v>0.12</v>
      </c>
      <c r="J32" s="143">
        <f>ROUND(((SUM(BF84:BF275))*I32),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ROUND((SUM(BG84:BG275)),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ROUND((SUM(BH84:BH275)),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ROUND((SUM(BI84:BI275)),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30" customHeight="1">
      <c r="A46" s="40"/>
      <c r="B46" s="41"/>
      <c r="C46" s="42"/>
      <c r="D46" s="42"/>
      <c r="E46" s="71" t="str">
        <f>E7</f>
        <v>Výměna střešní krytiny na objektu skladu na parcele p. č. st. 38 v k. ú. Horní Dvory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p.č.st. 38, k.ú. Horní Dvory</v>
      </c>
      <c r="G48" s="42"/>
      <c r="H48" s="42"/>
      <c r="I48" s="34" t="s">
        <v>23</v>
      </c>
      <c r="J48" s="74" t="str">
        <f>IF(J10="","",J10)</f>
        <v>27. 1. 2025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Školní statek a kraj.středisko ekolog.výchovy,p.o.</v>
      </c>
      <c r="G50" s="42"/>
      <c r="H50" s="42"/>
      <c r="I50" s="34" t="s">
        <v>31</v>
      </c>
      <c r="J50" s="38" t="str">
        <f>E19</f>
        <v>Ing. Milan Kaláb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Bc. Martin Frous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J84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J85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J86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J93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60"/>
      <c r="C59" s="161"/>
      <c r="D59" s="162" t="s">
        <v>88</v>
      </c>
      <c r="E59" s="163"/>
      <c r="F59" s="163"/>
      <c r="G59" s="163"/>
      <c r="H59" s="163"/>
      <c r="I59" s="163"/>
      <c r="J59" s="164">
        <f>J102</f>
        <v>0</v>
      </c>
      <c r="K59" s="161"/>
      <c r="L59" s="165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J103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90</v>
      </c>
      <c r="E61" s="169"/>
      <c r="F61" s="169"/>
      <c r="G61" s="169"/>
      <c r="H61" s="169"/>
      <c r="I61" s="169"/>
      <c r="J61" s="170">
        <f>J123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91</v>
      </c>
      <c r="E62" s="169"/>
      <c r="F62" s="169"/>
      <c r="G62" s="169"/>
      <c r="H62" s="169"/>
      <c r="I62" s="169"/>
      <c r="J62" s="170">
        <f>J230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92</v>
      </c>
      <c r="E63" s="169"/>
      <c r="F63" s="169"/>
      <c r="G63" s="169"/>
      <c r="H63" s="169"/>
      <c r="I63" s="169"/>
      <c r="J63" s="170">
        <f>J247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0"/>
      <c r="C64" s="161"/>
      <c r="D64" s="162" t="s">
        <v>93</v>
      </c>
      <c r="E64" s="163"/>
      <c r="F64" s="163"/>
      <c r="G64" s="163"/>
      <c r="H64" s="163"/>
      <c r="I64" s="163"/>
      <c r="J64" s="164">
        <f>J267</f>
        <v>0</v>
      </c>
      <c r="K64" s="161"/>
      <c r="L64" s="16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6"/>
      <c r="C65" s="167"/>
      <c r="D65" s="168" t="s">
        <v>94</v>
      </c>
      <c r="E65" s="169"/>
      <c r="F65" s="169"/>
      <c r="G65" s="169"/>
      <c r="H65" s="169"/>
      <c r="I65" s="169"/>
      <c r="J65" s="170">
        <f>J268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95</v>
      </c>
      <c r="E66" s="169"/>
      <c r="F66" s="169"/>
      <c r="G66" s="169"/>
      <c r="H66" s="169"/>
      <c r="I66" s="169"/>
      <c r="J66" s="170">
        <f>J272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96</v>
      </c>
      <c r="D73" s="42"/>
      <c r="E73" s="42"/>
      <c r="F73" s="42"/>
      <c r="G73" s="42"/>
      <c r="H73" s="42"/>
      <c r="I73" s="42"/>
      <c r="J73" s="42"/>
      <c r="K73" s="42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E7</f>
        <v>Výměna střešní krytiny na objektu skladu na parcele p. č. st. 38 v k. ú. Horní Dvory</v>
      </c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F10</f>
        <v>p.č.st. 38, k.ú. Horní Dvory</v>
      </c>
      <c r="G78" s="42"/>
      <c r="H78" s="42"/>
      <c r="I78" s="34" t="s">
        <v>23</v>
      </c>
      <c r="J78" s="74" t="str">
        <f>IF(J10="","",J10)</f>
        <v>27. 1. 2025</v>
      </c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E13</f>
        <v>Školní statek a kraj.středisko ekolog.výchovy,p.o.</v>
      </c>
      <c r="G80" s="42"/>
      <c r="H80" s="42"/>
      <c r="I80" s="34" t="s">
        <v>31</v>
      </c>
      <c r="J80" s="38" t="str">
        <f>E19</f>
        <v>Ing. Milan Kaláb</v>
      </c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IF(E16="","",E16)</f>
        <v>Vyplň údaj</v>
      </c>
      <c r="G81" s="42"/>
      <c r="H81" s="42"/>
      <c r="I81" s="34" t="s">
        <v>34</v>
      </c>
      <c r="J81" s="38" t="str">
        <f>E22</f>
        <v>Bc. Martin Frous</v>
      </c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2"/>
      <c r="B83" s="173"/>
      <c r="C83" s="174" t="s">
        <v>97</v>
      </c>
      <c r="D83" s="175" t="s">
        <v>57</v>
      </c>
      <c r="E83" s="175" t="s">
        <v>53</v>
      </c>
      <c r="F83" s="175" t="s">
        <v>54</v>
      </c>
      <c r="G83" s="175" t="s">
        <v>98</v>
      </c>
      <c r="H83" s="175" t="s">
        <v>99</v>
      </c>
      <c r="I83" s="175" t="s">
        <v>100</v>
      </c>
      <c r="J83" s="175" t="s">
        <v>83</v>
      </c>
      <c r="K83" s="176" t="s">
        <v>101</v>
      </c>
      <c r="L83" s="177"/>
      <c r="M83" s="94" t="s">
        <v>19</v>
      </c>
      <c r="N83" s="95" t="s">
        <v>42</v>
      </c>
      <c r="O83" s="95" t="s">
        <v>102</v>
      </c>
      <c r="P83" s="95" t="s">
        <v>103</v>
      </c>
      <c r="Q83" s="95" t="s">
        <v>104</v>
      </c>
      <c r="R83" s="95" t="s">
        <v>105</v>
      </c>
      <c r="S83" s="95" t="s">
        <v>106</v>
      </c>
      <c r="T83" s="96" t="s">
        <v>107</v>
      </c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="2" customFormat="1" ht="22.8" customHeight="1">
      <c r="A84" s="40"/>
      <c r="B84" s="41"/>
      <c r="C84" s="101" t="s">
        <v>108</v>
      </c>
      <c r="D84" s="42"/>
      <c r="E84" s="42"/>
      <c r="F84" s="42"/>
      <c r="G84" s="42"/>
      <c r="H84" s="42"/>
      <c r="I84" s="42"/>
      <c r="J84" s="178">
        <f>BK84</f>
        <v>0</v>
      </c>
      <c r="K84" s="42"/>
      <c r="L84" s="46"/>
      <c r="M84" s="97"/>
      <c r="N84" s="179"/>
      <c r="O84" s="98"/>
      <c r="P84" s="180">
        <f>P85+P102+P267</f>
        <v>0</v>
      </c>
      <c r="Q84" s="98"/>
      <c r="R84" s="180">
        <f>R85+R102+R267</f>
        <v>13.228958160000001</v>
      </c>
      <c r="S84" s="98"/>
      <c r="T84" s="181">
        <f>T85+T102+T267</f>
        <v>10.450520000000001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84</v>
      </c>
      <c r="BK84" s="182">
        <f>BK85+BK102+BK267</f>
        <v>0</v>
      </c>
    </row>
    <row r="85" s="12" customFormat="1" ht="25.92" customHeight="1">
      <c r="A85" s="12"/>
      <c r="B85" s="183"/>
      <c r="C85" s="184"/>
      <c r="D85" s="185" t="s">
        <v>71</v>
      </c>
      <c r="E85" s="186" t="s">
        <v>109</v>
      </c>
      <c r="F85" s="186" t="s">
        <v>110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P86+P93</f>
        <v>0</v>
      </c>
      <c r="Q85" s="191"/>
      <c r="R85" s="192">
        <f>R86+R93</f>
        <v>0</v>
      </c>
      <c r="S85" s="191"/>
      <c r="T85" s="193">
        <f>T86+T93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4" t="s">
        <v>77</v>
      </c>
      <c r="AT85" s="195" t="s">
        <v>71</v>
      </c>
      <c r="AU85" s="195" t="s">
        <v>72</v>
      </c>
      <c r="AY85" s="194" t="s">
        <v>111</v>
      </c>
      <c r="BK85" s="196">
        <f>BK86+BK93</f>
        <v>0</v>
      </c>
    </row>
    <row r="86" s="12" customFormat="1" ht="22.8" customHeight="1">
      <c r="A86" s="12"/>
      <c r="B86" s="183"/>
      <c r="C86" s="184"/>
      <c r="D86" s="185" t="s">
        <v>71</v>
      </c>
      <c r="E86" s="197" t="s">
        <v>112</v>
      </c>
      <c r="F86" s="197" t="s">
        <v>113</v>
      </c>
      <c r="G86" s="184"/>
      <c r="H86" s="184"/>
      <c r="I86" s="187"/>
      <c r="J86" s="198">
        <f>BK86</f>
        <v>0</v>
      </c>
      <c r="K86" s="184"/>
      <c r="L86" s="189"/>
      <c r="M86" s="190"/>
      <c r="N86" s="191"/>
      <c r="O86" s="191"/>
      <c r="P86" s="192">
        <f>SUM(P87:P92)</f>
        <v>0</v>
      </c>
      <c r="Q86" s="191"/>
      <c r="R86" s="192">
        <f>SUM(R87:R92)</f>
        <v>0</v>
      </c>
      <c r="S86" s="191"/>
      <c r="T86" s="193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77</v>
      </c>
      <c r="AT86" s="195" t="s">
        <v>71</v>
      </c>
      <c r="AU86" s="195" t="s">
        <v>77</v>
      </c>
      <c r="AY86" s="194" t="s">
        <v>111</v>
      </c>
      <c r="BK86" s="196">
        <f>SUM(BK87:BK92)</f>
        <v>0</v>
      </c>
    </row>
    <row r="87" s="2" customFormat="1" ht="24.15" customHeight="1">
      <c r="A87" s="40"/>
      <c r="B87" s="41"/>
      <c r="C87" s="199" t="s">
        <v>77</v>
      </c>
      <c r="D87" s="199" t="s">
        <v>114</v>
      </c>
      <c r="E87" s="200" t="s">
        <v>115</v>
      </c>
      <c r="F87" s="201" t="s">
        <v>116</v>
      </c>
      <c r="G87" s="202" t="s">
        <v>117</v>
      </c>
      <c r="H87" s="203">
        <v>60</v>
      </c>
      <c r="I87" s="204"/>
      <c r="J87" s="205">
        <f>ROUND(I87*H87,2)</f>
        <v>0</v>
      </c>
      <c r="K87" s="201" t="s">
        <v>118</v>
      </c>
      <c r="L87" s="46"/>
      <c r="M87" s="206" t="s">
        <v>19</v>
      </c>
      <c r="N87" s="207" t="s">
        <v>43</v>
      </c>
      <c r="O87" s="86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0" t="s">
        <v>119</v>
      </c>
      <c r="AT87" s="210" t="s">
        <v>114</v>
      </c>
      <c r="AU87" s="210" t="s">
        <v>79</v>
      </c>
      <c r="AY87" s="19" t="s">
        <v>111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9" t="s">
        <v>77</v>
      </c>
      <c r="BK87" s="211">
        <f>ROUND(I87*H87,2)</f>
        <v>0</v>
      </c>
      <c r="BL87" s="19" t="s">
        <v>119</v>
      </c>
      <c r="BM87" s="210" t="s">
        <v>120</v>
      </c>
    </row>
    <row r="88" s="2" customFormat="1">
      <c r="A88" s="40"/>
      <c r="B88" s="41"/>
      <c r="C88" s="42"/>
      <c r="D88" s="212" t="s">
        <v>121</v>
      </c>
      <c r="E88" s="42"/>
      <c r="F88" s="213" t="s">
        <v>122</v>
      </c>
      <c r="G88" s="42"/>
      <c r="H88" s="42"/>
      <c r="I88" s="214"/>
      <c r="J88" s="42"/>
      <c r="K88" s="42"/>
      <c r="L88" s="46"/>
      <c r="M88" s="215"/>
      <c r="N88" s="216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121</v>
      </c>
      <c r="AU88" s="19" t="s">
        <v>79</v>
      </c>
    </row>
    <row r="89" s="2" customFormat="1">
      <c r="A89" s="40"/>
      <c r="B89" s="41"/>
      <c r="C89" s="42"/>
      <c r="D89" s="217" t="s">
        <v>123</v>
      </c>
      <c r="E89" s="42"/>
      <c r="F89" s="218" t="s">
        <v>124</v>
      </c>
      <c r="G89" s="42"/>
      <c r="H89" s="42"/>
      <c r="I89" s="214"/>
      <c r="J89" s="42"/>
      <c r="K89" s="42"/>
      <c r="L89" s="46"/>
      <c r="M89" s="215"/>
      <c r="N89" s="216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123</v>
      </c>
      <c r="AU89" s="19" t="s">
        <v>79</v>
      </c>
    </row>
    <row r="90" s="13" customFormat="1">
      <c r="A90" s="13"/>
      <c r="B90" s="219"/>
      <c r="C90" s="220"/>
      <c r="D90" s="212" t="s">
        <v>125</v>
      </c>
      <c r="E90" s="221" t="s">
        <v>19</v>
      </c>
      <c r="F90" s="222" t="s">
        <v>126</v>
      </c>
      <c r="G90" s="220"/>
      <c r="H90" s="221" t="s">
        <v>19</v>
      </c>
      <c r="I90" s="223"/>
      <c r="J90" s="220"/>
      <c r="K90" s="220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125</v>
      </c>
      <c r="AU90" s="228" t="s">
        <v>79</v>
      </c>
      <c r="AV90" s="13" t="s">
        <v>77</v>
      </c>
      <c r="AW90" s="13" t="s">
        <v>33</v>
      </c>
      <c r="AX90" s="13" t="s">
        <v>72</v>
      </c>
      <c r="AY90" s="228" t="s">
        <v>111</v>
      </c>
    </row>
    <row r="91" s="14" customFormat="1">
      <c r="A91" s="14"/>
      <c r="B91" s="229"/>
      <c r="C91" s="230"/>
      <c r="D91" s="212" t="s">
        <v>125</v>
      </c>
      <c r="E91" s="231" t="s">
        <v>19</v>
      </c>
      <c r="F91" s="232" t="s">
        <v>127</v>
      </c>
      <c r="G91" s="230"/>
      <c r="H91" s="233">
        <v>60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125</v>
      </c>
      <c r="AU91" s="239" t="s">
        <v>79</v>
      </c>
      <c r="AV91" s="14" t="s">
        <v>79</v>
      </c>
      <c r="AW91" s="14" t="s">
        <v>33</v>
      </c>
      <c r="AX91" s="14" t="s">
        <v>72</v>
      </c>
      <c r="AY91" s="239" t="s">
        <v>111</v>
      </c>
    </row>
    <row r="92" s="15" customFormat="1">
      <c r="A92" s="15"/>
      <c r="B92" s="240"/>
      <c r="C92" s="241"/>
      <c r="D92" s="212" t="s">
        <v>125</v>
      </c>
      <c r="E92" s="242" t="s">
        <v>19</v>
      </c>
      <c r="F92" s="243" t="s">
        <v>128</v>
      </c>
      <c r="G92" s="241"/>
      <c r="H92" s="244">
        <v>60</v>
      </c>
      <c r="I92" s="245"/>
      <c r="J92" s="241"/>
      <c r="K92" s="241"/>
      <c r="L92" s="246"/>
      <c r="M92" s="247"/>
      <c r="N92" s="248"/>
      <c r="O92" s="248"/>
      <c r="P92" s="248"/>
      <c r="Q92" s="248"/>
      <c r="R92" s="248"/>
      <c r="S92" s="248"/>
      <c r="T92" s="249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0" t="s">
        <v>125</v>
      </c>
      <c r="AU92" s="250" t="s">
        <v>79</v>
      </c>
      <c r="AV92" s="15" t="s">
        <v>119</v>
      </c>
      <c r="AW92" s="15" t="s">
        <v>33</v>
      </c>
      <c r="AX92" s="15" t="s">
        <v>77</v>
      </c>
      <c r="AY92" s="250" t="s">
        <v>111</v>
      </c>
    </row>
    <row r="93" s="12" customFormat="1" ht="22.8" customHeight="1">
      <c r="A93" s="12"/>
      <c r="B93" s="183"/>
      <c r="C93" s="184"/>
      <c r="D93" s="185" t="s">
        <v>71</v>
      </c>
      <c r="E93" s="197" t="s">
        <v>129</v>
      </c>
      <c r="F93" s="197" t="s">
        <v>130</v>
      </c>
      <c r="G93" s="184"/>
      <c r="H93" s="184"/>
      <c r="I93" s="187"/>
      <c r="J93" s="198">
        <f>BK93</f>
        <v>0</v>
      </c>
      <c r="K93" s="184"/>
      <c r="L93" s="189"/>
      <c r="M93" s="190"/>
      <c r="N93" s="191"/>
      <c r="O93" s="191"/>
      <c r="P93" s="192">
        <f>SUM(P94:P101)</f>
        <v>0</v>
      </c>
      <c r="Q93" s="191"/>
      <c r="R93" s="192">
        <f>SUM(R94:R101)</f>
        <v>0</v>
      </c>
      <c r="S93" s="191"/>
      <c r="T93" s="193">
        <f>SUM(T94:T101)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4" t="s">
        <v>77</v>
      </c>
      <c r="AT93" s="195" t="s">
        <v>71</v>
      </c>
      <c r="AU93" s="195" t="s">
        <v>77</v>
      </c>
      <c r="AY93" s="194" t="s">
        <v>111</v>
      </c>
      <c r="BK93" s="196">
        <f>SUM(BK94:BK101)</f>
        <v>0</v>
      </c>
    </row>
    <row r="94" s="2" customFormat="1" ht="24.15" customHeight="1">
      <c r="A94" s="40"/>
      <c r="B94" s="41"/>
      <c r="C94" s="199" t="s">
        <v>79</v>
      </c>
      <c r="D94" s="199" t="s">
        <v>114</v>
      </c>
      <c r="E94" s="200" t="s">
        <v>131</v>
      </c>
      <c r="F94" s="201" t="s">
        <v>132</v>
      </c>
      <c r="G94" s="202" t="s">
        <v>133</v>
      </c>
      <c r="H94" s="203">
        <v>10.451000000000001</v>
      </c>
      <c r="I94" s="204"/>
      <c r="J94" s="205">
        <f>ROUND(I94*H94,2)</f>
        <v>0</v>
      </c>
      <c r="K94" s="201" t="s">
        <v>118</v>
      </c>
      <c r="L94" s="46"/>
      <c r="M94" s="206" t="s">
        <v>19</v>
      </c>
      <c r="N94" s="207" t="s">
        <v>43</v>
      </c>
      <c r="O94" s="86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0" t="s">
        <v>119</v>
      </c>
      <c r="AT94" s="210" t="s">
        <v>114</v>
      </c>
      <c r="AU94" s="210" t="s">
        <v>79</v>
      </c>
      <c r="AY94" s="19" t="s">
        <v>111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9" t="s">
        <v>77</v>
      </c>
      <c r="BK94" s="211">
        <f>ROUND(I94*H94,2)</f>
        <v>0</v>
      </c>
      <c r="BL94" s="19" t="s">
        <v>119</v>
      </c>
      <c r="BM94" s="210" t="s">
        <v>134</v>
      </c>
    </row>
    <row r="95" s="2" customFormat="1">
      <c r="A95" s="40"/>
      <c r="B95" s="41"/>
      <c r="C95" s="42"/>
      <c r="D95" s="212" t="s">
        <v>121</v>
      </c>
      <c r="E95" s="42"/>
      <c r="F95" s="213" t="s">
        <v>135</v>
      </c>
      <c r="G95" s="42"/>
      <c r="H95" s="42"/>
      <c r="I95" s="214"/>
      <c r="J95" s="42"/>
      <c r="K95" s="42"/>
      <c r="L95" s="46"/>
      <c r="M95" s="215"/>
      <c r="N95" s="21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121</v>
      </c>
      <c r="AU95" s="19" t="s">
        <v>79</v>
      </c>
    </row>
    <row r="96" s="2" customFormat="1">
      <c r="A96" s="40"/>
      <c r="B96" s="41"/>
      <c r="C96" s="42"/>
      <c r="D96" s="217" t="s">
        <v>123</v>
      </c>
      <c r="E96" s="42"/>
      <c r="F96" s="218" t="s">
        <v>136</v>
      </c>
      <c r="G96" s="42"/>
      <c r="H96" s="42"/>
      <c r="I96" s="214"/>
      <c r="J96" s="42"/>
      <c r="K96" s="42"/>
      <c r="L96" s="46"/>
      <c r="M96" s="215"/>
      <c r="N96" s="216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123</v>
      </c>
      <c r="AU96" s="19" t="s">
        <v>79</v>
      </c>
    </row>
    <row r="97" s="2" customFormat="1" ht="24.15" customHeight="1">
      <c r="A97" s="40"/>
      <c r="B97" s="41"/>
      <c r="C97" s="199" t="s">
        <v>137</v>
      </c>
      <c r="D97" s="199" t="s">
        <v>114</v>
      </c>
      <c r="E97" s="200" t="s">
        <v>138</v>
      </c>
      <c r="F97" s="201" t="s">
        <v>139</v>
      </c>
      <c r="G97" s="202" t="s">
        <v>133</v>
      </c>
      <c r="H97" s="203">
        <v>10.451000000000001</v>
      </c>
      <c r="I97" s="204"/>
      <c r="J97" s="205">
        <f>ROUND(I97*H97,2)</f>
        <v>0</v>
      </c>
      <c r="K97" s="201" t="s">
        <v>118</v>
      </c>
      <c r="L97" s="46"/>
      <c r="M97" s="206" t="s">
        <v>19</v>
      </c>
      <c r="N97" s="207" t="s">
        <v>43</v>
      </c>
      <c r="O97" s="86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0" t="s">
        <v>119</v>
      </c>
      <c r="AT97" s="210" t="s">
        <v>114</v>
      </c>
      <c r="AU97" s="210" t="s">
        <v>79</v>
      </c>
      <c r="AY97" s="19" t="s">
        <v>111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9" t="s">
        <v>77</v>
      </c>
      <c r="BK97" s="211">
        <f>ROUND(I97*H97,2)</f>
        <v>0</v>
      </c>
      <c r="BL97" s="19" t="s">
        <v>119</v>
      </c>
      <c r="BM97" s="210" t="s">
        <v>140</v>
      </c>
    </row>
    <row r="98" s="2" customFormat="1">
      <c r="A98" s="40"/>
      <c r="B98" s="41"/>
      <c r="C98" s="42"/>
      <c r="D98" s="212" t="s">
        <v>121</v>
      </c>
      <c r="E98" s="42"/>
      <c r="F98" s="213" t="s">
        <v>141</v>
      </c>
      <c r="G98" s="42"/>
      <c r="H98" s="42"/>
      <c r="I98" s="214"/>
      <c r="J98" s="42"/>
      <c r="K98" s="42"/>
      <c r="L98" s="46"/>
      <c r="M98" s="215"/>
      <c r="N98" s="21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121</v>
      </c>
      <c r="AU98" s="19" t="s">
        <v>79</v>
      </c>
    </row>
    <row r="99" s="2" customFormat="1">
      <c r="A99" s="40"/>
      <c r="B99" s="41"/>
      <c r="C99" s="42"/>
      <c r="D99" s="217" t="s">
        <v>123</v>
      </c>
      <c r="E99" s="42"/>
      <c r="F99" s="218" t="s">
        <v>142</v>
      </c>
      <c r="G99" s="42"/>
      <c r="H99" s="42"/>
      <c r="I99" s="214"/>
      <c r="J99" s="42"/>
      <c r="K99" s="42"/>
      <c r="L99" s="46"/>
      <c r="M99" s="215"/>
      <c r="N99" s="21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123</v>
      </c>
      <c r="AU99" s="19" t="s">
        <v>79</v>
      </c>
    </row>
    <row r="100" s="13" customFormat="1">
      <c r="A100" s="13"/>
      <c r="B100" s="219"/>
      <c r="C100" s="220"/>
      <c r="D100" s="212" t="s">
        <v>125</v>
      </c>
      <c r="E100" s="221" t="s">
        <v>19</v>
      </c>
      <c r="F100" s="222" t="s">
        <v>143</v>
      </c>
      <c r="G100" s="220"/>
      <c r="H100" s="221" t="s">
        <v>19</v>
      </c>
      <c r="I100" s="223"/>
      <c r="J100" s="220"/>
      <c r="K100" s="220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125</v>
      </c>
      <c r="AU100" s="228" t="s">
        <v>79</v>
      </c>
      <c r="AV100" s="13" t="s">
        <v>77</v>
      </c>
      <c r="AW100" s="13" t="s">
        <v>33</v>
      </c>
      <c r="AX100" s="13" t="s">
        <v>72</v>
      </c>
      <c r="AY100" s="228" t="s">
        <v>111</v>
      </c>
    </row>
    <row r="101" s="14" customFormat="1">
      <c r="A101" s="14"/>
      <c r="B101" s="229"/>
      <c r="C101" s="230"/>
      <c r="D101" s="212" t="s">
        <v>125</v>
      </c>
      <c r="E101" s="231" t="s">
        <v>19</v>
      </c>
      <c r="F101" s="232" t="s">
        <v>144</v>
      </c>
      <c r="G101" s="230"/>
      <c r="H101" s="233">
        <v>10.451000000000001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125</v>
      </c>
      <c r="AU101" s="239" t="s">
        <v>79</v>
      </c>
      <c r="AV101" s="14" t="s">
        <v>79</v>
      </c>
      <c r="AW101" s="14" t="s">
        <v>33</v>
      </c>
      <c r="AX101" s="14" t="s">
        <v>77</v>
      </c>
      <c r="AY101" s="239" t="s">
        <v>111</v>
      </c>
    </row>
    <row r="102" s="12" customFormat="1" ht="25.92" customHeight="1">
      <c r="A102" s="12"/>
      <c r="B102" s="183"/>
      <c r="C102" s="184"/>
      <c r="D102" s="185" t="s">
        <v>71</v>
      </c>
      <c r="E102" s="186" t="s">
        <v>145</v>
      </c>
      <c r="F102" s="186" t="s">
        <v>146</v>
      </c>
      <c r="G102" s="184"/>
      <c r="H102" s="184"/>
      <c r="I102" s="187"/>
      <c r="J102" s="188">
        <f>BK102</f>
        <v>0</v>
      </c>
      <c r="K102" s="184"/>
      <c r="L102" s="189"/>
      <c r="M102" s="190"/>
      <c r="N102" s="191"/>
      <c r="O102" s="191"/>
      <c r="P102" s="192">
        <f>P103+P123+P230+P247</f>
        <v>0</v>
      </c>
      <c r="Q102" s="191"/>
      <c r="R102" s="192">
        <f>R103+R123+R230+R247</f>
        <v>13.228958160000001</v>
      </c>
      <c r="S102" s="191"/>
      <c r="T102" s="193">
        <f>T103+T123+T230+T247</f>
        <v>10.450520000000001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4" t="s">
        <v>79</v>
      </c>
      <c r="AT102" s="195" t="s">
        <v>71</v>
      </c>
      <c r="AU102" s="195" t="s">
        <v>72</v>
      </c>
      <c r="AY102" s="194" t="s">
        <v>111</v>
      </c>
      <c r="BK102" s="196">
        <f>BK103+BK123+BK230+BK247</f>
        <v>0</v>
      </c>
    </row>
    <row r="103" s="12" customFormat="1" ht="22.8" customHeight="1">
      <c r="A103" s="12"/>
      <c r="B103" s="183"/>
      <c r="C103" s="184"/>
      <c r="D103" s="185" t="s">
        <v>71</v>
      </c>
      <c r="E103" s="197" t="s">
        <v>147</v>
      </c>
      <c r="F103" s="197" t="s">
        <v>148</v>
      </c>
      <c r="G103" s="184"/>
      <c r="H103" s="184"/>
      <c r="I103" s="187"/>
      <c r="J103" s="198">
        <f>BK103</f>
        <v>0</v>
      </c>
      <c r="K103" s="184"/>
      <c r="L103" s="189"/>
      <c r="M103" s="190"/>
      <c r="N103" s="191"/>
      <c r="O103" s="191"/>
      <c r="P103" s="192">
        <f>SUM(P104:P122)</f>
        <v>0</v>
      </c>
      <c r="Q103" s="191"/>
      <c r="R103" s="192">
        <f>SUM(R104:R122)</f>
        <v>3.4714421600000005</v>
      </c>
      <c r="S103" s="191"/>
      <c r="T103" s="193">
        <f>SUM(T104:T122)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4" t="s">
        <v>79</v>
      </c>
      <c r="AT103" s="195" t="s">
        <v>71</v>
      </c>
      <c r="AU103" s="195" t="s">
        <v>77</v>
      </c>
      <c r="AY103" s="194" t="s">
        <v>111</v>
      </c>
      <c r="BK103" s="196">
        <f>SUM(BK104:BK122)</f>
        <v>0</v>
      </c>
    </row>
    <row r="104" s="2" customFormat="1" ht="33" customHeight="1">
      <c r="A104" s="40"/>
      <c r="B104" s="41"/>
      <c r="C104" s="199" t="s">
        <v>119</v>
      </c>
      <c r="D104" s="199" t="s">
        <v>114</v>
      </c>
      <c r="E104" s="200" t="s">
        <v>149</v>
      </c>
      <c r="F104" s="201" t="s">
        <v>150</v>
      </c>
      <c r="G104" s="202" t="s">
        <v>151</v>
      </c>
      <c r="H104" s="203">
        <v>5.992</v>
      </c>
      <c r="I104" s="204"/>
      <c r="J104" s="205">
        <f>ROUND(I104*H104,2)</f>
        <v>0</v>
      </c>
      <c r="K104" s="201" t="s">
        <v>118</v>
      </c>
      <c r="L104" s="46"/>
      <c r="M104" s="206" t="s">
        <v>19</v>
      </c>
      <c r="N104" s="207" t="s">
        <v>43</v>
      </c>
      <c r="O104" s="86"/>
      <c r="P104" s="208">
        <f>O104*H104</f>
        <v>0</v>
      </c>
      <c r="Q104" s="208">
        <v>0.00189</v>
      </c>
      <c r="R104" s="208">
        <f>Q104*H104</f>
        <v>0.011324879999999999</v>
      </c>
      <c r="S104" s="208">
        <v>0</v>
      </c>
      <c r="T104" s="20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152</v>
      </c>
      <c r="AT104" s="210" t="s">
        <v>114</v>
      </c>
      <c r="AU104" s="210" t="s">
        <v>79</v>
      </c>
      <c r="AY104" s="19" t="s">
        <v>111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77</v>
      </c>
      <c r="BK104" s="211">
        <f>ROUND(I104*H104,2)</f>
        <v>0</v>
      </c>
      <c r="BL104" s="19" t="s">
        <v>152</v>
      </c>
      <c r="BM104" s="210" t="s">
        <v>153</v>
      </c>
    </row>
    <row r="105" s="2" customFormat="1">
      <c r="A105" s="40"/>
      <c r="B105" s="41"/>
      <c r="C105" s="42"/>
      <c r="D105" s="212" t="s">
        <v>121</v>
      </c>
      <c r="E105" s="42"/>
      <c r="F105" s="213" t="s">
        <v>154</v>
      </c>
      <c r="G105" s="42"/>
      <c r="H105" s="42"/>
      <c r="I105" s="214"/>
      <c r="J105" s="42"/>
      <c r="K105" s="42"/>
      <c r="L105" s="46"/>
      <c r="M105" s="215"/>
      <c r="N105" s="21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121</v>
      </c>
      <c r="AU105" s="19" t="s">
        <v>79</v>
      </c>
    </row>
    <row r="106" s="2" customFormat="1">
      <c r="A106" s="40"/>
      <c r="B106" s="41"/>
      <c r="C106" s="42"/>
      <c r="D106" s="217" t="s">
        <v>123</v>
      </c>
      <c r="E106" s="42"/>
      <c r="F106" s="218" t="s">
        <v>155</v>
      </c>
      <c r="G106" s="42"/>
      <c r="H106" s="42"/>
      <c r="I106" s="214"/>
      <c r="J106" s="42"/>
      <c r="K106" s="42"/>
      <c r="L106" s="46"/>
      <c r="M106" s="215"/>
      <c r="N106" s="21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123</v>
      </c>
      <c r="AU106" s="19" t="s">
        <v>79</v>
      </c>
    </row>
    <row r="107" s="2" customFormat="1" ht="24.15" customHeight="1">
      <c r="A107" s="40"/>
      <c r="B107" s="41"/>
      <c r="C107" s="199" t="s">
        <v>156</v>
      </c>
      <c r="D107" s="199" t="s">
        <v>114</v>
      </c>
      <c r="E107" s="200" t="s">
        <v>157</v>
      </c>
      <c r="F107" s="201" t="s">
        <v>158</v>
      </c>
      <c r="G107" s="202" t="s">
        <v>159</v>
      </c>
      <c r="H107" s="203">
        <v>1186</v>
      </c>
      <c r="I107" s="204"/>
      <c r="J107" s="205">
        <f>ROUND(I107*H107,2)</f>
        <v>0</v>
      </c>
      <c r="K107" s="201" t="s">
        <v>160</v>
      </c>
      <c r="L107" s="46"/>
      <c r="M107" s="206" t="s">
        <v>19</v>
      </c>
      <c r="N107" s="207" t="s">
        <v>43</v>
      </c>
      <c r="O107" s="86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0" t="s">
        <v>152</v>
      </c>
      <c r="AT107" s="210" t="s">
        <v>114</v>
      </c>
      <c r="AU107" s="210" t="s">
        <v>79</v>
      </c>
      <c r="AY107" s="19" t="s">
        <v>111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9" t="s">
        <v>77</v>
      </c>
      <c r="BK107" s="211">
        <f>ROUND(I107*H107,2)</f>
        <v>0</v>
      </c>
      <c r="BL107" s="19" t="s">
        <v>152</v>
      </c>
      <c r="BM107" s="210" t="s">
        <v>161</v>
      </c>
    </row>
    <row r="108" s="2" customFormat="1">
      <c r="A108" s="40"/>
      <c r="B108" s="41"/>
      <c r="C108" s="42"/>
      <c r="D108" s="212" t="s">
        <v>121</v>
      </c>
      <c r="E108" s="42"/>
      <c r="F108" s="213" t="s">
        <v>162</v>
      </c>
      <c r="G108" s="42"/>
      <c r="H108" s="42"/>
      <c r="I108" s="214"/>
      <c r="J108" s="42"/>
      <c r="K108" s="42"/>
      <c r="L108" s="46"/>
      <c r="M108" s="215"/>
      <c r="N108" s="21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121</v>
      </c>
      <c r="AU108" s="19" t="s">
        <v>79</v>
      </c>
    </row>
    <row r="109" s="2" customFormat="1" ht="16.5" customHeight="1">
      <c r="A109" s="40"/>
      <c r="B109" s="41"/>
      <c r="C109" s="199" t="s">
        <v>163</v>
      </c>
      <c r="D109" s="199" t="s">
        <v>114</v>
      </c>
      <c r="E109" s="200" t="s">
        <v>164</v>
      </c>
      <c r="F109" s="201" t="s">
        <v>165</v>
      </c>
      <c r="G109" s="202" t="s">
        <v>166</v>
      </c>
      <c r="H109" s="203">
        <v>1383</v>
      </c>
      <c r="I109" s="204"/>
      <c r="J109" s="205">
        <f>ROUND(I109*H109,2)</f>
        <v>0</v>
      </c>
      <c r="K109" s="201" t="s">
        <v>118</v>
      </c>
      <c r="L109" s="46"/>
      <c r="M109" s="206" t="s">
        <v>19</v>
      </c>
      <c r="N109" s="207" t="s">
        <v>43</v>
      </c>
      <c r="O109" s="86"/>
      <c r="P109" s="208">
        <f>O109*H109</f>
        <v>0</v>
      </c>
      <c r="Q109" s="208">
        <v>2.0000000000000002E-05</v>
      </c>
      <c r="R109" s="208">
        <f>Q109*H109</f>
        <v>0.027660000000000001</v>
      </c>
      <c r="S109" s="208">
        <v>0</v>
      </c>
      <c r="T109" s="20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0" t="s">
        <v>152</v>
      </c>
      <c r="AT109" s="210" t="s">
        <v>114</v>
      </c>
      <c r="AU109" s="210" t="s">
        <v>79</v>
      </c>
      <c r="AY109" s="19" t="s">
        <v>111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9" t="s">
        <v>77</v>
      </c>
      <c r="BK109" s="211">
        <f>ROUND(I109*H109,2)</f>
        <v>0</v>
      </c>
      <c r="BL109" s="19" t="s">
        <v>152</v>
      </c>
      <c r="BM109" s="210" t="s">
        <v>167</v>
      </c>
    </row>
    <row r="110" s="2" customFormat="1">
      <c r="A110" s="40"/>
      <c r="B110" s="41"/>
      <c r="C110" s="42"/>
      <c r="D110" s="212" t="s">
        <v>121</v>
      </c>
      <c r="E110" s="42"/>
      <c r="F110" s="213" t="s">
        <v>168</v>
      </c>
      <c r="G110" s="42"/>
      <c r="H110" s="42"/>
      <c r="I110" s="214"/>
      <c r="J110" s="42"/>
      <c r="K110" s="42"/>
      <c r="L110" s="46"/>
      <c r="M110" s="215"/>
      <c r="N110" s="21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121</v>
      </c>
      <c r="AU110" s="19" t="s">
        <v>79</v>
      </c>
    </row>
    <row r="111" s="2" customFormat="1">
      <c r="A111" s="40"/>
      <c r="B111" s="41"/>
      <c r="C111" s="42"/>
      <c r="D111" s="217" t="s">
        <v>123</v>
      </c>
      <c r="E111" s="42"/>
      <c r="F111" s="218" t="s">
        <v>169</v>
      </c>
      <c r="G111" s="42"/>
      <c r="H111" s="42"/>
      <c r="I111" s="214"/>
      <c r="J111" s="42"/>
      <c r="K111" s="42"/>
      <c r="L111" s="46"/>
      <c r="M111" s="215"/>
      <c r="N111" s="216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123</v>
      </c>
      <c r="AU111" s="19" t="s">
        <v>79</v>
      </c>
    </row>
    <row r="112" s="2" customFormat="1" ht="16.5" customHeight="1">
      <c r="A112" s="40"/>
      <c r="B112" s="41"/>
      <c r="C112" s="251" t="s">
        <v>170</v>
      </c>
      <c r="D112" s="251" t="s">
        <v>171</v>
      </c>
      <c r="E112" s="252" t="s">
        <v>172</v>
      </c>
      <c r="F112" s="253" t="s">
        <v>173</v>
      </c>
      <c r="G112" s="254" t="s">
        <v>151</v>
      </c>
      <c r="H112" s="255">
        <v>5.992</v>
      </c>
      <c r="I112" s="256"/>
      <c r="J112" s="257">
        <f>ROUND(I112*H112,2)</f>
        <v>0</v>
      </c>
      <c r="K112" s="253" t="s">
        <v>118</v>
      </c>
      <c r="L112" s="258"/>
      <c r="M112" s="259" t="s">
        <v>19</v>
      </c>
      <c r="N112" s="260" t="s">
        <v>43</v>
      </c>
      <c r="O112" s="86"/>
      <c r="P112" s="208">
        <f>O112*H112</f>
        <v>0</v>
      </c>
      <c r="Q112" s="208">
        <v>0.55000000000000004</v>
      </c>
      <c r="R112" s="208">
        <f>Q112*H112</f>
        <v>3.2956000000000003</v>
      </c>
      <c r="S112" s="208">
        <v>0</v>
      </c>
      <c r="T112" s="20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0" t="s">
        <v>174</v>
      </c>
      <c r="AT112" s="210" t="s">
        <v>171</v>
      </c>
      <c r="AU112" s="210" t="s">
        <v>79</v>
      </c>
      <c r="AY112" s="19" t="s">
        <v>111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9" t="s">
        <v>77</v>
      </c>
      <c r="BK112" s="211">
        <f>ROUND(I112*H112,2)</f>
        <v>0</v>
      </c>
      <c r="BL112" s="19" t="s">
        <v>152</v>
      </c>
      <c r="BM112" s="210" t="s">
        <v>175</v>
      </c>
    </row>
    <row r="113" s="2" customFormat="1">
      <c r="A113" s="40"/>
      <c r="B113" s="41"/>
      <c r="C113" s="42"/>
      <c r="D113" s="212" t="s">
        <v>121</v>
      </c>
      <c r="E113" s="42"/>
      <c r="F113" s="213" t="s">
        <v>173</v>
      </c>
      <c r="G113" s="42"/>
      <c r="H113" s="42"/>
      <c r="I113" s="214"/>
      <c r="J113" s="42"/>
      <c r="K113" s="42"/>
      <c r="L113" s="46"/>
      <c r="M113" s="215"/>
      <c r="N113" s="216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121</v>
      </c>
      <c r="AU113" s="19" t="s">
        <v>79</v>
      </c>
    </row>
    <row r="114" s="14" customFormat="1">
      <c r="A114" s="14"/>
      <c r="B114" s="229"/>
      <c r="C114" s="230"/>
      <c r="D114" s="212" t="s">
        <v>125</v>
      </c>
      <c r="E114" s="231" t="s">
        <v>19</v>
      </c>
      <c r="F114" s="232" t="s">
        <v>176</v>
      </c>
      <c r="G114" s="230"/>
      <c r="H114" s="233">
        <v>2.1749999999999998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125</v>
      </c>
      <c r="AU114" s="239" t="s">
        <v>79</v>
      </c>
      <c r="AV114" s="14" t="s">
        <v>79</v>
      </c>
      <c r="AW114" s="14" t="s">
        <v>33</v>
      </c>
      <c r="AX114" s="14" t="s">
        <v>72</v>
      </c>
      <c r="AY114" s="239" t="s">
        <v>111</v>
      </c>
    </row>
    <row r="115" s="14" customFormat="1">
      <c r="A115" s="14"/>
      <c r="B115" s="229"/>
      <c r="C115" s="230"/>
      <c r="D115" s="212" t="s">
        <v>125</v>
      </c>
      <c r="E115" s="231" t="s">
        <v>19</v>
      </c>
      <c r="F115" s="232" t="s">
        <v>177</v>
      </c>
      <c r="G115" s="230"/>
      <c r="H115" s="233">
        <v>3.8170000000000002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125</v>
      </c>
      <c r="AU115" s="239" t="s">
        <v>79</v>
      </c>
      <c r="AV115" s="14" t="s">
        <v>79</v>
      </c>
      <c r="AW115" s="14" t="s">
        <v>33</v>
      </c>
      <c r="AX115" s="14" t="s">
        <v>72</v>
      </c>
      <c r="AY115" s="239" t="s">
        <v>111</v>
      </c>
    </row>
    <row r="116" s="15" customFormat="1">
      <c r="A116" s="15"/>
      <c r="B116" s="240"/>
      <c r="C116" s="241"/>
      <c r="D116" s="212" t="s">
        <v>125</v>
      </c>
      <c r="E116" s="242" t="s">
        <v>19</v>
      </c>
      <c r="F116" s="243" t="s">
        <v>128</v>
      </c>
      <c r="G116" s="241"/>
      <c r="H116" s="244">
        <v>5.992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0" t="s">
        <v>125</v>
      </c>
      <c r="AU116" s="250" t="s">
        <v>79</v>
      </c>
      <c r="AV116" s="15" t="s">
        <v>119</v>
      </c>
      <c r="AW116" s="15" t="s">
        <v>33</v>
      </c>
      <c r="AX116" s="15" t="s">
        <v>77</v>
      </c>
      <c r="AY116" s="250" t="s">
        <v>111</v>
      </c>
    </row>
    <row r="117" s="2" customFormat="1" ht="24.15" customHeight="1">
      <c r="A117" s="40"/>
      <c r="B117" s="41"/>
      <c r="C117" s="199" t="s">
        <v>178</v>
      </c>
      <c r="D117" s="199" t="s">
        <v>114</v>
      </c>
      <c r="E117" s="200" t="s">
        <v>179</v>
      </c>
      <c r="F117" s="201" t="s">
        <v>180</v>
      </c>
      <c r="G117" s="202" t="s">
        <v>151</v>
      </c>
      <c r="H117" s="203">
        <v>5.992</v>
      </c>
      <c r="I117" s="204"/>
      <c r="J117" s="205">
        <f>ROUND(I117*H117,2)</f>
        <v>0</v>
      </c>
      <c r="K117" s="201" t="s">
        <v>118</v>
      </c>
      <c r="L117" s="46"/>
      <c r="M117" s="206" t="s">
        <v>19</v>
      </c>
      <c r="N117" s="207" t="s">
        <v>43</v>
      </c>
      <c r="O117" s="86"/>
      <c r="P117" s="208">
        <f>O117*H117</f>
        <v>0</v>
      </c>
      <c r="Q117" s="208">
        <v>0.022839999999999999</v>
      </c>
      <c r="R117" s="208">
        <f>Q117*H117</f>
        <v>0.13685728</v>
      </c>
      <c r="S117" s="208">
        <v>0</v>
      </c>
      <c r="T117" s="20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152</v>
      </c>
      <c r="AT117" s="210" t="s">
        <v>114</v>
      </c>
      <c r="AU117" s="210" t="s">
        <v>79</v>
      </c>
      <c r="AY117" s="19" t="s">
        <v>111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77</v>
      </c>
      <c r="BK117" s="211">
        <f>ROUND(I117*H117,2)</f>
        <v>0</v>
      </c>
      <c r="BL117" s="19" t="s">
        <v>152</v>
      </c>
      <c r="BM117" s="210" t="s">
        <v>181</v>
      </c>
    </row>
    <row r="118" s="2" customFormat="1">
      <c r="A118" s="40"/>
      <c r="B118" s="41"/>
      <c r="C118" s="42"/>
      <c r="D118" s="212" t="s">
        <v>121</v>
      </c>
      <c r="E118" s="42"/>
      <c r="F118" s="213" t="s">
        <v>182</v>
      </c>
      <c r="G118" s="42"/>
      <c r="H118" s="42"/>
      <c r="I118" s="214"/>
      <c r="J118" s="42"/>
      <c r="K118" s="42"/>
      <c r="L118" s="46"/>
      <c r="M118" s="215"/>
      <c r="N118" s="21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121</v>
      </c>
      <c r="AU118" s="19" t="s">
        <v>79</v>
      </c>
    </row>
    <row r="119" s="2" customFormat="1">
      <c r="A119" s="40"/>
      <c r="B119" s="41"/>
      <c r="C119" s="42"/>
      <c r="D119" s="217" t="s">
        <v>123</v>
      </c>
      <c r="E119" s="42"/>
      <c r="F119" s="218" t="s">
        <v>183</v>
      </c>
      <c r="G119" s="42"/>
      <c r="H119" s="42"/>
      <c r="I119" s="214"/>
      <c r="J119" s="42"/>
      <c r="K119" s="42"/>
      <c r="L119" s="46"/>
      <c r="M119" s="215"/>
      <c r="N119" s="21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123</v>
      </c>
      <c r="AU119" s="19" t="s">
        <v>79</v>
      </c>
    </row>
    <row r="120" s="2" customFormat="1" ht="24.15" customHeight="1">
      <c r="A120" s="40"/>
      <c r="B120" s="41"/>
      <c r="C120" s="199" t="s">
        <v>112</v>
      </c>
      <c r="D120" s="199" t="s">
        <v>114</v>
      </c>
      <c r="E120" s="200" t="s">
        <v>184</v>
      </c>
      <c r="F120" s="201" t="s">
        <v>185</v>
      </c>
      <c r="G120" s="202" t="s">
        <v>133</v>
      </c>
      <c r="H120" s="203">
        <v>3.4710000000000001</v>
      </c>
      <c r="I120" s="204"/>
      <c r="J120" s="205">
        <f>ROUND(I120*H120,2)</f>
        <v>0</v>
      </c>
      <c r="K120" s="201" t="s">
        <v>118</v>
      </c>
      <c r="L120" s="46"/>
      <c r="M120" s="206" t="s">
        <v>19</v>
      </c>
      <c r="N120" s="207" t="s">
        <v>43</v>
      </c>
      <c r="O120" s="86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0" t="s">
        <v>152</v>
      </c>
      <c r="AT120" s="210" t="s">
        <v>114</v>
      </c>
      <c r="AU120" s="210" t="s">
        <v>79</v>
      </c>
      <c r="AY120" s="19" t="s">
        <v>111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9" t="s">
        <v>77</v>
      </c>
      <c r="BK120" s="211">
        <f>ROUND(I120*H120,2)</f>
        <v>0</v>
      </c>
      <c r="BL120" s="19" t="s">
        <v>152</v>
      </c>
      <c r="BM120" s="210" t="s">
        <v>186</v>
      </c>
    </row>
    <row r="121" s="2" customFormat="1">
      <c r="A121" s="40"/>
      <c r="B121" s="41"/>
      <c r="C121" s="42"/>
      <c r="D121" s="212" t="s">
        <v>121</v>
      </c>
      <c r="E121" s="42"/>
      <c r="F121" s="213" t="s">
        <v>187</v>
      </c>
      <c r="G121" s="42"/>
      <c r="H121" s="42"/>
      <c r="I121" s="214"/>
      <c r="J121" s="42"/>
      <c r="K121" s="42"/>
      <c r="L121" s="46"/>
      <c r="M121" s="215"/>
      <c r="N121" s="21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121</v>
      </c>
      <c r="AU121" s="19" t="s">
        <v>79</v>
      </c>
    </row>
    <row r="122" s="2" customFormat="1">
      <c r="A122" s="40"/>
      <c r="B122" s="41"/>
      <c r="C122" s="42"/>
      <c r="D122" s="217" t="s">
        <v>123</v>
      </c>
      <c r="E122" s="42"/>
      <c r="F122" s="218" t="s">
        <v>188</v>
      </c>
      <c r="G122" s="42"/>
      <c r="H122" s="42"/>
      <c r="I122" s="214"/>
      <c r="J122" s="42"/>
      <c r="K122" s="42"/>
      <c r="L122" s="46"/>
      <c r="M122" s="215"/>
      <c r="N122" s="216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123</v>
      </c>
      <c r="AU122" s="19" t="s">
        <v>79</v>
      </c>
    </row>
    <row r="123" s="12" customFormat="1" ht="22.8" customHeight="1">
      <c r="A123" s="12"/>
      <c r="B123" s="183"/>
      <c r="C123" s="184"/>
      <c r="D123" s="185" t="s">
        <v>71</v>
      </c>
      <c r="E123" s="197" t="s">
        <v>189</v>
      </c>
      <c r="F123" s="197" t="s">
        <v>190</v>
      </c>
      <c r="G123" s="184"/>
      <c r="H123" s="184"/>
      <c r="I123" s="187"/>
      <c r="J123" s="198">
        <f>BK123</f>
        <v>0</v>
      </c>
      <c r="K123" s="184"/>
      <c r="L123" s="189"/>
      <c r="M123" s="190"/>
      <c r="N123" s="191"/>
      <c r="O123" s="191"/>
      <c r="P123" s="192">
        <f>SUM(P124:P229)</f>
        <v>0</v>
      </c>
      <c r="Q123" s="191"/>
      <c r="R123" s="192">
        <f>SUM(R124:R229)</f>
        <v>1.2533420000000002</v>
      </c>
      <c r="S123" s="191"/>
      <c r="T123" s="193">
        <f>SUM(T124:T229)</f>
        <v>1.8401600000000002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4" t="s">
        <v>79</v>
      </c>
      <c r="AT123" s="195" t="s">
        <v>71</v>
      </c>
      <c r="AU123" s="195" t="s">
        <v>77</v>
      </c>
      <c r="AY123" s="194" t="s">
        <v>111</v>
      </c>
      <c r="BK123" s="196">
        <f>SUM(BK124:BK229)</f>
        <v>0</v>
      </c>
    </row>
    <row r="124" s="2" customFormat="1" ht="16.5" customHeight="1">
      <c r="A124" s="40"/>
      <c r="B124" s="41"/>
      <c r="C124" s="199" t="s">
        <v>191</v>
      </c>
      <c r="D124" s="199" t="s">
        <v>114</v>
      </c>
      <c r="E124" s="200" t="s">
        <v>192</v>
      </c>
      <c r="F124" s="201" t="s">
        <v>193</v>
      </c>
      <c r="G124" s="202" t="s">
        <v>166</v>
      </c>
      <c r="H124" s="203">
        <v>121.2</v>
      </c>
      <c r="I124" s="204"/>
      <c r="J124" s="205">
        <f>ROUND(I124*H124,2)</f>
        <v>0</v>
      </c>
      <c r="K124" s="201" t="s">
        <v>118</v>
      </c>
      <c r="L124" s="46"/>
      <c r="M124" s="206" t="s">
        <v>19</v>
      </c>
      <c r="N124" s="207" t="s">
        <v>43</v>
      </c>
      <c r="O124" s="86"/>
      <c r="P124" s="208">
        <f>O124*H124</f>
        <v>0</v>
      </c>
      <c r="Q124" s="208">
        <v>0</v>
      </c>
      <c r="R124" s="208">
        <f>Q124*H124</f>
        <v>0</v>
      </c>
      <c r="S124" s="208">
        <v>0.0025999999999999999</v>
      </c>
      <c r="T124" s="209">
        <f>S124*H124</f>
        <v>0.31512000000000001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152</v>
      </c>
      <c r="AT124" s="210" t="s">
        <v>114</v>
      </c>
      <c r="AU124" s="210" t="s">
        <v>79</v>
      </c>
      <c r="AY124" s="19" t="s">
        <v>111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9" t="s">
        <v>77</v>
      </c>
      <c r="BK124" s="211">
        <f>ROUND(I124*H124,2)</f>
        <v>0</v>
      </c>
      <c r="BL124" s="19" t="s">
        <v>152</v>
      </c>
      <c r="BM124" s="210" t="s">
        <v>194</v>
      </c>
    </row>
    <row r="125" s="2" customFormat="1">
      <c r="A125" s="40"/>
      <c r="B125" s="41"/>
      <c r="C125" s="42"/>
      <c r="D125" s="212" t="s">
        <v>121</v>
      </c>
      <c r="E125" s="42"/>
      <c r="F125" s="213" t="s">
        <v>195</v>
      </c>
      <c r="G125" s="42"/>
      <c r="H125" s="42"/>
      <c r="I125" s="214"/>
      <c r="J125" s="42"/>
      <c r="K125" s="42"/>
      <c r="L125" s="46"/>
      <c r="M125" s="215"/>
      <c r="N125" s="21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121</v>
      </c>
      <c r="AU125" s="19" t="s">
        <v>79</v>
      </c>
    </row>
    <row r="126" s="2" customFormat="1">
      <c r="A126" s="40"/>
      <c r="B126" s="41"/>
      <c r="C126" s="42"/>
      <c r="D126" s="217" t="s">
        <v>123</v>
      </c>
      <c r="E126" s="42"/>
      <c r="F126" s="218" t="s">
        <v>196</v>
      </c>
      <c r="G126" s="42"/>
      <c r="H126" s="42"/>
      <c r="I126" s="214"/>
      <c r="J126" s="42"/>
      <c r="K126" s="42"/>
      <c r="L126" s="46"/>
      <c r="M126" s="215"/>
      <c r="N126" s="216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123</v>
      </c>
      <c r="AU126" s="19" t="s">
        <v>79</v>
      </c>
    </row>
    <row r="127" s="14" customFormat="1">
      <c r="A127" s="14"/>
      <c r="B127" s="229"/>
      <c r="C127" s="230"/>
      <c r="D127" s="212" t="s">
        <v>125</v>
      </c>
      <c r="E127" s="231" t="s">
        <v>19</v>
      </c>
      <c r="F127" s="232" t="s">
        <v>197</v>
      </c>
      <c r="G127" s="230"/>
      <c r="H127" s="233">
        <v>121.2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125</v>
      </c>
      <c r="AU127" s="239" t="s">
        <v>79</v>
      </c>
      <c r="AV127" s="14" t="s">
        <v>79</v>
      </c>
      <c r="AW127" s="14" t="s">
        <v>33</v>
      </c>
      <c r="AX127" s="14" t="s">
        <v>72</v>
      </c>
      <c r="AY127" s="239" t="s">
        <v>111</v>
      </c>
    </row>
    <row r="128" s="15" customFormat="1">
      <c r="A128" s="15"/>
      <c r="B128" s="240"/>
      <c r="C128" s="241"/>
      <c r="D128" s="212" t="s">
        <v>125</v>
      </c>
      <c r="E128" s="242" t="s">
        <v>19</v>
      </c>
      <c r="F128" s="243" t="s">
        <v>128</v>
      </c>
      <c r="G128" s="241"/>
      <c r="H128" s="244">
        <v>121.2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0" t="s">
        <v>125</v>
      </c>
      <c r="AU128" s="250" t="s">
        <v>79</v>
      </c>
      <c r="AV128" s="15" t="s">
        <v>119</v>
      </c>
      <c r="AW128" s="15" t="s">
        <v>33</v>
      </c>
      <c r="AX128" s="15" t="s">
        <v>77</v>
      </c>
      <c r="AY128" s="250" t="s">
        <v>111</v>
      </c>
    </row>
    <row r="129" s="2" customFormat="1" ht="16.5" customHeight="1">
      <c r="A129" s="40"/>
      <c r="B129" s="41"/>
      <c r="C129" s="199" t="s">
        <v>198</v>
      </c>
      <c r="D129" s="199" t="s">
        <v>114</v>
      </c>
      <c r="E129" s="200" t="s">
        <v>199</v>
      </c>
      <c r="F129" s="201" t="s">
        <v>200</v>
      </c>
      <c r="G129" s="202" t="s">
        <v>201</v>
      </c>
      <c r="H129" s="203">
        <v>122</v>
      </c>
      <c r="I129" s="204"/>
      <c r="J129" s="205">
        <f>ROUND(I129*H129,2)</f>
        <v>0</v>
      </c>
      <c r="K129" s="201" t="s">
        <v>118</v>
      </c>
      <c r="L129" s="46"/>
      <c r="M129" s="206" t="s">
        <v>19</v>
      </c>
      <c r="N129" s="207" t="s">
        <v>43</v>
      </c>
      <c r="O129" s="86"/>
      <c r="P129" s="208">
        <f>O129*H129</f>
        <v>0</v>
      </c>
      <c r="Q129" s="208">
        <v>0</v>
      </c>
      <c r="R129" s="208">
        <f>Q129*H129</f>
        <v>0</v>
      </c>
      <c r="S129" s="208">
        <v>0.0094000000000000004</v>
      </c>
      <c r="T129" s="209">
        <f>S129*H129</f>
        <v>1.1468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0" t="s">
        <v>152</v>
      </c>
      <c r="AT129" s="210" t="s">
        <v>114</v>
      </c>
      <c r="AU129" s="210" t="s">
        <v>79</v>
      </c>
      <c r="AY129" s="19" t="s">
        <v>111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9" t="s">
        <v>77</v>
      </c>
      <c r="BK129" s="211">
        <f>ROUND(I129*H129,2)</f>
        <v>0</v>
      </c>
      <c r="BL129" s="19" t="s">
        <v>152</v>
      </c>
      <c r="BM129" s="210" t="s">
        <v>202</v>
      </c>
    </row>
    <row r="130" s="2" customFormat="1">
      <c r="A130" s="40"/>
      <c r="B130" s="41"/>
      <c r="C130" s="42"/>
      <c r="D130" s="212" t="s">
        <v>121</v>
      </c>
      <c r="E130" s="42"/>
      <c r="F130" s="213" t="s">
        <v>203</v>
      </c>
      <c r="G130" s="42"/>
      <c r="H130" s="42"/>
      <c r="I130" s="214"/>
      <c r="J130" s="42"/>
      <c r="K130" s="42"/>
      <c r="L130" s="46"/>
      <c r="M130" s="215"/>
      <c r="N130" s="216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121</v>
      </c>
      <c r="AU130" s="19" t="s">
        <v>79</v>
      </c>
    </row>
    <row r="131" s="2" customFormat="1">
      <c r="A131" s="40"/>
      <c r="B131" s="41"/>
      <c r="C131" s="42"/>
      <c r="D131" s="217" t="s">
        <v>123</v>
      </c>
      <c r="E131" s="42"/>
      <c r="F131" s="218" t="s">
        <v>204</v>
      </c>
      <c r="G131" s="42"/>
      <c r="H131" s="42"/>
      <c r="I131" s="214"/>
      <c r="J131" s="42"/>
      <c r="K131" s="42"/>
      <c r="L131" s="46"/>
      <c r="M131" s="215"/>
      <c r="N131" s="21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123</v>
      </c>
      <c r="AU131" s="19" t="s">
        <v>79</v>
      </c>
    </row>
    <row r="132" s="2" customFormat="1" ht="16.5" customHeight="1">
      <c r="A132" s="40"/>
      <c r="B132" s="41"/>
      <c r="C132" s="199" t="s">
        <v>8</v>
      </c>
      <c r="D132" s="199" t="s">
        <v>114</v>
      </c>
      <c r="E132" s="200" t="s">
        <v>205</v>
      </c>
      <c r="F132" s="201" t="s">
        <v>206</v>
      </c>
      <c r="G132" s="202" t="s">
        <v>166</v>
      </c>
      <c r="H132" s="203">
        <v>96</v>
      </c>
      <c r="I132" s="204"/>
      <c r="J132" s="205">
        <f>ROUND(I132*H132,2)</f>
        <v>0</v>
      </c>
      <c r="K132" s="201" t="s">
        <v>118</v>
      </c>
      <c r="L132" s="46"/>
      <c r="M132" s="206" t="s">
        <v>19</v>
      </c>
      <c r="N132" s="207" t="s">
        <v>43</v>
      </c>
      <c r="O132" s="86"/>
      <c r="P132" s="208">
        <f>O132*H132</f>
        <v>0</v>
      </c>
      <c r="Q132" s="208">
        <v>0</v>
      </c>
      <c r="R132" s="208">
        <f>Q132*H132</f>
        <v>0</v>
      </c>
      <c r="S132" s="208">
        <v>0.0039399999999999999</v>
      </c>
      <c r="T132" s="209">
        <f>S132*H132</f>
        <v>0.37824000000000002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0" t="s">
        <v>152</v>
      </c>
      <c r="AT132" s="210" t="s">
        <v>114</v>
      </c>
      <c r="AU132" s="210" t="s">
        <v>79</v>
      </c>
      <c r="AY132" s="19" t="s">
        <v>111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9" t="s">
        <v>77</v>
      </c>
      <c r="BK132" s="211">
        <f>ROUND(I132*H132,2)</f>
        <v>0</v>
      </c>
      <c r="BL132" s="19" t="s">
        <v>152</v>
      </c>
      <c r="BM132" s="210" t="s">
        <v>207</v>
      </c>
    </row>
    <row r="133" s="2" customFormat="1">
      <c r="A133" s="40"/>
      <c r="B133" s="41"/>
      <c r="C133" s="42"/>
      <c r="D133" s="212" t="s">
        <v>121</v>
      </c>
      <c r="E133" s="42"/>
      <c r="F133" s="213" t="s">
        <v>208</v>
      </c>
      <c r="G133" s="42"/>
      <c r="H133" s="42"/>
      <c r="I133" s="214"/>
      <c r="J133" s="42"/>
      <c r="K133" s="42"/>
      <c r="L133" s="46"/>
      <c r="M133" s="215"/>
      <c r="N133" s="21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121</v>
      </c>
      <c r="AU133" s="19" t="s">
        <v>79</v>
      </c>
    </row>
    <row r="134" s="2" customFormat="1">
      <c r="A134" s="40"/>
      <c r="B134" s="41"/>
      <c r="C134" s="42"/>
      <c r="D134" s="217" t="s">
        <v>123</v>
      </c>
      <c r="E134" s="42"/>
      <c r="F134" s="218" t="s">
        <v>209</v>
      </c>
      <c r="G134" s="42"/>
      <c r="H134" s="42"/>
      <c r="I134" s="214"/>
      <c r="J134" s="42"/>
      <c r="K134" s="42"/>
      <c r="L134" s="46"/>
      <c r="M134" s="215"/>
      <c r="N134" s="21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123</v>
      </c>
      <c r="AU134" s="19" t="s">
        <v>79</v>
      </c>
    </row>
    <row r="135" s="14" customFormat="1">
      <c r="A135" s="14"/>
      <c r="B135" s="229"/>
      <c r="C135" s="230"/>
      <c r="D135" s="212" t="s">
        <v>125</v>
      </c>
      <c r="E135" s="231" t="s">
        <v>19</v>
      </c>
      <c r="F135" s="232" t="s">
        <v>210</v>
      </c>
      <c r="G135" s="230"/>
      <c r="H135" s="233">
        <v>96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125</v>
      </c>
      <c r="AU135" s="239" t="s">
        <v>79</v>
      </c>
      <c r="AV135" s="14" t="s">
        <v>79</v>
      </c>
      <c r="AW135" s="14" t="s">
        <v>33</v>
      </c>
      <c r="AX135" s="14" t="s">
        <v>72</v>
      </c>
      <c r="AY135" s="239" t="s">
        <v>111</v>
      </c>
    </row>
    <row r="136" s="15" customFormat="1">
      <c r="A136" s="15"/>
      <c r="B136" s="240"/>
      <c r="C136" s="241"/>
      <c r="D136" s="212" t="s">
        <v>125</v>
      </c>
      <c r="E136" s="242" t="s">
        <v>19</v>
      </c>
      <c r="F136" s="243" t="s">
        <v>128</v>
      </c>
      <c r="G136" s="241"/>
      <c r="H136" s="244">
        <v>96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0" t="s">
        <v>125</v>
      </c>
      <c r="AU136" s="250" t="s">
        <v>79</v>
      </c>
      <c r="AV136" s="15" t="s">
        <v>119</v>
      </c>
      <c r="AW136" s="15" t="s">
        <v>33</v>
      </c>
      <c r="AX136" s="15" t="s">
        <v>77</v>
      </c>
      <c r="AY136" s="250" t="s">
        <v>111</v>
      </c>
    </row>
    <row r="137" s="2" customFormat="1" ht="16.5" customHeight="1">
      <c r="A137" s="40"/>
      <c r="B137" s="41"/>
      <c r="C137" s="199" t="s">
        <v>211</v>
      </c>
      <c r="D137" s="199" t="s">
        <v>114</v>
      </c>
      <c r="E137" s="200" t="s">
        <v>212</v>
      </c>
      <c r="F137" s="201" t="s">
        <v>213</v>
      </c>
      <c r="G137" s="202" t="s">
        <v>201</v>
      </c>
      <c r="H137" s="203">
        <v>40</v>
      </c>
      <c r="I137" s="204"/>
      <c r="J137" s="205">
        <f>ROUND(I137*H137,2)</f>
        <v>0</v>
      </c>
      <c r="K137" s="201" t="s">
        <v>118</v>
      </c>
      <c r="L137" s="46"/>
      <c r="M137" s="206" t="s">
        <v>19</v>
      </c>
      <c r="N137" s="207" t="s">
        <v>43</v>
      </c>
      <c r="O137" s="86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0" t="s">
        <v>152</v>
      </c>
      <c r="AT137" s="210" t="s">
        <v>114</v>
      </c>
      <c r="AU137" s="210" t="s">
        <v>79</v>
      </c>
      <c r="AY137" s="19" t="s">
        <v>111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9" t="s">
        <v>77</v>
      </c>
      <c r="BK137" s="211">
        <f>ROUND(I137*H137,2)</f>
        <v>0</v>
      </c>
      <c r="BL137" s="19" t="s">
        <v>152</v>
      </c>
      <c r="BM137" s="210" t="s">
        <v>214</v>
      </c>
    </row>
    <row r="138" s="2" customFormat="1">
      <c r="A138" s="40"/>
      <c r="B138" s="41"/>
      <c r="C138" s="42"/>
      <c r="D138" s="212" t="s">
        <v>121</v>
      </c>
      <c r="E138" s="42"/>
      <c r="F138" s="213" t="s">
        <v>215</v>
      </c>
      <c r="G138" s="42"/>
      <c r="H138" s="42"/>
      <c r="I138" s="214"/>
      <c r="J138" s="42"/>
      <c r="K138" s="42"/>
      <c r="L138" s="46"/>
      <c r="M138" s="215"/>
      <c r="N138" s="216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121</v>
      </c>
      <c r="AU138" s="19" t="s">
        <v>79</v>
      </c>
    </row>
    <row r="139" s="2" customFormat="1">
      <c r="A139" s="40"/>
      <c r="B139" s="41"/>
      <c r="C139" s="42"/>
      <c r="D139" s="217" t="s">
        <v>123</v>
      </c>
      <c r="E139" s="42"/>
      <c r="F139" s="218" t="s">
        <v>216</v>
      </c>
      <c r="G139" s="42"/>
      <c r="H139" s="42"/>
      <c r="I139" s="214"/>
      <c r="J139" s="42"/>
      <c r="K139" s="42"/>
      <c r="L139" s="46"/>
      <c r="M139" s="215"/>
      <c r="N139" s="216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123</v>
      </c>
      <c r="AU139" s="19" t="s">
        <v>79</v>
      </c>
    </row>
    <row r="140" s="14" customFormat="1">
      <c r="A140" s="14"/>
      <c r="B140" s="229"/>
      <c r="C140" s="230"/>
      <c r="D140" s="212" t="s">
        <v>125</v>
      </c>
      <c r="E140" s="231" t="s">
        <v>19</v>
      </c>
      <c r="F140" s="232" t="s">
        <v>217</v>
      </c>
      <c r="G140" s="230"/>
      <c r="H140" s="233">
        <v>40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125</v>
      </c>
      <c r="AU140" s="239" t="s">
        <v>79</v>
      </c>
      <c r="AV140" s="14" t="s">
        <v>79</v>
      </c>
      <c r="AW140" s="14" t="s">
        <v>33</v>
      </c>
      <c r="AX140" s="14" t="s">
        <v>72</v>
      </c>
      <c r="AY140" s="239" t="s">
        <v>111</v>
      </c>
    </row>
    <row r="141" s="15" customFormat="1">
      <c r="A141" s="15"/>
      <c r="B141" s="240"/>
      <c r="C141" s="241"/>
      <c r="D141" s="212" t="s">
        <v>125</v>
      </c>
      <c r="E141" s="242" t="s">
        <v>19</v>
      </c>
      <c r="F141" s="243" t="s">
        <v>128</v>
      </c>
      <c r="G141" s="241"/>
      <c r="H141" s="244">
        <v>40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0" t="s">
        <v>125</v>
      </c>
      <c r="AU141" s="250" t="s">
        <v>79</v>
      </c>
      <c r="AV141" s="15" t="s">
        <v>119</v>
      </c>
      <c r="AW141" s="15" t="s">
        <v>33</v>
      </c>
      <c r="AX141" s="15" t="s">
        <v>77</v>
      </c>
      <c r="AY141" s="250" t="s">
        <v>111</v>
      </c>
    </row>
    <row r="142" s="2" customFormat="1" ht="21.75" customHeight="1">
      <c r="A142" s="40"/>
      <c r="B142" s="41"/>
      <c r="C142" s="199" t="s">
        <v>218</v>
      </c>
      <c r="D142" s="199" t="s">
        <v>114</v>
      </c>
      <c r="E142" s="200" t="s">
        <v>219</v>
      </c>
      <c r="F142" s="201" t="s">
        <v>220</v>
      </c>
      <c r="G142" s="202" t="s">
        <v>166</v>
      </c>
      <c r="H142" s="203">
        <v>60.600000000000001</v>
      </c>
      <c r="I142" s="204"/>
      <c r="J142" s="205">
        <f>ROUND(I142*H142,2)</f>
        <v>0</v>
      </c>
      <c r="K142" s="201" t="s">
        <v>118</v>
      </c>
      <c r="L142" s="46"/>
      <c r="M142" s="206" t="s">
        <v>19</v>
      </c>
      <c r="N142" s="207" t="s">
        <v>43</v>
      </c>
      <c r="O142" s="86"/>
      <c r="P142" s="208">
        <f>O142*H142</f>
        <v>0</v>
      </c>
      <c r="Q142" s="208">
        <v>0.00091</v>
      </c>
      <c r="R142" s="208">
        <f>Q142*H142</f>
        <v>0.055146000000000001</v>
      </c>
      <c r="S142" s="208">
        <v>0</v>
      </c>
      <c r="T142" s="20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0" t="s">
        <v>152</v>
      </c>
      <c r="AT142" s="210" t="s">
        <v>114</v>
      </c>
      <c r="AU142" s="210" t="s">
        <v>79</v>
      </c>
      <c r="AY142" s="19" t="s">
        <v>111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9" t="s">
        <v>77</v>
      </c>
      <c r="BK142" s="211">
        <f>ROUND(I142*H142,2)</f>
        <v>0</v>
      </c>
      <c r="BL142" s="19" t="s">
        <v>152</v>
      </c>
      <c r="BM142" s="210" t="s">
        <v>221</v>
      </c>
    </row>
    <row r="143" s="2" customFormat="1">
      <c r="A143" s="40"/>
      <c r="B143" s="41"/>
      <c r="C143" s="42"/>
      <c r="D143" s="212" t="s">
        <v>121</v>
      </c>
      <c r="E143" s="42"/>
      <c r="F143" s="213" t="s">
        <v>222</v>
      </c>
      <c r="G143" s="42"/>
      <c r="H143" s="42"/>
      <c r="I143" s="214"/>
      <c r="J143" s="42"/>
      <c r="K143" s="42"/>
      <c r="L143" s="46"/>
      <c r="M143" s="215"/>
      <c r="N143" s="216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121</v>
      </c>
      <c r="AU143" s="19" t="s">
        <v>79</v>
      </c>
    </row>
    <row r="144" s="2" customFormat="1">
      <c r="A144" s="40"/>
      <c r="B144" s="41"/>
      <c r="C144" s="42"/>
      <c r="D144" s="217" t="s">
        <v>123</v>
      </c>
      <c r="E144" s="42"/>
      <c r="F144" s="218" t="s">
        <v>223</v>
      </c>
      <c r="G144" s="42"/>
      <c r="H144" s="42"/>
      <c r="I144" s="214"/>
      <c r="J144" s="42"/>
      <c r="K144" s="42"/>
      <c r="L144" s="46"/>
      <c r="M144" s="215"/>
      <c r="N144" s="21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123</v>
      </c>
      <c r="AU144" s="19" t="s">
        <v>79</v>
      </c>
    </row>
    <row r="145" s="2" customFormat="1" ht="24.15" customHeight="1">
      <c r="A145" s="40"/>
      <c r="B145" s="41"/>
      <c r="C145" s="251" t="s">
        <v>224</v>
      </c>
      <c r="D145" s="251" t="s">
        <v>171</v>
      </c>
      <c r="E145" s="252" t="s">
        <v>225</v>
      </c>
      <c r="F145" s="253" t="s">
        <v>226</v>
      </c>
      <c r="G145" s="254" t="s">
        <v>166</v>
      </c>
      <c r="H145" s="255">
        <v>69.689999999999998</v>
      </c>
      <c r="I145" s="256"/>
      <c r="J145" s="257">
        <f>ROUND(I145*H145,2)</f>
        <v>0</v>
      </c>
      <c r="K145" s="253" t="s">
        <v>118</v>
      </c>
      <c r="L145" s="258"/>
      <c r="M145" s="259" t="s">
        <v>19</v>
      </c>
      <c r="N145" s="260" t="s">
        <v>43</v>
      </c>
      <c r="O145" s="86"/>
      <c r="P145" s="208">
        <f>O145*H145</f>
        <v>0</v>
      </c>
      <c r="Q145" s="208">
        <v>0.002</v>
      </c>
      <c r="R145" s="208">
        <f>Q145*H145</f>
        <v>0.13938</v>
      </c>
      <c r="S145" s="208">
        <v>0</v>
      </c>
      <c r="T145" s="20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0" t="s">
        <v>174</v>
      </c>
      <c r="AT145" s="210" t="s">
        <v>171</v>
      </c>
      <c r="AU145" s="210" t="s">
        <v>79</v>
      </c>
      <c r="AY145" s="19" t="s">
        <v>111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9" t="s">
        <v>77</v>
      </c>
      <c r="BK145" s="211">
        <f>ROUND(I145*H145,2)</f>
        <v>0</v>
      </c>
      <c r="BL145" s="19" t="s">
        <v>152</v>
      </c>
      <c r="BM145" s="210" t="s">
        <v>227</v>
      </c>
    </row>
    <row r="146" s="2" customFormat="1">
      <c r="A146" s="40"/>
      <c r="B146" s="41"/>
      <c r="C146" s="42"/>
      <c r="D146" s="212" t="s">
        <v>121</v>
      </c>
      <c r="E146" s="42"/>
      <c r="F146" s="213" t="s">
        <v>226</v>
      </c>
      <c r="G146" s="42"/>
      <c r="H146" s="42"/>
      <c r="I146" s="214"/>
      <c r="J146" s="42"/>
      <c r="K146" s="42"/>
      <c r="L146" s="46"/>
      <c r="M146" s="215"/>
      <c r="N146" s="216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121</v>
      </c>
      <c r="AU146" s="19" t="s">
        <v>79</v>
      </c>
    </row>
    <row r="147" s="14" customFormat="1">
      <c r="A147" s="14"/>
      <c r="B147" s="229"/>
      <c r="C147" s="230"/>
      <c r="D147" s="212" t="s">
        <v>125</v>
      </c>
      <c r="E147" s="231" t="s">
        <v>19</v>
      </c>
      <c r="F147" s="232" t="s">
        <v>228</v>
      </c>
      <c r="G147" s="230"/>
      <c r="H147" s="233">
        <v>60.600000000000001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125</v>
      </c>
      <c r="AU147" s="239" t="s">
        <v>79</v>
      </c>
      <c r="AV147" s="14" t="s">
        <v>79</v>
      </c>
      <c r="AW147" s="14" t="s">
        <v>33</v>
      </c>
      <c r="AX147" s="14" t="s">
        <v>77</v>
      </c>
      <c r="AY147" s="239" t="s">
        <v>111</v>
      </c>
    </row>
    <row r="148" s="14" customFormat="1">
      <c r="A148" s="14"/>
      <c r="B148" s="229"/>
      <c r="C148" s="230"/>
      <c r="D148" s="212" t="s">
        <v>125</v>
      </c>
      <c r="E148" s="230"/>
      <c r="F148" s="232" t="s">
        <v>229</v>
      </c>
      <c r="G148" s="230"/>
      <c r="H148" s="233">
        <v>69.689999999999998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125</v>
      </c>
      <c r="AU148" s="239" t="s">
        <v>79</v>
      </c>
      <c r="AV148" s="14" t="s">
        <v>79</v>
      </c>
      <c r="AW148" s="14" t="s">
        <v>4</v>
      </c>
      <c r="AX148" s="14" t="s">
        <v>77</v>
      </c>
      <c r="AY148" s="239" t="s">
        <v>111</v>
      </c>
    </row>
    <row r="149" s="2" customFormat="1" ht="33" customHeight="1">
      <c r="A149" s="40"/>
      <c r="B149" s="41"/>
      <c r="C149" s="251" t="s">
        <v>152</v>
      </c>
      <c r="D149" s="251" t="s">
        <v>171</v>
      </c>
      <c r="E149" s="252" t="s">
        <v>230</v>
      </c>
      <c r="F149" s="253" t="s">
        <v>231</v>
      </c>
      <c r="G149" s="254" t="s">
        <v>201</v>
      </c>
      <c r="H149" s="255">
        <v>2</v>
      </c>
      <c r="I149" s="256"/>
      <c r="J149" s="257">
        <f>ROUND(I149*H149,2)</f>
        <v>0</v>
      </c>
      <c r="K149" s="253" t="s">
        <v>118</v>
      </c>
      <c r="L149" s="258"/>
      <c r="M149" s="259" t="s">
        <v>19</v>
      </c>
      <c r="N149" s="260" t="s">
        <v>43</v>
      </c>
      <c r="O149" s="86"/>
      <c r="P149" s="208">
        <f>O149*H149</f>
        <v>0</v>
      </c>
      <c r="Q149" s="208">
        <v>0.00050000000000000001</v>
      </c>
      <c r="R149" s="208">
        <f>Q149*H149</f>
        <v>0.001</v>
      </c>
      <c r="S149" s="208">
        <v>0</v>
      </c>
      <c r="T149" s="20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0" t="s">
        <v>174</v>
      </c>
      <c r="AT149" s="210" t="s">
        <v>171</v>
      </c>
      <c r="AU149" s="210" t="s">
        <v>79</v>
      </c>
      <c r="AY149" s="19" t="s">
        <v>111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9" t="s">
        <v>77</v>
      </c>
      <c r="BK149" s="211">
        <f>ROUND(I149*H149,2)</f>
        <v>0</v>
      </c>
      <c r="BL149" s="19" t="s">
        <v>152</v>
      </c>
      <c r="BM149" s="210" t="s">
        <v>232</v>
      </c>
    </row>
    <row r="150" s="2" customFormat="1">
      <c r="A150" s="40"/>
      <c r="B150" s="41"/>
      <c r="C150" s="42"/>
      <c r="D150" s="212" t="s">
        <v>121</v>
      </c>
      <c r="E150" s="42"/>
      <c r="F150" s="213" t="s">
        <v>231</v>
      </c>
      <c r="G150" s="42"/>
      <c r="H150" s="42"/>
      <c r="I150" s="214"/>
      <c r="J150" s="42"/>
      <c r="K150" s="42"/>
      <c r="L150" s="46"/>
      <c r="M150" s="215"/>
      <c r="N150" s="216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121</v>
      </c>
      <c r="AU150" s="19" t="s">
        <v>79</v>
      </c>
    </row>
    <row r="151" s="2" customFormat="1" ht="24.15" customHeight="1">
      <c r="A151" s="40"/>
      <c r="B151" s="41"/>
      <c r="C151" s="251" t="s">
        <v>233</v>
      </c>
      <c r="D151" s="251" t="s">
        <v>171</v>
      </c>
      <c r="E151" s="252" t="s">
        <v>234</v>
      </c>
      <c r="F151" s="253" t="s">
        <v>235</v>
      </c>
      <c r="G151" s="254" t="s">
        <v>166</v>
      </c>
      <c r="H151" s="255">
        <v>69.689999999999998</v>
      </c>
      <c r="I151" s="256"/>
      <c r="J151" s="257">
        <f>ROUND(I151*H151,2)</f>
        <v>0</v>
      </c>
      <c r="K151" s="253" t="s">
        <v>118</v>
      </c>
      <c r="L151" s="258"/>
      <c r="M151" s="259" t="s">
        <v>19</v>
      </c>
      <c r="N151" s="260" t="s">
        <v>43</v>
      </c>
      <c r="O151" s="86"/>
      <c r="P151" s="208">
        <f>O151*H151</f>
        <v>0</v>
      </c>
      <c r="Q151" s="208">
        <v>0.00029999999999999997</v>
      </c>
      <c r="R151" s="208">
        <f>Q151*H151</f>
        <v>0.020906999999999999</v>
      </c>
      <c r="S151" s="208">
        <v>0</v>
      </c>
      <c r="T151" s="20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0" t="s">
        <v>174</v>
      </c>
      <c r="AT151" s="210" t="s">
        <v>171</v>
      </c>
      <c r="AU151" s="210" t="s">
        <v>79</v>
      </c>
      <c r="AY151" s="19" t="s">
        <v>111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9" t="s">
        <v>77</v>
      </c>
      <c r="BK151" s="211">
        <f>ROUND(I151*H151,2)</f>
        <v>0</v>
      </c>
      <c r="BL151" s="19" t="s">
        <v>152</v>
      </c>
      <c r="BM151" s="210" t="s">
        <v>236</v>
      </c>
    </row>
    <row r="152" s="2" customFormat="1">
      <c r="A152" s="40"/>
      <c r="B152" s="41"/>
      <c r="C152" s="42"/>
      <c r="D152" s="212" t="s">
        <v>121</v>
      </c>
      <c r="E152" s="42"/>
      <c r="F152" s="213" t="s">
        <v>235</v>
      </c>
      <c r="G152" s="42"/>
      <c r="H152" s="42"/>
      <c r="I152" s="214"/>
      <c r="J152" s="42"/>
      <c r="K152" s="42"/>
      <c r="L152" s="46"/>
      <c r="M152" s="215"/>
      <c r="N152" s="216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121</v>
      </c>
      <c r="AU152" s="19" t="s">
        <v>79</v>
      </c>
    </row>
    <row r="153" s="14" customFormat="1">
      <c r="A153" s="14"/>
      <c r="B153" s="229"/>
      <c r="C153" s="230"/>
      <c r="D153" s="212" t="s">
        <v>125</v>
      </c>
      <c r="E153" s="231" t="s">
        <v>19</v>
      </c>
      <c r="F153" s="232" t="s">
        <v>228</v>
      </c>
      <c r="G153" s="230"/>
      <c r="H153" s="233">
        <v>60.600000000000001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125</v>
      </c>
      <c r="AU153" s="239" t="s">
        <v>79</v>
      </c>
      <c r="AV153" s="14" t="s">
        <v>79</v>
      </c>
      <c r="AW153" s="14" t="s">
        <v>33</v>
      </c>
      <c r="AX153" s="14" t="s">
        <v>77</v>
      </c>
      <c r="AY153" s="239" t="s">
        <v>111</v>
      </c>
    </row>
    <row r="154" s="14" customFormat="1">
      <c r="A154" s="14"/>
      <c r="B154" s="229"/>
      <c r="C154" s="230"/>
      <c r="D154" s="212" t="s">
        <v>125</v>
      </c>
      <c r="E154" s="230"/>
      <c r="F154" s="232" t="s">
        <v>229</v>
      </c>
      <c r="G154" s="230"/>
      <c r="H154" s="233">
        <v>69.689999999999998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125</v>
      </c>
      <c r="AU154" s="239" t="s">
        <v>79</v>
      </c>
      <c r="AV154" s="14" t="s">
        <v>79</v>
      </c>
      <c r="AW154" s="14" t="s">
        <v>4</v>
      </c>
      <c r="AX154" s="14" t="s">
        <v>77</v>
      </c>
      <c r="AY154" s="239" t="s">
        <v>111</v>
      </c>
    </row>
    <row r="155" s="2" customFormat="1" ht="24.15" customHeight="1">
      <c r="A155" s="40"/>
      <c r="B155" s="41"/>
      <c r="C155" s="251" t="s">
        <v>237</v>
      </c>
      <c r="D155" s="251" t="s">
        <v>171</v>
      </c>
      <c r="E155" s="252" t="s">
        <v>238</v>
      </c>
      <c r="F155" s="253" t="s">
        <v>239</v>
      </c>
      <c r="G155" s="254" t="s">
        <v>240</v>
      </c>
      <c r="H155" s="255">
        <v>3</v>
      </c>
      <c r="I155" s="256"/>
      <c r="J155" s="257">
        <f>ROUND(I155*H155,2)</f>
        <v>0</v>
      </c>
      <c r="K155" s="253" t="s">
        <v>118</v>
      </c>
      <c r="L155" s="258"/>
      <c r="M155" s="259" t="s">
        <v>19</v>
      </c>
      <c r="N155" s="260" t="s">
        <v>43</v>
      </c>
      <c r="O155" s="86"/>
      <c r="P155" s="208">
        <f>O155*H155</f>
        <v>0</v>
      </c>
      <c r="Q155" s="208">
        <v>0.00044000000000000002</v>
      </c>
      <c r="R155" s="208">
        <f>Q155*H155</f>
        <v>0.00132</v>
      </c>
      <c r="S155" s="208">
        <v>0</v>
      </c>
      <c r="T155" s="20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0" t="s">
        <v>174</v>
      </c>
      <c r="AT155" s="210" t="s">
        <v>171</v>
      </c>
      <c r="AU155" s="210" t="s">
        <v>79</v>
      </c>
      <c r="AY155" s="19" t="s">
        <v>111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9" t="s">
        <v>77</v>
      </c>
      <c r="BK155" s="211">
        <f>ROUND(I155*H155,2)</f>
        <v>0</v>
      </c>
      <c r="BL155" s="19" t="s">
        <v>152</v>
      </c>
      <c r="BM155" s="210" t="s">
        <v>241</v>
      </c>
    </row>
    <row r="156" s="2" customFormat="1">
      <c r="A156" s="40"/>
      <c r="B156" s="41"/>
      <c r="C156" s="42"/>
      <c r="D156" s="212" t="s">
        <v>121</v>
      </c>
      <c r="E156" s="42"/>
      <c r="F156" s="213" t="s">
        <v>239</v>
      </c>
      <c r="G156" s="42"/>
      <c r="H156" s="42"/>
      <c r="I156" s="214"/>
      <c r="J156" s="42"/>
      <c r="K156" s="42"/>
      <c r="L156" s="46"/>
      <c r="M156" s="215"/>
      <c r="N156" s="216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121</v>
      </c>
      <c r="AU156" s="19" t="s">
        <v>79</v>
      </c>
    </row>
    <row r="157" s="2" customFormat="1" ht="24.15" customHeight="1">
      <c r="A157" s="40"/>
      <c r="B157" s="41"/>
      <c r="C157" s="199" t="s">
        <v>242</v>
      </c>
      <c r="D157" s="199" t="s">
        <v>114</v>
      </c>
      <c r="E157" s="200" t="s">
        <v>243</v>
      </c>
      <c r="F157" s="201" t="s">
        <v>244</v>
      </c>
      <c r="G157" s="202" t="s">
        <v>166</v>
      </c>
      <c r="H157" s="203">
        <v>39.5</v>
      </c>
      <c r="I157" s="204"/>
      <c r="J157" s="205">
        <f>ROUND(I157*H157,2)</f>
        <v>0</v>
      </c>
      <c r="K157" s="201" t="s">
        <v>118</v>
      </c>
      <c r="L157" s="46"/>
      <c r="M157" s="206" t="s">
        <v>19</v>
      </c>
      <c r="N157" s="207" t="s">
        <v>43</v>
      </c>
      <c r="O157" s="86"/>
      <c r="P157" s="208">
        <f>O157*H157</f>
        <v>0</v>
      </c>
      <c r="Q157" s="208">
        <v>0.0028700000000000002</v>
      </c>
      <c r="R157" s="208">
        <f>Q157*H157</f>
        <v>0.11336500000000001</v>
      </c>
      <c r="S157" s="208">
        <v>0</v>
      </c>
      <c r="T157" s="20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152</v>
      </c>
      <c r="AT157" s="210" t="s">
        <v>114</v>
      </c>
      <c r="AU157" s="210" t="s">
        <v>79</v>
      </c>
      <c r="AY157" s="19" t="s">
        <v>111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9" t="s">
        <v>77</v>
      </c>
      <c r="BK157" s="211">
        <f>ROUND(I157*H157,2)</f>
        <v>0</v>
      </c>
      <c r="BL157" s="19" t="s">
        <v>152</v>
      </c>
      <c r="BM157" s="210" t="s">
        <v>245</v>
      </c>
    </row>
    <row r="158" s="2" customFormat="1">
      <c r="A158" s="40"/>
      <c r="B158" s="41"/>
      <c r="C158" s="42"/>
      <c r="D158" s="212" t="s">
        <v>121</v>
      </c>
      <c r="E158" s="42"/>
      <c r="F158" s="213" t="s">
        <v>246</v>
      </c>
      <c r="G158" s="42"/>
      <c r="H158" s="42"/>
      <c r="I158" s="214"/>
      <c r="J158" s="42"/>
      <c r="K158" s="42"/>
      <c r="L158" s="46"/>
      <c r="M158" s="215"/>
      <c r="N158" s="21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121</v>
      </c>
      <c r="AU158" s="19" t="s">
        <v>79</v>
      </c>
    </row>
    <row r="159" s="2" customFormat="1">
      <c r="A159" s="40"/>
      <c r="B159" s="41"/>
      <c r="C159" s="42"/>
      <c r="D159" s="217" t="s">
        <v>123</v>
      </c>
      <c r="E159" s="42"/>
      <c r="F159" s="218" t="s">
        <v>247</v>
      </c>
      <c r="G159" s="42"/>
      <c r="H159" s="42"/>
      <c r="I159" s="214"/>
      <c r="J159" s="42"/>
      <c r="K159" s="42"/>
      <c r="L159" s="46"/>
      <c r="M159" s="215"/>
      <c r="N159" s="216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123</v>
      </c>
      <c r="AU159" s="19" t="s">
        <v>79</v>
      </c>
    </row>
    <row r="160" s="14" customFormat="1">
      <c r="A160" s="14"/>
      <c r="B160" s="229"/>
      <c r="C160" s="230"/>
      <c r="D160" s="212" t="s">
        <v>125</v>
      </c>
      <c r="E160" s="231" t="s">
        <v>19</v>
      </c>
      <c r="F160" s="232" t="s">
        <v>248</v>
      </c>
      <c r="G160" s="230"/>
      <c r="H160" s="233">
        <v>39.5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125</v>
      </c>
      <c r="AU160" s="239" t="s">
        <v>79</v>
      </c>
      <c r="AV160" s="14" t="s">
        <v>79</v>
      </c>
      <c r="AW160" s="14" t="s">
        <v>33</v>
      </c>
      <c r="AX160" s="14" t="s">
        <v>72</v>
      </c>
      <c r="AY160" s="239" t="s">
        <v>111</v>
      </c>
    </row>
    <row r="161" s="15" customFormat="1">
      <c r="A161" s="15"/>
      <c r="B161" s="240"/>
      <c r="C161" s="241"/>
      <c r="D161" s="212" t="s">
        <v>125</v>
      </c>
      <c r="E161" s="242" t="s">
        <v>19</v>
      </c>
      <c r="F161" s="243" t="s">
        <v>128</v>
      </c>
      <c r="G161" s="241"/>
      <c r="H161" s="244">
        <v>39.5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0" t="s">
        <v>125</v>
      </c>
      <c r="AU161" s="250" t="s">
        <v>79</v>
      </c>
      <c r="AV161" s="15" t="s">
        <v>119</v>
      </c>
      <c r="AW161" s="15" t="s">
        <v>33</v>
      </c>
      <c r="AX161" s="15" t="s">
        <v>77</v>
      </c>
      <c r="AY161" s="250" t="s">
        <v>111</v>
      </c>
    </row>
    <row r="162" s="2" customFormat="1" ht="24.15" customHeight="1">
      <c r="A162" s="40"/>
      <c r="B162" s="41"/>
      <c r="C162" s="199" t="s">
        <v>249</v>
      </c>
      <c r="D162" s="199" t="s">
        <v>114</v>
      </c>
      <c r="E162" s="200" t="s">
        <v>250</v>
      </c>
      <c r="F162" s="201" t="s">
        <v>251</v>
      </c>
      <c r="G162" s="202" t="s">
        <v>166</v>
      </c>
      <c r="H162" s="203">
        <v>121.2</v>
      </c>
      <c r="I162" s="204"/>
      <c r="J162" s="205">
        <f>ROUND(I162*H162,2)</f>
        <v>0</v>
      </c>
      <c r="K162" s="201" t="s">
        <v>118</v>
      </c>
      <c r="L162" s="46"/>
      <c r="M162" s="206" t="s">
        <v>19</v>
      </c>
      <c r="N162" s="207" t="s">
        <v>43</v>
      </c>
      <c r="O162" s="86"/>
      <c r="P162" s="208">
        <f>O162*H162</f>
        <v>0</v>
      </c>
      <c r="Q162" s="208">
        <v>0.0030599999999999998</v>
      </c>
      <c r="R162" s="208">
        <f>Q162*H162</f>
        <v>0.37087199999999998</v>
      </c>
      <c r="S162" s="208">
        <v>0</v>
      </c>
      <c r="T162" s="20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152</v>
      </c>
      <c r="AT162" s="210" t="s">
        <v>114</v>
      </c>
      <c r="AU162" s="210" t="s">
        <v>79</v>
      </c>
      <c r="AY162" s="19" t="s">
        <v>111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9" t="s">
        <v>77</v>
      </c>
      <c r="BK162" s="211">
        <f>ROUND(I162*H162,2)</f>
        <v>0</v>
      </c>
      <c r="BL162" s="19" t="s">
        <v>152</v>
      </c>
      <c r="BM162" s="210" t="s">
        <v>252</v>
      </c>
    </row>
    <row r="163" s="2" customFormat="1">
      <c r="A163" s="40"/>
      <c r="B163" s="41"/>
      <c r="C163" s="42"/>
      <c r="D163" s="212" t="s">
        <v>121</v>
      </c>
      <c r="E163" s="42"/>
      <c r="F163" s="213" t="s">
        <v>253</v>
      </c>
      <c r="G163" s="42"/>
      <c r="H163" s="42"/>
      <c r="I163" s="214"/>
      <c r="J163" s="42"/>
      <c r="K163" s="42"/>
      <c r="L163" s="46"/>
      <c r="M163" s="215"/>
      <c r="N163" s="21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121</v>
      </c>
      <c r="AU163" s="19" t="s">
        <v>79</v>
      </c>
    </row>
    <row r="164" s="2" customFormat="1">
      <c r="A164" s="40"/>
      <c r="B164" s="41"/>
      <c r="C164" s="42"/>
      <c r="D164" s="217" t="s">
        <v>123</v>
      </c>
      <c r="E164" s="42"/>
      <c r="F164" s="218" t="s">
        <v>254</v>
      </c>
      <c r="G164" s="42"/>
      <c r="H164" s="42"/>
      <c r="I164" s="214"/>
      <c r="J164" s="42"/>
      <c r="K164" s="42"/>
      <c r="L164" s="46"/>
      <c r="M164" s="215"/>
      <c r="N164" s="21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123</v>
      </c>
      <c r="AU164" s="19" t="s">
        <v>79</v>
      </c>
    </row>
    <row r="165" s="14" customFormat="1">
      <c r="A165" s="14"/>
      <c r="B165" s="229"/>
      <c r="C165" s="230"/>
      <c r="D165" s="212" t="s">
        <v>125</v>
      </c>
      <c r="E165" s="231" t="s">
        <v>19</v>
      </c>
      <c r="F165" s="232" t="s">
        <v>197</v>
      </c>
      <c r="G165" s="230"/>
      <c r="H165" s="233">
        <v>121.2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125</v>
      </c>
      <c r="AU165" s="239" t="s">
        <v>79</v>
      </c>
      <c r="AV165" s="14" t="s">
        <v>79</v>
      </c>
      <c r="AW165" s="14" t="s">
        <v>33</v>
      </c>
      <c r="AX165" s="14" t="s">
        <v>72</v>
      </c>
      <c r="AY165" s="239" t="s">
        <v>111</v>
      </c>
    </row>
    <row r="166" s="15" customFormat="1">
      <c r="A166" s="15"/>
      <c r="B166" s="240"/>
      <c r="C166" s="241"/>
      <c r="D166" s="212" t="s">
        <v>125</v>
      </c>
      <c r="E166" s="242" t="s">
        <v>19</v>
      </c>
      <c r="F166" s="243" t="s">
        <v>128</v>
      </c>
      <c r="G166" s="241"/>
      <c r="H166" s="244">
        <v>121.2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0" t="s">
        <v>125</v>
      </c>
      <c r="AU166" s="250" t="s">
        <v>79</v>
      </c>
      <c r="AV166" s="15" t="s">
        <v>119</v>
      </c>
      <c r="AW166" s="15" t="s">
        <v>33</v>
      </c>
      <c r="AX166" s="15" t="s">
        <v>77</v>
      </c>
      <c r="AY166" s="250" t="s">
        <v>111</v>
      </c>
    </row>
    <row r="167" s="2" customFormat="1" ht="16.5" customHeight="1">
      <c r="A167" s="40"/>
      <c r="B167" s="41"/>
      <c r="C167" s="199" t="s">
        <v>7</v>
      </c>
      <c r="D167" s="199" t="s">
        <v>114</v>
      </c>
      <c r="E167" s="200" t="s">
        <v>255</v>
      </c>
      <c r="F167" s="201" t="s">
        <v>256</v>
      </c>
      <c r="G167" s="202" t="s">
        <v>166</v>
      </c>
      <c r="H167" s="203">
        <v>121.2</v>
      </c>
      <c r="I167" s="204"/>
      <c r="J167" s="205">
        <f>ROUND(I167*H167,2)</f>
        <v>0</v>
      </c>
      <c r="K167" s="201" t="s">
        <v>118</v>
      </c>
      <c r="L167" s="46"/>
      <c r="M167" s="206" t="s">
        <v>19</v>
      </c>
      <c r="N167" s="207" t="s">
        <v>43</v>
      </c>
      <c r="O167" s="86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0" t="s">
        <v>152</v>
      </c>
      <c r="AT167" s="210" t="s">
        <v>114</v>
      </c>
      <c r="AU167" s="210" t="s">
        <v>79</v>
      </c>
      <c r="AY167" s="19" t="s">
        <v>111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9" t="s">
        <v>77</v>
      </c>
      <c r="BK167" s="211">
        <f>ROUND(I167*H167,2)</f>
        <v>0</v>
      </c>
      <c r="BL167" s="19" t="s">
        <v>152</v>
      </c>
      <c r="BM167" s="210" t="s">
        <v>257</v>
      </c>
    </row>
    <row r="168" s="2" customFormat="1">
      <c r="A168" s="40"/>
      <c r="B168" s="41"/>
      <c r="C168" s="42"/>
      <c r="D168" s="212" t="s">
        <v>121</v>
      </c>
      <c r="E168" s="42"/>
      <c r="F168" s="213" t="s">
        <v>258</v>
      </c>
      <c r="G168" s="42"/>
      <c r="H168" s="42"/>
      <c r="I168" s="214"/>
      <c r="J168" s="42"/>
      <c r="K168" s="42"/>
      <c r="L168" s="46"/>
      <c r="M168" s="215"/>
      <c r="N168" s="216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121</v>
      </c>
      <c r="AU168" s="19" t="s">
        <v>79</v>
      </c>
    </row>
    <row r="169" s="2" customFormat="1">
      <c r="A169" s="40"/>
      <c r="B169" s="41"/>
      <c r="C169" s="42"/>
      <c r="D169" s="217" t="s">
        <v>123</v>
      </c>
      <c r="E169" s="42"/>
      <c r="F169" s="218" t="s">
        <v>259</v>
      </c>
      <c r="G169" s="42"/>
      <c r="H169" s="42"/>
      <c r="I169" s="214"/>
      <c r="J169" s="42"/>
      <c r="K169" s="42"/>
      <c r="L169" s="46"/>
      <c r="M169" s="215"/>
      <c r="N169" s="21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123</v>
      </c>
      <c r="AU169" s="19" t="s">
        <v>79</v>
      </c>
    </row>
    <row r="170" s="14" customFormat="1">
      <c r="A170" s="14"/>
      <c r="B170" s="229"/>
      <c r="C170" s="230"/>
      <c r="D170" s="212" t="s">
        <v>125</v>
      </c>
      <c r="E170" s="231" t="s">
        <v>19</v>
      </c>
      <c r="F170" s="232" t="s">
        <v>197</v>
      </c>
      <c r="G170" s="230"/>
      <c r="H170" s="233">
        <v>121.2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125</v>
      </c>
      <c r="AU170" s="239" t="s">
        <v>79</v>
      </c>
      <c r="AV170" s="14" t="s">
        <v>79</v>
      </c>
      <c r="AW170" s="14" t="s">
        <v>33</v>
      </c>
      <c r="AX170" s="14" t="s">
        <v>77</v>
      </c>
      <c r="AY170" s="239" t="s">
        <v>111</v>
      </c>
    </row>
    <row r="171" s="2" customFormat="1" ht="16.5" customHeight="1">
      <c r="A171" s="40"/>
      <c r="B171" s="41"/>
      <c r="C171" s="251" t="s">
        <v>260</v>
      </c>
      <c r="D171" s="251" t="s">
        <v>171</v>
      </c>
      <c r="E171" s="252" t="s">
        <v>261</v>
      </c>
      <c r="F171" s="253" t="s">
        <v>262</v>
      </c>
      <c r="G171" s="254" t="s">
        <v>166</v>
      </c>
      <c r="H171" s="255">
        <v>145.44</v>
      </c>
      <c r="I171" s="256"/>
      <c r="J171" s="257">
        <f>ROUND(I171*H171,2)</f>
        <v>0</v>
      </c>
      <c r="K171" s="253" t="s">
        <v>118</v>
      </c>
      <c r="L171" s="258"/>
      <c r="M171" s="259" t="s">
        <v>19</v>
      </c>
      <c r="N171" s="260" t="s">
        <v>43</v>
      </c>
      <c r="O171" s="86"/>
      <c r="P171" s="208">
        <f>O171*H171</f>
        <v>0</v>
      </c>
      <c r="Q171" s="208">
        <v>0.0023</v>
      </c>
      <c r="R171" s="208">
        <f>Q171*H171</f>
        <v>0.33451199999999998</v>
      </c>
      <c r="S171" s="208">
        <v>0</v>
      </c>
      <c r="T171" s="20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0" t="s">
        <v>174</v>
      </c>
      <c r="AT171" s="210" t="s">
        <v>171</v>
      </c>
      <c r="AU171" s="210" t="s">
        <v>79</v>
      </c>
      <c r="AY171" s="19" t="s">
        <v>111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9" t="s">
        <v>77</v>
      </c>
      <c r="BK171" s="211">
        <f>ROUND(I171*H171,2)</f>
        <v>0</v>
      </c>
      <c r="BL171" s="19" t="s">
        <v>152</v>
      </c>
      <c r="BM171" s="210" t="s">
        <v>263</v>
      </c>
    </row>
    <row r="172" s="2" customFormat="1">
      <c r="A172" s="40"/>
      <c r="B172" s="41"/>
      <c r="C172" s="42"/>
      <c r="D172" s="212" t="s">
        <v>121</v>
      </c>
      <c r="E172" s="42"/>
      <c r="F172" s="213" t="s">
        <v>262</v>
      </c>
      <c r="G172" s="42"/>
      <c r="H172" s="42"/>
      <c r="I172" s="214"/>
      <c r="J172" s="42"/>
      <c r="K172" s="42"/>
      <c r="L172" s="46"/>
      <c r="M172" s="215"/>
      <c r="N172" s="216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121</v>
      </c>
      <c r="AU172" s="19" t="s">
        <v>79</v>
      </c>
    </row>
    <row r="173" s="14" customFormat="1">
      <c r="A173" s="14"/>
      <c r="B173" s="229"/>
      <c r="C173" s="230"/>
      <c r="D173" s="212" t="s">
        <v>125</v>
      </c>
      <c r="E173" s="231" t="s">
        <v>19</v>
      </c>
      <c r="F173" s="232" t="s">
        <v>264</v>
      </c>
      <c r="G173" s="230"/>
      <c r="H173" s="233">
        <v>121.2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9" t="s">
        <v>125</v>
      </c>
      <c r="AU173" s="239" t="s">
        <v>79</v>
      </c>
      <c r="AV173" s="14" t="s">
        <v>79</v>
      </c>
      <c r="AW173" s="14" t="s">
        <v>33</v>
      </c>
      <c r="AX173" s="14" t="s">
        <v>77</v>
      </c>
      <c r="AY173" s="239" t="s">
        <v>111</v>
      </c>
    </row>
    <row r="174" s="14" customFormat="1">
      <c r="A174" s="14"/>
      <c r="B174" s="229"/>
      <c r="C174" s="230"/>
      <c r="D174" s="212" t="s">
        <v>125</v>
      </c>
      <c r="E174" s="230"/>
      <c r="F174" s="232" t="s">
        <v>265</v>
      </c>
      <c r="G174" s="230"/>
      <c r="H174" s="233">
        <v>145.44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125</v>
      </c>
      <c r="AU174" s="239" t="s">
        <v>79</v>
      </c>
      <c r="AV174" s="14" t="s">
        <v>79</v>
      </c>
      <c r="AW174" s="14" t="s">
        <v>4</v>
      </c>
      <c r="AX174" s="14" t="s">
        <v>77</v>
      </c>
      <c r="AY174" s="239" t="s">
        <v>111</v>
      </c>
    </row>
    <row r="175" s="2" customFormat="1" ht="24.15" customHeight="1">
      <c r="A175" s="40"/>
      <c r="B175" s="41"/>
      <c r="C175" s="251" t="s">
        <v>266</v>
      </c>
      <c r="D175" s="251" t="s">
        <v>171</v>
      </c>
      <c r="E175" s="252" t="s">
        <v>267</v>
      </c>
      <c r="F175" s="253" t="s">
        <v>268</v>
      </c>
      <c r="G175" s="254" t="s">
        <v>240</v>
      </c>
      <c r="H175" s="255">
        <v>2</v>
      </c>
      <c r="I175" s="256"/>
      <c r="J175" s="257">
        <f>ROUND(I175*H175,2)</f>
        <v>0</v>
      </c>
      <c r="K175" s="253" t="s">
        <v>118</v>
      </c>
      <c r="L175" s="258"/>
      <c r="M175" s="259" t="s">
        <v>19</v>
      </c>
      <c r="N175" s="260" t="s">
        <v>43</v>
      </c>
      <c r="O175" s="86"/>
      <c r="P175" s="208">
        <f>O175*H175</f>
        <v>0</v>
      </c>
      <c r="Q175" s="208">
        <v>0.00012999999999999999</v>
      </c>
      <c r="R175" s="208">
        <f>Q175*H175</f>
        <v>0.00025999999999999998</v>
      </c>
      <c r="S175" s="208">
        <v>0</v>
      </c>
      <c r="T175" s="20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0" t="s">
        <v>174</v>
      </c>
      <c r="AT175" s="210" t="s">
        <v>171</v>
      </c>
      <c r="AU175" s="210" t="s">
        <v>79</v>
      </c>
      <c r="AY175" s="19" t="s">
        <v>111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9" t="s">
        <v>77</v>
      </c>
      <c r="BK175" s="211">
        <f>ROUND(I175*H175,2)</f>
        <v>0</v>
      </c>
      <c r="BL175" s="19" t="s">
        <v>152</v>
      </c>
      <c r="BM175" s="210" t="s">
        <v>269</v>
      </c>
    </row>
    <row r="176" s="2" customFormat="1">
      <c r="A176" s="40"/>
      <c r="B176" s="41"/>
      <c r="C176" s="42"/>
      <c r="D176" s="212" t="s">
        <v>121</v>
      </c>
      <c r="E176" s="42"/>
      <c r="F176" s="213" t="s">
        <v>268</v>
      </c>
      <c r="G176" s="42"/>
      <c r="H176" s="42"/>
      <c r="I176" s="214"/>
      <c r="J176" s="42"/>
      <c r="K176" s="42"/>
      <c r="L176" s="46"/>
      <c r="M176" s="215"/>
      <c r="N176" s="216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121</v>
      </c>
      <c r="AU176" s="19" t="s">
        <v>79</v>
      </c>
    </row>
    <row r="177" s="2" customFormat="1" ht="16.5" customHeight="1">
      <c r="A177" s="40"/>
      <c r="B177" s="41"/>
      <c r="C177" s="199" t="s">
        <v>270</v>
      </c>
      <c r="D177" s="199" t="s">
        <v>114</v>
      </c>
      <c r="E177" s="200" t="s">
        <v>271</v>
      </c>
      <c r="F177" s="201" t="s">
        <v>272</v>
      </c>
      <c r="G177" s="202" t="s">
        <v>201</v>
      </c>
      <c r="H177" s="203">
        <v>4</v>
      </c>
      <c r="I177" s="204"/>
      <c r="J177" s="205">
        <f>ROUND(I177*H177,2)</f>
        <v>0</v>
      </c>
      <c r="K177" s="201" t="s">
        <v>118</v>
      </c>
      <c r="L177" s="46"/>
      <c r="M177" s="206" t="s">
        <v>19</v>
      </c>
      <c r="N177" s="207" t="s">
        <v>43</v>
      </c>
      <c r="O177" s="86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0" t="s">
        <v>152</v>
      </c>
      <c r="AT177" s="210" t="s">
        <v>114</v>
      </c>
      <c r="AU177" s="210" t="s">
        <v>79</v>
      </c>
      <c r="AY177" s="19" t="s">
        <v>111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9" t="s">
        <v>77</v>
      </c>
      <c r="BK177" s="211">
        <f>ROUND(I177*H177,2)</f>
        <v>0</v>
      </c>
      <c r="BL177" s="19" t="s">
        <v>152</v>
      </c>
      <c r="BM177" s="210" t="s">
        <v>273</v>
      </c>
    </row>
    <row r="178" s="2" customFormat="1">
      <c r="A178" s="40"/>
      <c r="B178" s="41"/>
      <c r="C178" s="42"/>
      <c r="D178" s="212" t="s">
        <v>121</v>
      </c>
      <c r="E178" s="42"/>
      <c r="F178" s="213" t="s">
        <v>274</v>
      </c>
      <c r="G178" s="42"/>
      <c r="H178" s="42"/>
      <c r="I178" s="214"/>
      <c r="J178" s="42"/>
      <c r="K178" s="42"/>
      <c r="L178" s="46"/>
      <c r="M178" s="215"/>
      <c r="N178" s="21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121</v>
      </c>
      <c r="AU178" s="19" t="s">
        <v>79</v>
      </c>
    </row>
    <row r="179" s="2" customFormat="1">
      <c r="A179" s="40"/>
      <c r="B179" s="41"/>
      <c r="C179" s="42"/>
      <c r="D179" s="217" t="s">
        <v>123</v>
      </c>
      <c r="E179" s="42"/>
      <c r="F179" s="218" t="s">
        <v>275</v>
      </c>
      <c r="G179" s="42"/>
      <c r="H179" s="42"/>
      <c r="I179" s="214"/>
      <c r="J179" s="42"/>
      <c r="K179" s="42"/>
      <c r="L179" s="46"/>
      <c r="M179" s="215"/>
      <c r="N179" s="216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123</v>
      </c>
      <c r="AU179" s="19" t="s">
        <v>79</v>
      </c>
    </row>
    <row r="180" s="2" customFormat="1" ht="16.5" customHeight="1">
      <c r="A180" s="40"/>
      <c r="B180" s="41"/>
      <c r="C180" s="251" t="s">
        <v>276</v>
      </c>
      <c r="D180" s="251" t="s">
        <v>171</v>
      </c>
      <c r="E180" s="252" t="s">
        <v>277</v>
      </c>
      <c r="F180" s="253" t="s">
        <v>278</v>
      </c>
      <c r="G180" s="254" t="s">
        <v>201</v>
      </c>
      <c r="H180" s="255">
        <v>2</v>
      </c>
      <c r="I180" s="256"/>
      <c r="J180" s="257">
        <f>ROUND(I180*H180,2)</f>
        <v>0</v>
      </c>
      <c r="K180" s="253" t="s">
        <v>118</v>
      </c>
      <c r="L180" s="258"/>
      <c r="M180" s="259" t="s">
        <v>19</v>
      </c>
      <c r="N180" s="260" t="s">
        <v>43</v>
      </c>
      <c r="O180" s="86"/>
      <c r="P180" s="208">
        <f>O180*H180</f>
        <v>0</v>
      </c>
      <c r="Q180" s="208">
        <v>5.0000000000000002E-05</v>
      </c>
      <c r="R180" s="208">
        <f>Q180*H180</f>
        <v>0.00010000000000000001</v>
      </c>
      <c r="S180" s="208">
        <v>0</v>
      </c>
      <c r="T180" s="20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174</v>
      </c>
      <c r="AT180" s="210" t="s">
        <v>171</v>
      </c>
      <c r="AU180" s="210" t="s">
        <v>79</v>
      </c>
      <c r="AY180" s="19" t="s">
        <v>111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9" t="s">
        <v>77</v>
      </c>
      <c r="BK180" s="211">
        <f>ROUND(I180*H180,2)</f>
        <v>0</v>
      </c>
      <c r="BL180" s="19" t="s">
        <v>152</v>
      </c>
      <c r="BM180" s="210" t="s">
        <v>279</v>
      </c>
    </row>
    <row r="181" s="2" customFormat="1">
      <c r="A181" s="40"/>
      <c r="B181" s="41"/>
      <c r="C181" s="42"/>
      <c r="D181" s="212" t="s">
        <v>121</v>
      </c>
      <c r="E181" s="42"/>
      <c r="F181" s="213" t="s">
        <v>278</v>
      </c>
      <c r="G181" s="42"/>
      <c r="H181" s="42"/>
      <c r="I181" s="214"/>
      <c r="J181" s="42"/>
      <c r="K181" s="42"/>
      <c r="L181" s="46"/>
      <c r="M181" s="215"/>
      <c r="N181" s="21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121</v>
      </c>
      <c r="AU181" s="19" t="s">
        <v>79</v>
      </c>
    </row>
    <row r="182" s="2" customFormat="1" ht="16.5" customHeight="1">
      <c r="A182" s="40"/>
      <c r="B182" s="41"/>
      <c r="C182" s="251" t="s">
        <v>280</v>
      </c>
      <c r="D182" s="251" t="s">
        <v>171</v>
      </c>
      <c r="E182" s="252" t="s">
        <v>281</v>
      </c>
      <c r="F182" s="253" t="s">
        <v>282</v>
      </c>
      <c r="G182" s="254" t="s">
        <v>201</v>
      </c>
      <c r="H182" s="255">
        <v>2</v>
      </c>
      <c r="I182" s="256"/>
      <c r="J182" s="257">
        <f>ROUND(I182*H182,2)</f>
        <v>0</v>
      </c>
      <c r="K182" s="253" t="s">
        <v>118</v>
      </c>
      <c r="L182" s="258"/>
      <c r="M182" s="259" t="s">
        <v>19</v>
      </c>
      <c r="N182" s="260" t="s">
        <v>43</v>
      </c>
      <c r="O182" s="86"/>
      <c r="P182" s="208">
        <f>O182*H182</f>
        <v>0</v>
      </c>
      <c r="Q182" s="208">
        <v>5.0000000000000002E-05</v>
      </c>
      <c r="R182" s="208">
        <f>Q182*H182</f>
        <v>0.00010000000000000001</v>
      </c>
      <c r="S182" s="208">
        <v>0</v>
      </c>
      <c r="T182" s="20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0" t="s">
        <v>174</v>
      </c>
      <c r="AT182" s="210" t="s">
        <v>171</v>
      </c>
      <c r="AU182" s="210" t="s">
        <v>79</v>
      </c>
      <c r="AY182" s="19" t="s">
        <v>111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9" t="s">
        <v>77</v>
      </c>
      <c r="BK182" s="211">
        <f>ROUND(I182*H182,2)</f>
        <v>0</v>
      </c>
      <c r="BL182" s="19" t="s">
        <v>152</v>
      </c>
      <c r="BM182" s="210" t="s">
        <v>283</v>
      </c>
    </row>
    <row r="183" s="2" customFormat="1">
      <c r="A183" s="40"/>
      <c r="B183" s="41"/>
      <c r="C183" s="42"/>
      <c r="D183" s="212" t="s">
        <v>121</v>
      </c>
      <c r="E183" s="42"/>
      <c r="F183" s="213" t="s">
        <v>282</v>
      </c>
      <c r="G183" s="42"/>
      <c r="H183" s="42"/>
      <c r="I183" s="214"/>
      <c r="J183" s="42"/>
      <c r="K183" s="42"/>
      <c r="L183" s="46"/>
      <c r="M183" s="215"/>
      <c r="N183" s="216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121</v>
      </c>
      <c r="AU183" s="19" t="s">
        <v>79</v>
      </c>
    </row>
    <row r="184" s="2" customFormat="1" ht="16.5" customHeight="1">
      <c r="A184" s="40"/>
      <c r="B184" s="41"/>
      <c r="C184" s="199" t="s">
        <v>284</v>
      </c>
      <c r="D184" s="199" t="s">
        <v>114</v>
      </c>
      <c r="E184" s="200" t="s">
        <v>285</v>
      </c>
      <c r="F184" s="201" t="s">
        <v>286</v>
      </c>
      <c r="G184" s="202" t="s">
        <v>201</v>
      </c>
      <c r="H184" s="203">
        <v>122</v>
      </c>
      <c r="I184" s="204"/>
      <c r="J184" s="205">
        <f>ROUND(I184*H184,2)</f>
        <v>0</v>
      </c>
      <c r="K184" s="201" t="s">
        <v>118</v>
      </c>
      <c r="L184" s="46"/>
      <c r="M184" s="206" t="s">
        <v>19</v>
      </c>
      <c r="N184" s="207" t="s">
        <v>43</v>
      </c>
      <c r="O184" s="86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0" t="s">
        <v>152</v>
      </c>
      <c r="AT184" s="210" t="s">
        <v>114</v>
      </c>
      <c r="AU184" s="210" t="s">
        <v>79</v>
      </c>
      <c r="AY184" s="19" t="s">
        <v>111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9" t="s">
        <v>77</v>
      </c>
      <c r="BK184" s="211">
        <f>ROUND(I184*H184,2)</f>
        <v>0</v>
      </c>
      <c r="BL184" s="19" t="s">
        <v>152</v>
      </c>
      <c r="BM184" s="210" t="s">
        <v>287</v>
      </c>
    </row>
    <row r="185" s="2" customFormat="1">
      <c r="A185" s="40"/>
      <c r="B185" s="41"/>
      <c r="C185" s="42"/>
      <c r="D185" s="212" t="s">
        <v>121</v>
      </c>
      <c r="E185" s="42"/>
      <c r="F185" s="213" t="s">
        <v>288</v>
      </c>
      <c r="G185" s="42"/>
      <c r="H185" s="42"/>
      <c r="I185" s="214"/>
      <c r="J185" s="42"/>
      <c r="K185" s="42"/>
      <c r="L185" s="46"/>
      <c r="M185" s="215"/>
      <c r="N185" s="21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121</v>
      </c>
      <c r="AU185" s="19" t="s">
        <v>79</v>
      </c>
    </row>
    <row r="186" s="2" customFormat="1">
      <c r="A186" s="40"/>
      <c r="B186" s="41"/>
      <c r="C186" s="42"/>
      <c r="D186" s="217" t="s">
        <v>123</v>
      </c>
      <c r="E186" s="42"/>
      <c r="F186" s="218" t="s">
        <v>289</v>
      </c>
      <c r="G186" s="42"/>
      <c r="H186" s="42"/>
      <c r="I186" s="214"/>
      <c r="J186" s="42"/>
      <c r="K186" s="42"/>
      <c r="L186" s="46"/>
      <c r="M186" s="215"/>
      <c r="N186" s="216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123</v>
      </c>
      <c r="AU186" s="19" t="s">
        <v>79</v>
      </c>
    </row>
    <row r="187" s="2" customFormat="1" ht="21.75" customHeight="1">
      <c r="A187" s="40"/>
      <c r="B187" s="41"/>
      <c r="C187" s="251" t="s">
        <v>290</v>
      </c>
      <c r="D187" s="251" t="s">
        <v>171</v>
      </c>
      <c r="E187" s="252" t="s">
        <v>291</v>
      </c>
      <c r="F187" s="253" t="s">
        <v>292</v>
      </c>
      <c r="G187" s="254" t="s">
        <v>201</v>
      </c>
      <c r="H187" s="255">
        <v>122</v>
      </c>
      <c r="I187" s="256"/>
      <c r="J187" s="257">
        <f>ROUND(I187*H187,2)</f>
        <v>0</v>
      </c>
      <c r="K187" s="253" t="s">
        <v>118</v>
      </c>
      <c r="L187" s="258"/>
      <c r="M187" s="259" t="s">
        <v>19</v>
      </c>
      <c r="N187" s="260" t="s">
        <v>43</v>
      </c>
      <c r="O187" s="86"/>
      <c r="P187" s="208">
        <f>O187*H187</f>
        <v>0</v>
      </c>
      <c r="Q187" s="208">
        <v>0.00025000000000000001</v>
      </c>
      <c r="R187" s="208">
        <f>Q187*H187</f>
        <v>0.030499999999999999</v>
      </c>
      <c r="S187" s="208">
        <v>0</v>
      </c>
      <c r="T187" s="20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0" t="s">
        <v>174</v>
      </c>
      <c r="AT187" s="210" t="s">
        <v>171</v>
      </c>
      <c r="AU187" s="210" t="s">
        <v>79</v>
      </c>
      <c r="AY187" s="19" t="s">
        <v>111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9" t="s">
        <v>77</v>
      </c>
      <c r="BK187" s="211">
        <f>ROUND(I187*H187,2)</f>
        <v>0</v>
      </c>
      <c r="BL187" s="19" t="s">
        <v>152</v>
      </c>
      <c r="BM187" s="210" t="s">
        <v>293</v>
      </c>
    </row>
    <row r="188" s="2" customFormat="1">
      <c r="A188" s="40"/>
      <c r="B188" s="41"/>
      <c r="C188" s="42"/>
      <c r="D188" s="212" t="s">
        <v>121</v>
      </c>
      <c r="E188" s="42"/>
      <c r="F188" s="213" t="s">
        <v>292</v>
      </c>
      <c r="G188" s="42"/>
      <c r="H188" s="42"/>
      <c r="I188" s="214"/>
      <c r="J188" s="42"/>
      <c r="K188" s="42"/>
      <c r="L188" s="46"/>
      <c r="M188" s="215"/>
      <c r="N188" s="21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121</v>
      </c>
      <c r="AU188" s="19" t="s">
        <v>79</v>
      </c>
    </row>
    <row r="189" s="2" customFormat="1" ht="24.15" customHeight="1">
      <c r="A189" s="40"/>
      <c r="B189" s="41"/>
      <c r="C189" s="199" t="s">
        <v>294</v>
      </c>
      <c r="D189" s="199" t="s">
        <v>114</v>
      </c>
      <c r="E189" s="200" t="s">
        <v>295</v>
      </c>
      <c r="F189" s="201" t="s">
        <v>296</v>
      </c>
      <c r="G189" s="202" t="s">
        <v>201</v>
      </c>
      <c r="H189" s="203">
        <v>8</v>
      </c>
      <c r="I189" s="204"/>
      <c r="J189" s="205">
        <f>ROUND(I189*H189,2)</f>
        <v>0</v>
      </c>
      <c r="K189" s="201" t="s">
        <v>118</v>
      </c>
      <c r="L189" s="46"/>
      <c r="M189" s="206" t="s">
        <v>19</v>
      </c>
      <c r="N189" s="207" t="s">
        <v>43</v>
      </c>
      <c r="O189" s="86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0" t="s">
        <v>152</v>
      </c>
      <c r="AT189" s="210" t="s">
        <v>114</v>
      </c>
      <c r="AU189" s="210" t="s">
        <v>79</v>
      </c>
      <c r="AY189" s="19" t="s">
        <v>111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9" t="s">
        <v>77</v>
      </c>
      <c r="BK189" s="211">
        <f>ROUND(I189*H189,2)</f>
        <v>0</v>
      </c>
      <c r="BL189" s="19" t="s">
        <v>152</v>
      </c>
      <c r="BM189" s="210" t="s">
        <v>297</v>
      </c>
    </row>
    <row r="190" s="2" customFormat="1">
      <c r="A190" s="40"/>
      <c r="B190" s="41"/>
      <c r="C190" s="42"/>
      <c r="D190" s="212" t="s">
        <v>121</v>
      </c>
      <c r="E190" s="42"/>
      <c r="F190" s="213" t="s">
        <v>298</v>
      </c>
      <c r="G190" s="42"/>
      <c r="H190" s="42"/>
      <c r="I190" s="214"/>
      <c r="J190" s="42"/>
      <c r="K190" s="42"/>
      <c r="L190" s="46"/>
      <c r="M190" s="215"/>
      <c r="N190" s="216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121</v>
      </c>
      <c r="AU190" s="19" t="s">
        <v>79</v>
      </c>
    </row>
    <row r="191" s="2" customFormat="1">
      <c r="A191" s="40"/>
      <c r="B191" s="41"/>
      <c r="C191" s="42"/>
      <c r="D191" s="217" t="s">
        <v>123</v>
      </c>
      <c r="E191" s="42"/>
      <c r="F191" s="218" t="s">
        <v>299</v>
      </c>
      <c r="G191" s="42"/>
      <c r="H191" s="42"/>
      <c r="I191" s="214"/>
      <c r="J191" s="42"/>
      <c r="K191" s="42"/>
      <c r="L191" s="46"/>
      <c r="M191" s="215"/>
      <c r="N191" s="21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123</v>
      </c>
      <c r="AU191" s="19" t="s">
        <v>79</v>
      </c>
    </row>
    <row r="192" s="2" customFormat="1" ht="16.5" customHeight="1">
      <c r="A192" s="40"/>
      <c r="B192" s="41"/>
      <c r="C192" s="251" t="s">
        <v>300</v>
      </c>
      <c r="D192" s="251" t="s">
        <v>171</v>
      </c>
      <c r="E192" s="252" t="s">
        <v>301</v>
      </c>
      <c r="F192" s="253" t="s">
        <v>302</v>
      </c>
      <c r="G192" s="254" t="s">
        <v>201</v>
      </c>
      <c r="H192" s="255">
        <v>8</v>
      </c>
      <c r="I192" s="256"/>
      <c r="J192" s="257">
        <f>ROUND(I192*H192,2)</f>
        <v>0</v>
      </c>
      <c r="K192" s="253" t="s">
        <v>118</v>
      </c>
      <c r="L192" s="258"/>
      <c r="M192" s="259" t="s">
        <v>19</v>
      </c>
      <c r="N192" s="260" t="s">
        <v>43</v>
      </c>
      <c r="O192" s="86"/>
      <c r="P192" s="208">
        <f>O192*H192</f>
        <v>0</v>
      </c>
      <c r="Q192" s="208">
        <v>0.00044000000000000002</v>
      </c>
      <c r="R192" s="208">
        <f>Q192*H192</f>
        <v>0.0035200000000000001</v>
      </c>
      <c r="S192" s="208">
        <v>0</v>
      </c>
      <c r="T192" s="20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174</v>
      </c>
      <c r="AT192" s="210" t="s">
        <v>171</v>
      </c>
      <c r="AU192" s="210" t="s">
        <v>79</v>
      </c>
      <c r="AY192" s="19" t="s">
        <v>111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9" t="s">
        <v>77</v>
      </c>
      <c r="BK192" s="211">
        <f>ROUND(I192*H192,2)</f>
        <v>0</v>
      </c>
      <c r="BL192" s="19" t="s">
        <v>152</v>
      </c>
      <c r="BM192" s="210" t="s">
        <v>303</v>
      </c>
    </row>
    <row r="193" s="2" customFormat="1">
      <c r="A193" s="40"/>
      <c r="B193" s="41"/>
      <c r="C193" s="42"/>
      <c r="D193" s="212" t="s">
        <v>121</v>
      </c>
      <c r="E193" s="42"/>
      <c r="F193" s="213" t="s">
        <v>302</v>
      </c>
      <c r="G193" s="42"/>
      <c r="H193" s="42"/>
      <c r="I193" s="214"/>
      <c r="J193" s="42"/>
      <c r="K193" s="42"/>
      <c r="L193" s="46"/>
      <c r="M193" s="215"/>
      <c r="N193" s="21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121</v>
      </c>
      <c r="AU193" s="19" t="s">
        <v>79</v>
      </c>
    </row>
    <row r="194" s="2" customFormat="1" ht="16.5" customHeight="1">
      <c r="A194" s="40"/>
      <c r="B194" s="41"/>
      <c r="C194" s="199" t="s">
        <v>304</v>
      </c>
      <c r="D194" s="199" t="s">
        <v>114</v>
      </c>
      <c r="E194" s="200" t="s">
        <v>305</v>
      </c>
      <c r="F194" s="201" t="s">
        <v>306</v>
      </c>
      <c r="G194" s="202" t="s">
        <v>166</v>
      </c>
      <c r="H194" s="203">
        <v>96</v>
      </c>
      <c r="I194" s="204"/>
      <c r="J194" s="205">
        <f>ROUND(I194*H194,2)</f>
        <v>0</v>
      </c>
      <c r="K194" s="201" t="s">
        <v>118</v>
      </c>
      <c r="L194" s="46"/>
      <c r="M194" s="206" t="s">
        <v>19</v>
      </c>
      <c r="N194" s="207" t="s">
        <v>43</v>
      </c>
      <c r="O194" s="86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0" t="s">
        <v>152</v>
      </c>
      <c r="AT194" s="210" t="s">
        <v>114</v>
      </c>
      <c r="AU194" s="210" t="s">
        <v>79</v>
      </c>
      <c r="AY194" s="19" t="s">
        <v>111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9" t="s">
        <v>77</v>
      </c>
      <c r="BK194" s="211">
        <f>ROUND(I194*H194,2)</f>
        <v>0</v>
      </c>
      <c r="BL194" s="19" t="s">
        <v>152</v>
      </c>
      <c r="BM194" s="210" t="s">
        <v>307</v>
      </c>
    </row>
    <row r="195" s="2" customFormat="1">
      <c r="A195" s="40"/>
      <c r="B195" s="41"/>
      <c r="C195" s="42"/>
      <c r="D195" s="212" t="s">
        <v>121</v>
      </c>
      <c r="E195" s="42"/>
      <c r="F195" s="213" t="s">
        <v>308</v>
      </c>
      <c r="G195" s="42"/>
      <c r="H195" s="42"/>
      <c r="I195" s="214"/>
      <c r="J195" s="42"/>
      <c r="K195" s="42"/>
      <c r="L195" s="46"/>
      <c r="M195" s="215"/>
      <c r="N195" s="216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121</v>
      </c>
      <c r="AU195" s="19" t="s">
        <v>79</v>
      </c>
    </row>
    <row r="196" s="2" customFormat="1">
      <c r="A196" s="40"/>
      <c r="B196" s="41"/>
      <c r="C196" s="42"/>
      <c r="D196" s="217" t="s">
        <v>123</v>
      </c>
      <c r="E196" s="42"/>
      <c r="F196" s="218" t="s">
        <v>309</v>
      </c>
      <c r="G196" s="42"/>
      <c r="H196" s="42"/>
      <c r="I196" s="214"/>
      <c r="J196" s="42"/>
      <c r="K196" s="42"/>
      <c r="L196" s="46"/>
      <c r="M196" s="215"/>
      <c r="N196" s="216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123</v>
      </c>
      <c r="AU196" s="19" t="s">
        <v>79</v>
      </c>
    </row>
    <row r="197" s="14" customFormat="1">
      <c r="A197" s="14"/>
      <c r="B197" s="229"/>
      <c r="C197" s="230"/>
      <c r="D197" s="212" t="s">
        <v>125</v>
      </c>
      <c r="E197" s="231" t="s">
        <v>19</v>
      </c>
      <c r="F197" s="232" t="s">
        <v>210</v>
      </c>
      <c r="G197" s="230"/>
      <c r="H197" s="233">
        <v>96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9" t="s">
        <v>125</v>
      </c>
      <c r="AU197" s="239" t="s">
        <v>79</v>
      </c>
      <c r="AV197" s="14" t="s">
        <v>79</v>
      </c>
      <c r="AW197" s="14" t="s">
        <v>33</v>
      </c>
      <c r="AX197" s="14" t="s">
        <v>72</v>
      </c>
      <c r="AY197" s="239" t="s">
        <v>111</v>
      </c>
    </row>
    <row r="198" s="15" customFormat="1">
      <c r="A198" s="15"/>
      <c r="B198" s="240"/>
      <c r="C198" s="241"/>
      <c r="D198" s="212" t="s">
        <v>125</v>
      </c>
      <c r="E198" s="242" t="s">
        <v>19</v>
      </c>
      <c r="F198" s="243" t="s">
        <v>128</v>
      </c>
      <c r="G198" s="241"/>
      <c r="H198" s="244">
        <v>96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0" t="s">
        <v>125</v>
      </c>
      <c r="AU198" s="250" t="s">
        <v>79</v>
      </c>
      <c r="AV198" s="15" t="s">
        <v>119</v>
      </c>
      <c r="AW198" s="15" t="s">
        <v>33</v>
      </c>
      <c r="AX198" s="15" t="s">
        <v>77</v>
      </c>
      <c r="AY198" s="250" t="s">
        <v>111</v>
      </c>
    </row>
    <row r="199" s="2" customFormat="1" ht="16.5" customHeight="1">
      <c r="A199" s="40"/>
      <c r="B199" s="41"/>
      <c r="C199" s="251" t="s">
        <v>174</v>
      </c>
      <c r="D199" s="251" t="s">
        <v>171</v>
      </c>
      <c r="E199" s="252" t="s">
        <v>310</v>
      </c>
      <c r="F199" s="253" t="s">
        <v>311</v>
      </c>
      <c r="G199" s="254" t="s">
        <v>166</v>
      </c>
      <c r="H199" s="255">
        <v>110.40000000000001</v>
      </c>
      <c r="I199" s="256"/>
      <c r="J199" s="257">
        <f>ROUND(I199*H199,2)</f>
        <v>0</v>
      </c>
      <c r="K199" s="253" t="s">
        <v>118</v>
      </c>
      <c r="L199" s="258"/>
      <c r="M199" s="259" t="s">
        <v>19</v>
      </c>
      <c r="N199" s="260" t="s">
        <v>43</v>
      </c>
      <c r="O199" s="86"/>
      <c r="P199" s="208">
        <f>O199*H199</f>
        <v>0</v>
      </c>
      <c r="Q199" s="208">
        <v>0.0013500000000000001</v>
      </c>
      <c r="R199" s="208">
        <f>Q199*H199</f>
        <v>0.14904000000000001</v>
      </c>
      <c r="S199" s="208">
        <v>0</v>
      </c>
      <c r="T199" s="20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0" t="s">
        <v>174</v>
      </c>
      <c r="AT199" s="210" t="s">
        <v>171</v>
      </c>
      <c r="AU199" s="210" t="s">
        <v>79</v>
      </c>
      <c r="AY199" s="19" t="s">
        <v>111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9" t="s">
        <v>77</v>
      </c>
      <c r="BK199" s="211">
        <f>ROUND(I199*H199,2)</f>
        <v>0</v>
      </c>
      <c r="BL199" s="19" t="s">
        <v>152</v>
      </c>
      <c r="BM199" s="210" t="s">
        <v>312</v>
      </c>
    </row>
    <row r="200" s="2" customFormat="1">
      <c r="A200" s="40"/>
      <c r="B200" s="41"/>
      <c r="C200" s="42"/>
      <c r="D200" s="212" t="s">
        <v>121</v>
      </c>
      <c r="E200" s="42"/>
      <c r="F200" s="213" t="s">
        <v>311</v>
      </c>
      <c r="G200" s="42"/>
      <c r="H200" s="42"/>
      <c r="I200" s="214"/>
      <c r="J200" s="42"/>
      <c r="K200" s="42"/>
      <c r="L200" s="46"/>
      <c r="M200" s="215"/>
      <c r="N200" s="216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121</v>
      </c>
      <c r="AU200" s="19" t="s">
        <v>79</v>
      </c>
    </row>
    <row r="201" s="14" customFormat="1">
      <c r="A201" s="14"/>
      <c r="B201" s="229"/>
      <c r="C201" s="230"/>
      <c r="D201" s="212" t="s">
        <v>125</v>
      </c>
      <c r="E201" s="231" t="s">
        <v>19</v>
      </c>
      <c r="F201" s="232" t="s">
        <v>313</v>
      </c>
      <c r="G201" s="230"/>
      <c r="H201" s="233">
        <v>96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9" t="s">
        <v>125</v>
      </c>
      <c r="AU201" s="239" t="s">
        <v>79</v>
      </c>
      <c r="AV201" s="14" t="s">
        <v>79</v>
      </c>
      <c r="AW201" s="14" t="s">
        <v>33</v>
      </c>
      <c r="AX201" s="14" t="s">
        <v>77</v>
      </c>
      <c r="AY201" s="239" t="s">
        <v>111</v>
      </c>
    </row>
    <row r="202" s="14" customFormat="1">
      <c r="A202" s="14"/>
      <c r="B202" s="229"/>
      <c r="C202" s="230"/>
      <c r="D202" s="212" t="s">
        <v>125</v>
      </c>
      <c r="E202" s="230"/>
      <c r="F202" s="232" t="s">
        <v>314</v>
      </c>
      <c r="G202" s="230"/>
      <c r="H202" s="233">
        <v>110.40000000000001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9" t="s">
        <v>125</v>
      </c>
      <c r="AU202" s="239" t="s">
        <v>79</v>
      </c>
      <c r="AV202" s="14" t="s">
        <v>79</v>
      </c>
      <c r="AW202" s="14" t="s">
        <v>4</v>
      </c>
      <c r="AX202" s="14" t="s">
        <v>77</v>
      </c>
      <c r="AY202" s="239" t="s">
        <v>111</v>
      </c>
    </row>
    <row r="203" s="2" customFormat="1" ht="16.5" customHeight="1">
      <c r="A203" s="40"/>
      <c r="B203" s="41"/>
      <c r="C203" s="199" t="s">
        <v>315</v>
      </c>
      <c r="D203" s="199" t="s">
        <v>114</v>
      </c>
      <c r="E203" s="200" t="s">
        <v>316</v>
      </c>
      <c r="F203" s="201" t="s">
        <v>317</v>
      </c>
      <c r="G203" s="202" t="s">
        <v>201</v>
      </c>
      <c r="H203" s="203">
        <v>40</v>
      </c>
      <c r="I203" s="204"/>
      <c r="J203" s="205">
        <f>ROUND(I203*H203,2)</f>
        <v>0</v>
      </c>
      <c r="K203" s="201" t="s">
        <v>118</v>
      </c>
      <c r="L203" s="46"/>
      <c r="M203" s="206" t="s">
        <v>19</v>
      </c>
      <c r="N203" s="207" t="s">
        <v>43</v>
      </c>
      <c r="O203" s="86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0" t="s">
        <v>152</v>
      </c>
      <c r="AT203" s="210" t="s">
        <v>114</v>
      </c>
      <c r="AU203" s="210" t="s">
        <v>79</v>
      </c>
      <c r="AY203" s="19" t="s">
        <v>111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9" t="s">
        <v>77</v>
      </c>
      <c r="BK203" s="211">
        <f>ROUND(I203*H203,2)</f>
        <v>0</v>
      </c>
      <c r="BL203" s="19" t="s">
        <v>152</v>
      </c>
      <c r="BM203" s="210" t="s">
        <v>318</v>
      </c>
    </row>
    <row r="204" s="2" customFormat="1">
      <c r="A204" s="40"/>
      <c r="B204" s="41"/>
      <c r="C204" s="42"/>
      <c r="D204" s="212" t="s">
        <v>121</v>
      </c>
      <c r="E204" s="42"/>
      <c r="F204" s="213" t="s">
        <v>319</v>
      </c>
      <c r="G204" s="42"/>
      <c r="H204" s="42"/>
      <c r="I204" s="214"/>
      <c r="J204" s="42"/>
      <c r="K204" s="42"/>
      <c r="L204" s="46"/>
      <c r="M204" s="215"/>
      <c r="N204" s="216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121</v>
      </c>
      <c r="AU204" s="19" t="s">
        <v>79</v>
      </c>
    </row>
    <row r="205" s="2" customFormat="1">
      <c r="A205" s="40"/>
      <c r="B205" s="41"/>
      <c r="C205" s="42"/>
      <c r="D205" s="217" t="s">
        <v>123</v>
      </c>
      <c r="E205" s="42"/>
      <c r="F205" s="218" t="s">
        <v>320</v>
      </c>
      <c r="G205" s="42"/>
      <c r="H205" s="42"/>
      <c r="I205" s="214"/>
      <c r="J205" s="42"/>
      <c r="K205" s="42"/>
      <c r="L205" s="46"/>
      <c r="M205" s="215"/>
      <c r="N205" s="216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123</v>
      </c>
      <c r="AU205" s="19" t="s">
        <v>79</v>
      </c>
    </row>
    <row r="206" s="14" customFormat="1">
      <c r="A206" s="14"/>
      <c r="B206" s="229"/>
      <c r="C206" s="230"/>
      <c r="D206" s="212" t="s">
        <v>125</v>
      </c>
      <c r="E206" s="231" t="s">
        <v>19</v>
      </c>
      <c r="F206" s="232" t="s">
        <v>217</v>
      </c>
      <c r="G206" s="230"/>
      <c r="H206" s="233">
        <v>40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9" t="s">
        <v>125</v>
      </c>
      <c r="AU206" s="239" t="s">
        <v>79</v>
      </c>
      <c r="AV206" s="14" t="s">
        <v>79</v>
      </c>
      <c r="AW206" s="14" t="s">
        <v>33</v>
      </c>
      <c r="AX206" s="14" t="s">
        <v>72</v>
      </c>
      <c r="AY206" s="239" t="s">
        <v>111</v>
      </c>
    </row>
    <row r="207" s="15" customFormat="1">
      <c r="A207" s="15"/>
      <c r="B207" s="240"/>
      <c r="C207" s="241"/>
      <c r="D207" s="212" t="s">
        <v>125</v>
      </c>
      <c r="E207" s="242" t="s">
        <v>19</v>
      </c>
      <c r="F207" s="243" t="s">
        <v>128</v>
      </c>
      <c r="G207" s="241"/>
      <c r="H207" s="244">
        <v>40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0" t="s">
        <v>125</v>
      </c>
      <c r="AU207" s="250" t="s">
        <v>79</v>
      </c>
      <c r="AV207" s="15" t="s">
        <v>119</v>
      </c>
      <c r="AW207" s="15" t="s">
        <v>33</v>
      </c>
      <c r="AX207" s="15" t="s">
        <v>77</v>
      </c>
      <c r="AY207" s="250" t="s">
        <v>111</v>
      </c>
    </row>
    <row r="208" s="2" customFormat="1" ht="21.75" customHeight="1">
      <c r="A208" s="40"/>
      <c r="B208" s="41"/>
      <c r="C208" s="251" t="s">
        <v>321</v>
      </c>
      <c r="D208" s="251" t="s">
        <v>171</v>
      </c>
      <c r="E208" s="252" t="s">
        <v>322</v>
      </c>
      <c r="F208" s="253" t="s">
        <v>323</v>
      </c>
      <c r="G208" s="254" t="s">
        <v>201</v>
      </c>
      <c r="H208" s="255">
        <v>40</v>
      </c>
      <c r="I208" s="256"/>
      <c r="J208" s="257">
        <f>ROUND(I208*H208,2)</f>
        <v>0</v>
      </c>
      <c r="K208" s="253" t="s">
        <v>118</v>
      </c>
      <c r="L208" s="258"/>
      <c r="M208" s="259" t="s">
        <v>19</v>
      </c>
      <c r="N208" s="260" t="s">
        <v>43</v>
      </c>
      <c r="O208" s="86"/>
      <c r="P208" s="208">
        <f>O208*H208</f>
        <v>0</v>
      </c>
      <c r="Q208" s="208">
        <v>0.00027999999999999998</v>
      </c>
      <c r="R208" s="208">
        <f>Q208*H208</f>
        <v>0.011199999999999998</v>
      </c>
      <c r="S208" s="208">
        <v>0</v>
      </c>
      <c r="T208" s="20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0" t="s">
        <v>174</v>
      </c>
      <c r="AT208" s="210" t="s">
        <v>171</v>
      </c>
      <c r="AU208" s="210" t="s">
        <v>79</v>
      </c>
      <c r="AY208" s="19" t="s">
        <v>111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9" t="s">
        <v>77</v>
      </c>
      <c r="BK208" s="211">
        <f>ROUND(I208*H208,2)</f>
        <v>0</v>
      </c>
      <c r="BL208" s="19" t="s">
        <v>152</v>
      </c>
      <c r="BM208" s="210" t="s">
        <v>324</v>
      </c>
    </row>
    <row r="209" s="2" customFormat="1">
      <c r="A209" s="40"/>
      <c r="B209" s="41"/>
      <c r="C209" s="42"/>
      <c r="D209" s="212" t="s">
        <v>121</v>
      </c>
      <c r="E209" s="42"/>
      <c r="F209" s="213" t="s">
        <v>323</v>
      </c>
      <c r="G209" s="42"/>
      <c r="H209" s="42"/>
      <c r="I209" s="214"/>
      <c r="J209" s="42"/>
      <c r="K209" s="42"/>
      <c r="L209" s="46"/>
      <c r="M209" s="215"/>
      <c r="N209" s="216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121</v>
      </c>
      <c r="AU209" s="19" t="s">
        <v>79</v>
      </c>
    </row>
    <row r="210" s="2" customFormat="1" ht="16.5" customHeight="1">
      <c r="A210" s="40"/>
      <c r="B210" s="41"/>
      <c r="C210" s="251" t="s">
        <v>325</v>
      </c>
      <c r="D210" s="251" t="s">
        <v>171</v>
      </c>
      <c r="E210" s="252" t="s">
        <v>326</v>
      </c>
      <c r="F210" s="253" t="s">
        <v>327</v>
      </c>
      <c r="G210" s="254" t="s">
        <v>201</v>
      </c>
      <c r="H210" s="255">
        <v>40</v>
      </c>
      <c r="I210" s="256"/>
      <c r="J210" s="257">
        <f>ROUND(I210*H210,2)</f>
        <v>0</v>
      </c>
      <c r="K210" s="253" t="s">
        <v>118</v>
      </c>
      <c r="L210" s="258"/>
      <c r="M210" s="259" t="s">
        <v>19</v>
      </c>
      <c r="N210" s="260" t="s">
        <v>43</v>
      </c>
      <c r="O210" s="86"/>
      <c r="P210" s="208">
        <f>O210*H210</f>
        <v>0</v>
      </c>
      <c r="Q210" s="208">
        <v>0.00010000000000000001</v>
      </c>
      <c r="R210" s="208">
        <f>Q210*H210</f>
        <v>0.0040000000000000001</v>
      </c>
      <c r="S210" s="208">
        <v>0</v>
      </c>
      <c r="T210" s="20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0" t="s">
        <v>174</v>
      </c>
      <c r="AT210" s="210" t="s">
        <v>171</v>
      </c>
      <c r="AU210" s="210" t="s">
        <v>79</v>
      </c>
      <c r="AY210" s="19" t="s">
        <v>111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9" t="s">
        <v>77</v>
      </c>
      <c r="BK210" s="211">
        <f>ROUND(I210*H210,2)</f>
        <v>0</v>
      </c>
      <c r="BL210" s="19" t="s">
        <v>152</v>
      </c>
      <c r="BM210" s="210" t="s">
        <v>328</v>
      </c>
    </row>
    <row r="211" s="2" customFormat="1">
      <c r="A211" s="40"/>
      <c r="B211" s="41"/>
      <c r="C211" s="42"/>
      <c r="D211" s="212" t="s">
        <v>121</v>
      </c>
      <c r="E211" s="42"/>
      <c r="F211" s="213" t="s">
        <v>327</v>
      </c>
      <c r="G211" s="42"/>
      <c r="H211" s="42"/>
      <c r="I211" s="214"/>
      <c r="J211" s="42"/>
      <c r="K211" s="42"/>
      <c r="L211" s="46"/>
      <c r="M211" s="215"/>
      <c r="N211" s="216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121</v>
      </c>
      <c r="AU211" s="19" t="s">
        <v>79</v>
      </c>
    </row>
    <row r="212" s="2" customFormat="1" ht="21.75" customHeight="1">
      <c r="A212" s="40"/>
      <c r="B212" s="41"/>
      <c r="C212" s="199" t="s">
        <v>329</v>
      </c>
      <c r="D212" s="199" t="s">
        <v>114</v>
      </c>
      <c r="E212" s="200" t="s">
        <v>330</v>
      </c>
      <c r="F212" s="201" t="s">
        <v>331</v>
      </c>
      <c r="G212" s="202" t="s">
        <v>201</v>
      </c>
      <c r="H212" s="203">
        <v>8</v>
      </c>
      <c r="I212" s="204"/>
      <c r="J212" s="205">
        <f>ROUND(I212*H212,2)</f>
        <v>0</v>
      </c>
      <c r="K212" s="201" t="s">
        <v>118</v>
      </c>
      <c r="L212" s="46"/>
      <c r="M212" s="206" t="s">
        <v>19</v>
      </c>
      <c r="N212" s="207" t="s">
        <v>43</v>
      </c>
      <c r="O212" s="86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0" t="s">
        <v>152</v>
      </c>
      <c r="AT212" s="210" t="s">
        <v>114</v>
      </c>
      <c r="AU212" s="210" t="s">
        <v>79</v>
      </c>
      <c r="AY212" s="19" t="s">
        <v>111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9" t="s">
        <v>77</v>
      </c>
      <c r="BK212" s="211">
        <f>ROUND(I212*H212,2)</f>
        <v>0</v>
      </c>
      <c r="BL212" s="19" t="s">
        <v>152</v>
      </c>
      <c r="BM212" s="210" t="s">
        <v>332</v>
      </c>
    </row>
    <row r="213" s="2" customFormat="1">
      <c r="A213" s="40"/>
      <c r="B213" s="41"/>
      <c r="C213" s="42"/>
      <c r="D213" s="212" t="s">
        <v>121</v>
      </c>
      <c r="E213" s="42"/>
      <c r="F213" s="213" t="s">
        <v>333</v>
      </c>
      <c r="G213" s="42"/>
      <c r="H213" s="42"/>
      <c r="I213" s="214"/>
      <c r="J213" s="42"/>
      <c r="K213" s="42"/>
      <c r="L213" s="46"/>
      <c r="M213" s="215"/>
      <c r="N213" s="21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121</v>
      </c>
      <c r="AU213" s="19" t="s">
        <v>79</v>
      </c>
    </row>
    <row r="214" s="2" customFormat="1">
      <c r="A214" s="40"/>
      <c r="B214" s="41"/>
      <c r="C214" s="42"/>
      <c r="D214" s="217" t="s">
        <v>123</v>
      </c>
      <c r="E214" s="42"/>
      <c r="F214" s="218" t="s">
        <v>334</v>
      </c>
      <c r="G214" s="42"/>
      <c r="H214" s="42"/>
      <c r="I214" s="214"/>
      <c r="J214" s="42"/>
      <c r="K214" s="42"/>
      <c r="L214" s="46"/>
      <c r="M214" s="215"/>
      <c r="N214" s="216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123</v>
      </c>
      <c r="AU214" s="19" t="s">
        <v>79</v>
      </c>
    </row>
    <row r="215" s="2" customFormat="1" ht="16.5" customHeight="1">
      <c r="A215" s="40"/>
      <c r="B215" s="41"/>
      <c r="C215" s="251" t="s">
        <v>335</v>
      </c>
      <c r="D215" s="251" t="s">
        <v>171</v>
      </c>
      <c r="E215" s="252" t="s">
        <v>336</v>
      </c>
      <c r="F215" s="253" t="s">
        <v>337</v>
      </c>
      <c r="G215" s="254" t="s">
        <v>201</v>
      </c>
      <c r="H215" s="255">
        <v>16</v>
      </c>
      <c r="I215" s="256"/>
      <c r="J215" s="257">
        <f>ROUND(I215*H215,2)</f>
        <v>0</v>
      </c>
      <c r="K215" s="253" t="s">
        <v>118</v>
      </c>
      <c r="L215" s="258"/>
      <c r="M215" s="259" t="s">
        <v>19</v>
      </c>
      <c r="N215" s="260" t="s">
        <v>43</v>
      </c>
      <c r="O215" s="86"/>
      <c r="P215" s="208">
        <f>O215*H215</f>
        <v>0</v>
      </c>
      <c r="Q215" s="208">
        <v>0.00044999999999999999</v>
      </c>
      <c r="R215" s="208">
        <f>Q215*H215</f>
        <v>0.0071999999999999998</v>
      </c>
      <c r="S215" s="208">
        <v>0</v>
      </c>
      <c r="T215" s="20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0" t="s">
        <v>174</v>
      </c>
      <c r="AT215" s="210" t="s">
        <v>171</v>
      </c>
      <c r="AU215" s="210" t="s">
        <v>79</v>
      </c>
      <c r="AY215" s="19" t="s">
        <v>111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9" t="s">
        <v>77</v>
      </c>
      <c r="BK215" s="211">
        <f>ROUND(I215*H215,2)</f>
        <v>0</v>
      </c>
      <c r="BL215" s="19" t="s">
        <v>152</v>
      </c>
      <c r="BM215" s="210" t="s">
        <v>338</v>
      </c>
    </row>
    <row r="216" s="2" customFormat="1">
      <c r="A216" s="40"/>
      <c r="B216" s="41"/>
      <c r="C216" s="42"/>
      <c r="D216" s="212" t="s">
        <v>121</v>
      </c>
      <c r="E216" s="42"/>
      <c r="F216" s="213" t="s">
        <v>337</v>
      </c>
      <c r="G216" s="42"/>
      <c r="H216" s="42"/>
      <c r="I216" s="214"/>
      <c r="J216" s="42"/>
      <c r="K216" s="42"/>
      <c r="L216" s="46"/>
      <c r="M216" s="215"/>
      <c r="N216" s="216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121</v>
      </c>
      <c r="AU216" s="19" t="s">
        <v>79</v>
      </c>
    </row>
    <row r="217" s="14" customFormat="1">
      <c r="A217" s="14"/>
      <c r="B217" s="229"/>
      <c r="C217" s="230"/>
      <c r="D217" s="212" t="s">
        <v>125</v>
      </c>
      <c r="E217" s="231" t="s">
        <v>19</v>
      </c>
      <c r="F217" s="232" t="s">
        <v>339</v>
      </c>
      <c r="G217" s="230"/>
      <c r="H217" s="233">
        <v>16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9" t="s">
        <v>125</v>
      </c>
      <c r="AU217" s="239" t="s">
        <v>79</v>
      </c>
      <c r="AV217" s="14" t="s">
        <v>79</v>
      </c>
      <c r="AW217" s="14" t="s">
        <v>33</v>
      </c>
      <c r="AX217" s="14" t="s">
        <v>72</v>
      </c>
      <c r="AY217" s="239" t="s">
        <v>111</v>
      </c>
    </row>
    <row r="218" s="15" customFormat="1">
      <c r="A218" s="15"/>
      <c r="B218" s="240"/>
      <c r="C218" s="241"/>
      <c r="D218" s="212" t="s">
        <v>125</v>
      </c>
      <c r="E218" s="242" t="s">
        <v>19</v>
      </c>
      <c r="F218" s="243" t="s">
        <v>128</v>
      </c>
      <c r="G218" s="241"/>
      <c r="H218" s="244">
        <v>16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0" t="s">
        <v>125</v>
      </c>
      <c r="AU218" s="250" t="s">
        <v>79</v>
      </c>
      <c r="AV218" s="15" t="s">
        <v>119</v>
      </c>
      <c r="AW218" s="15" t="s">
        <v>33</v>
      </c>
      <c r="AX218" s="15" t="s">
        <v>77</v>
      </c>
      <c r="AY218" s="250" t="s">
        <v>111</v>
      </c>
    </row>
    <row r="219" s="2" customFormat="1" ht="16.5" customHeight="1">
      <c r="A219" s="40"/>
      <c r="B219" s="41"/>
      <c r="C219" s="199" t="s">
        <v>340</v>
      </c>
      <c r="D219" s="199" t="s">
        <v>114</v>
      </c>
      <c r="E219" s="200" t="s">
        <v>341</v>
      </c>
      <c r="F219" s="201" t="s">
        <v>342</v>
      </c>
      <c r="G219" s="202" t="s">
        <v>201</v>
      </c>
      <c r="H219" s="203">
        <v>8</v>
      </c>
      <c r="I219" s="204"/>
      <c r="J219" s="205">
        <f>ROUND(I219*H219,2)</f>
        <v>0</v>
      </c>
      <c r="K219" s="201" t="s">
        <v>118</v>
      </c>
      <c r="L219" s="46"/>
      <c r="M219" s="206" t="s">
        <v>19</v>
      </c>
      <c r="N219" s="207" t="s">
        <v>43</v>
      </c>
      <c r="O219" s="86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0" t="s">
        <v>152</v>
      </c>
      <c r="AT219" s="210" t="s">
        <v>114</v>
      </c>
      <c r="AU219" s="210" t="s">
        <v>79</v>
      </c>
      <c r="AY219" s="19" t="s">
        <v>111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9" t="s">
        <v>77</v>
      </c>
      <c r="BK219" s="211">
        <f>ROUND(I219*H219,2)</f>
        <v>0</v>
      </c>
      <c r="BL219" s="19" t="s">
        <v>152</v>
      </c>
      <c r="BM219" s="210" t="s">
        <v>343</v>
      </c>
    </row>
    <row r="220" s="2" customFormat="1">
      <c r="A220" s="40"/>
      <c r="B220" s="41"/>
      <c r="C220" s="42"/>
      <c r="D220" s="212" t="s">
        <v>121</v>
      </c>
      <c r="E220" s="42"/>
      <c r="F220" s="213" t="s">
        <v>344</v>
      </c>
      <c r="G220" s="42"/>
      <c r="H220" s="42"/>
      <c r="I220" s="214"/>
      <c r="J220" s="42"/>
      <c r="K220" s="42"/>
      <c r="L220" s="46"/>
      <c r="M220" s="215"/>
      <c r="N220" s="216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121</v>
      </c>
      <c r="AU220" s="19" t="s">
        <v>79</v>
      </c>
    </row>
    <row r="221" s="2" customFormat="1">
      <c r="A221" s="40"/>
      <c r="B221" s="41"/>
      <c r="C221" s="42"/>
      <c r="D221" s="217" t="s">
        <v>123</v>
      </c>
      <c r="E221" s="42"/>
      <c r="F221" s="218" t="s">
        <v>345</v>
      </c>
      <c r="G221" s="42"/>
      <c r="H221" s="42"/>
      <c r="I221" s="214"/>
      <c r="J221" s="42"/>
      <c r="K221" s="42"/>
      <c r="L221" s="46"/>
      <c r="M221" s="215"/>
      <c r="N221" s="216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123</v>
      </c>
      <c r="AU221" s="19" t="s">
        <v>79</v>
      </c>
    </row>
    <row r="222" s="2" customFormat="1" ht="16.5" customHeight="1">
      <c r="A222" s="40"/>
      <c r="B222" s="41"/>
      <c r="C222" s="251" t="s">
        <v>346</v>
      </c>
      <c r="D222" s="251" t="s">
        <v>171</v>
      </c>
      <c r="E222" s="252" t="s">
        <v>347</v>
      </c>
      <c r="F222" s="253" t="s">
        <v>348</v>
      </c>
      <c r="G222" s="254" t="s">
        <v>201</v>
      </c>
      <c r="H222" s="255">
        <v>8</v>
      </c>
      <c r="I222" s="256"/>
      <c r="J222" s="257">
        <f>ROUND(I222*H222,2)</f>
        <v>0</v>
      </c>
      <c r="K222" s="253" t="s">
        <v>118</v>
      </c>
      <c r="L222" s="258"/>
      <c r="M222" s="259" t="s">
        <v>19</v>
      </c>
      <c r="N222" s="260" t="s">
        <v>43</v>
      </c>
      <c r="O222" s="86"/>
      <c r="P222" s="208">
        <f>O222*H222</f>
        <v>0</v>
      </c>
      <c r="Q222" s="208">
        <v>0.00044999999999999999</v>
      </c>
      <c r="R222" s="208">
        <f>Q222*H222</f>
        <v>0.0035999999999999999</v>
      </c>
      <c r="S222" s="208">
        <v>0</v>
      </c>
      <c r="T222" s="20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0" t="s">
        <v>174</v>
      </c>
      <c r="AT222" s="210" t="s">
        <v>171</v>
      </c>
      <c r="AU222" s="210" t="s">
        <v>79</v>
      </c>
      <c r="AY222" s="19" t="s">
        <v>111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9" t="s">
        <v>77</v>
      </c>
      <c r="BK222" s="211">
        <f>ROUND(I222*H222,2)</f>
        <v>0</v>
      </c>
      <c r="BL222" s="19" t="s">
        <v>152</v>
      </c>
      <c r="BM222" s="210" t="s">
        <v>349</v>
      </c>
    </row>
    <row r="223" s="2" customFormat="1">
      <c r="A223" s="40"/>
      <c r="B223" s="41"/>
      <c r="C223" s="42"/>
      <c r="D223" s="212" t="s">
        <v>121</v>
      </c>
      <c r="E223" s="42"/>
      <c r="F223" s="213" t="s">
        <v>348</v>
      </c>
      <c r="G223" s="42"/>
      <c r="H223" s="42"/>
      <c r="I223" s="214"/>
      <c r="J223" s="42"/>
      <c r="K223" s="42"/>
      <c r="L223" s="46"/>
      <c r="M223" s="215"/>
      <c r="N223" s="216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121</v>
      </c>
      <c r="AU223" s="19" t="s">
        <v>79</v>
      </c>
    </row>
    <row r="224" s="2" customFormat="1" ht="24.15" customHeight="1">
      <c r="A224" s="40"/>
      <c r="B224" s="41"/>
      <c r="C224" s="199" t="s">
        <v>350</v>
      </c>
      <c r="D224" s="199" t="s">
        <v>114</v>
      </c>
      <c r="E224" s="200" t="s">
        <v>351</v>
      </c>
      <c r="F224" s="201" t="s">
        <v>352</v>
      </c>
      <c r="G224" s="202" t="s">
        <v>201</v>
      </c>
      <c r="H224" s="203">
        <v>6</v>
      </c>
      <c r="I224" s="204"/>
      <c r="J224" s="205">
        <f>ROUND(I224*H224,2)</f>
        <v>0</v>
      </c>
      <c r="K224" s="201" t="s">
        <v>118</v>
      </c>
      <c r="L224" s="46"/>
      <c r="M224" s="206" t="s">
        <v>19</v>
      </c>
      <c r="N224" s="207" t="s">
        <v>43</v>
      </c>
      <c r="O224" s="86"/>
      <c r="P224" s="208">
        <f>O224*H224</f>
        <v>0</v>
      </c>
      <c r="Q224" s="208">
        <v>0.00122</v>
      </c>
      <c r="R224" s="208">
        <f>Q224*H224</f>
        <v>0.0073200000000000001</v>
      </c>
      <c r="S224" s="208">
        <v>0</v>
      </c>
      <c r="T224" s="20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0" t="s">
        <v>152</v>
      </c>
      <c r="AT224" s="210" t="s">
        <v>114</v>
      </c>
      <c r="AU224" s="210" t="s">
        <v>79</v>
      </c>
      <c r="AY224" s="19" t="s">
        <v>111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9" t="s">
        <v>77</v>
      </c>
      <c r="BK224" s="211">
        <f>ROUND(I224*H224,2)</f>
        <v>0</v>
      </c>
      <c r="BL224" s="19" t="s">
        <v>152</v>
      </c>
      <c r="BM224" s="210" t="s">
        <v>353</v>
      </c>
    </row>
    <row r="225" s="2" customFormat="1">
      <c r="A225" s="40"/>
      <c r="B225" s="41"/>
      <c r="C225" s="42"/>
      <c r="D225" s="212" t="s">
        <v>121</v>
      </c>
      <c r="E225" s="42"/>
      <c r="F225" s="213" t="s">
        <v>354</v>
      </c>
      <c r="G225" s="42"/>
      <c r="H225" s="42"/>
      <c r="I225" s="214"/>
      <c r="J225" s="42"/>
      <c r="K225" s="42"/>
      <c r="L225" s="46"/>
      <c r="M225" s="215"/>
      <c r="N225" s="216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121</v>
      </c>
      <c r="AU225" s="19" t="s">
        <v>79</v>
      </c>
    </row>
    <row r="226" s="2" customFormat="1">
      <c r="A226" s="40"/>
      <c r="B226" s="41"/>
      <c r="C226" s="42"/>
      <c r="D226" s="217" t="s">
        <v>123</v>
      </c>
      <c r="E226" s="42"/>
      <c r="F226" s="218" t="s">
        <v>355</v>
      </c>
      <c r="G226" s="42"/>
      <c r="H226" s="42"/>
      <c r="I226" s="214"/>
      <c r="J226" s="42"/>
      <c r="K226" s="42"/>
      <c r="L226" s="46"/>
      <c r="M226" s="215"/>
      <c r="N226" s="216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123</v>
      </c>
      <c r="AU226" s="19" t="s">
        <v>79</v>
      </c>
    </row>
    <row r="227" s="2" customFormat="1" ht="24.15" customHeight="1">
      <c r="A227" s="40"/>
      <c r="B227" s="41"/>
      <c r="C227" s="199" t="s">
        <v>356</v>
      </c>
      <c r="D227" s="199" t="s">
        <v>114</v>
      </c>
      <c r="E227" s="200" t="s">
        <v>357</v>
      </c>
      <c r="F227" s="201" t="s">
        <v>358</v>
      </c>
      <c r="G227" s="202" t="s">
        <v>133</v>
      </c>
      <c r="H227" s="203">
        <v>1.2529999999999999</v>
      </c>
      <c r="I227" s="204"/>
      <c r="J227" s="205">
        <f>ROUND(I227*H227,2)</f>
        <v>0</v>
      </c>
      <c r="K227" s="201" t="s">
        <v>118</v>
      </c>
      <c r="L227" s="46"/>
      <c r="M227" s="206" t="s">
        <v>19</v>
      </c>
      <c r="N227" s="207" t="s">
        <v>43</v>
      </c>
      <c r="O227" s="86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0" t="s">
        <v>152</v>
      </c>
      <c r="AT227" s="210" t="s">
        <v>114</v>
      </c>
      <c r="AU227" s="210" t="s">
        <v>79</v>
      </c>
      <c r="AY227" s="19" t="s">
        <v>111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9" t="s">
        <v>77</v>
      </c>
      <c r="BK227" s="211">
        <f>ROUND(I227*H227,2)</f>
        <v>0</v>
      </c>
      <c r="BL227" s="19" t="s">
        <v>152</v>
      </c>
      <c r="BM227" s="210" t="s">
        <v>359</v>
      </c>
    </row>
    <row r="228" s="2" customFormat="1">
      <c r="A228" s="40"/>
      <c r="B228" s="41"/>
      <c r="C228" s="42"/>
      <c r="D228" s="212" t="s">
        <v>121</v>
      </c>
      <c r="E228" s="42"/>
      <c r="F228" s="213" t="s">
        <v>360</v>
      </c>
      <c r="G228" s="42"/>
      <c r="H228" s="42"/>
      <c r="I228" s="214"/>
      <c r="J228" s="42"/>
      <c r="K228" s="42"/>
      <c r="L228" s="46"/>
      <c r="M228" s="215"/>
      <c r="N228" s="216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121</v>
      </c>
      <c r="AU228" s="19" t="s">
        <v>79</v>
      </c>
    </row>
    <row r="229" s="2" customFormat="1">
      <c r="A229" s="40"/>
      <c r="B229" s="41"/>
      <c r="C229" s="42"/>
      <c r="D229" s="217" t="s">
        <v>123</v>
      </c>
      <c r="E229" s="42"/>
      <c r="F229" s="218" t="s">
        <v>361</v>
      </c>
      <c r="G229" s="42"/>
      <c r="H229" s="42"/>
      <c r="I229" s="214"/>
      <c r="J229" s="42"/>
      <c r="K229" s="42"/>
      <c r="L229" s="46"/>
      <c r="M229" s="215"/>
      <c r="N229" s="216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123</v>
      </c>
      <c r="AU229" s="19" t="s">
        <v>79</v>
      </c>
    </row>
    <row r="230" s="12" customFormat="1" ht="22.8" customHeight="1">
      <c r="A230" s="12"/>
      <c r="B230" s="183"/>
      <c r="C230" s="184"/>
      <c r="D230" s="185" t="s">
        <v>71</v>
      </c>
      <c r="E230" s="197" t="s">
        <v>362</v>
      </c>
      <c r="F230" s="197" t="s">
        <v>363</v>
      </c>
      <c r="G230" s="184"/>
      <c r="H230" s="184"/>
      <c r="I230" s="187"/>
      <c r="J230" s="198">
        <f>BK230</f>
        <v>0</v>
      </c>
      <c r="K230" s="184"/>
      <c r="L230" s="189"/>
      <c r="M230" s="190"/>
      <c r="N230" s="191"/>
      <c r="O230" s="191"/>
      <c r="P230" s="192">
        <f>SUM(P231:P246)</f>
        <v>0</v>
      </c>
      <c r="Q230" s="191"/>
      <c r="R230" s="192">
        <f>SUM(R231:R246)</f>
        <v>0.35138599999999998</v>
      </c>
      <c r="S230" s="191"/>
      <c r="T230" s="193">
        <f>SUM(T231:T246)</f>
        <v>0.30835999999999997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4" t="s">
        <v>79</v>
      </c>
      <c r="AT230" s="195" t="s">
        <v>71</v>
      </c>
      <c r="AU230" s="195" t="s">
        <v>77</v>
      </c>
      <c r="AY230" s="194" t="s">
        <v>111</v>
      </c>
      <c r="BK230" s="196">
        <f>SUM(BK231:BK246)</f>
        <v>0</v>
      </c>
    </row>
    <row r="231" s="2" customFormat="1" ht="16.5" customHeight="1">
      <c r="A231" s="40"/>
      <c r="B231" s="41"/>
      <c r="C231" s="199" t="s">
        <v>364</v>
      </c>
      <c r="D231" s="199" t="s">
        <v>114</v>
      </c>
      <c r="E231" s="200" t="s">
        <v>365</v>
      </c>
      <c r="F231" s="201" t="s">
        <v>366</v>
      </c>
      <c r="G231" s="202" t="s">
        <v>166</v>
      </c>
      <c r="H231" s="203">
        <v>121.2</v>
      </c>
      <c r="I231" s="204"/>
      <c r="J231" s="205">
        <f>ROUND(I231*H231,2)</f>
        <v>0</v>
      </c>
      <c r="K231" s="201" t="s">
        <v>160</v>
      </c>
      <c r="L231" s="46"/>
      <c r="M231" s="206" t="s">
        <v>19</v>
      </c>
      <c r="N231" s="207" t="s">
        <v>43</v>
      </c>
      <c r="O231" s="86"/>
      <c r="P231" s="208">
        <f>O231*H231</f>
        <v>0</v>
      </c>
      <c r="Q231" s="208">
        <v>1.0000000000000001E-05</v>
      </c>
      <c r="R231" s="208">
        <f>Q231*H231</f>
        <v>0.0012120000000000002</v>
      </c>
      <c r="S231" s="208">
        <v>0</v>
      </c>
      <c r="T231" s="20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0" t="s">
        <v>152</v>
      </c>
      <c r="AT231" s="210" t="s">
        <v>114</v>
      </c>
      <c r="AU231" s="210" t="s">
        <v>79</v>
      </c>
      <c r="AY231" s="19" t="s">
        <v>111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9" t="s">
        <v>77</v>
      </c>
      <c r="BK231" s="211">
        <f>ROUND(I231*H231,2)</f>
        <v>0</v>
      </c>
      <c r="BL231" s="19" t="s">
        <v>152</v>
      </c>
      <c r="BM231" s="210" t="s">
        <v>367</v>
      </c>
    </row>
    <row r="232" s="2" customFormat="1">
      <c r="A232" s="40"/>
      <c r="B232" s="41"/>
      <c r="C232" s="42"/>
      <c r="D232" s="212" t="s">
        <v>121</v>
      </c>
      <c r="E232" s="42"/>
      <c r="F232" s="213" t="s">
        <v>368</v>
      </c>
      <c r="G232" s="42"/>
      <c r="H232" s="42"/>
      <c r="I232" s="214"/>
      <c r="J232" s="42"/>
      <c r="K232" s="42"/>
      <c r="L232" s="46"/>
      <c r="M232" s="215"/>
      <c r="N232" s="216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121</v>
      </c>
      <c r="AU232" s="19" t="s">
        <v>79</v>
      </c>
    </row>
    <row r="233" s="14" customFormat="1">
      <c r="A233" s="14"/>
      <c r="B233" s="229"/>
      <c r="C233" s="230"/>
      <c r="D233" s="212" t="s">
        <v>125</v>
      </c>
      <c r="E233" s="231" t="s">
        <v>19</v>
      </c>
      <c r="F233" s="232" t="s">
        <v>197</v>
      </c>
      <c r="G233" s="230"/>
      <c r="H233" s="233">
        <v>121.2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9" t="s">
        <v>125</v>
      </c>
      <c r="AU233" s="239" t="s">
        <v>79</v>
      </c>
      <c r="AV233" s="14" t="s">
        <v>79</v>
      </c>
      <c r="AW233" s="14" t="s">
        <v>33</v>
      </c>
      <c r="AX233" s="14" t="s">
        <v>72</v>
      </c>
      <c r="AY233" s="239" t="s">
        <v>111</v>
      </c>
    </row>
    <row r="234" s="15" customFormat="1">
      <c r="A234" s="15"/>
      <c r="B234" s="240"/>
      <c r="C234" s="241"/>
      <c r="D234" s="212" t="s">
        <v>125</v>
      </c>
      <c r="E234" s="242" t="s">
        <v>19</v>
      </c>
      <c r="F234" s="243" t="s">
        <v>128</v>
      </c>
      <c r="G234" s="241"/>
      <c r="H234" s="244">
        <v>121.2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0" t="s">
        <v>125</v>
      </c>
      <c r="AU234" s="250" t="s">
        <v>79</v>
      </c>
      <c r="AV234" s="15" t="s">
        <v>119</v>
      </c>
      <c r="AW234" s="15" t="s">
        <v>33</v>
      </c>
      <c r="AX234" s="15" t="s">
        <v>77</v>
      </c>
      <c r="AY234" s="250" t="s">
        <v>111</v>
      </c>
    </row>
    <row r="235" s="2" customFormat="1" ht="16.5" customHeight="1">
      <c r="A235" s="40"/>
      <c r="B235" s="41"/>
      <c r="C235" s="251" t="s">
        <v>369</v>
      </c>
      <c r="D235" s="251" t="s">
        <v>171</v>
      </c>
      <c r="E235" s="252" t="s">
        <v>370</v>
      </c>
      <c r="F235" s="253" t="s">
        <v>371</v>
      </c>
      <c r="G235" s="254" t="s">
        <v>166</v>
      </c>
      <c r="H235" s="255">
        <v>139.38</v>
      </c>
      <c r="I235" s="256"/>
      <c r="J235" s="257">
        <f>ROUND(I235*H235,2)</f>
        <v>0</v>
      </c>
      <c r="K235" s="253" t="s">
        <v>160</v>
      </c>
      <c r="L235" s="258"/>
      <c r="M235" s="259" t="s">
        <v>19</v>
      </c>
      <c r="N235" s="260" t="s">
        <v>43</v>
      </c>
      <c r="O235" s="86"/>
      <c r="P235" s="208">
        <f>O235*H235</f>
        <v>0</v>
      </c>
      <c r="Q235" s="208">
        <v>0.00029999999999999997</v>
      </c>
      <c r="R235" s="208">
        <f>Q235*H235</f>
        <v>0.041813999999999997</v>
      </c>
      <c r="S235" s="208">
        <v>0</v>
      </c>
      <c r="T235" s="20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0" t="s">
        <v>174</v>
      </c>
      <c r="AT235" s="210" t="s">
        <v>171</v>
      </c>
      <c r="AU235" s="210" t="s">
        <v>79</v>
      </c>
      <c r="AY235" s="19" t="s">
        <v>111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9" t="s">
        <v>77</v>
      </c>
      <c r="BK235" s="211">
        <f>ROUND(I235*H235,2)</f>
        <v>0</v>
      </c>
      <c r="BL235" s="19" t="s">
        <v>152</v>
      </c>
      <c r="BM235" s="210" t="s">
        <v>372</v>
      </c>
    </row>
    <row r="236" s="2" customFormat="1">
      <c r="A236" s="40"/>
      <c r="B236" s="41"/>
      <c r="C236" s="42"/>
      <c r="D236" s="212" t="s">
        <v>121</v>
      </c>
      <c r="E236" s="42"/>
      <c r="F236" s="213" t="s">
        <v>371</v>
      </c>
      <c r="G236" s="42"/>
      <c r="H236" s="42"/>
      <c r="I236" s="214"/>
      <c r="J236" s="42"/>
      <c r="K236" s="42"/>
      <c r="L236" s="46"/>
      <c r="M236" s="215"/>
      <c r="N236" s="216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121</v>
      </c>
      <c r="AU236" s="19" t="s">
        <v>79</v>
      </c>
    </row>
    <row r="237" s="14" customFormat="1">
      <c r="A237" s="14"/>
      <c r="B237" s="229"/>
      <c r="C237" s="230"/>
      <c r="D237" s="212" t="s">
        <v>125</v>
      </c>
      <c r="E237" s="231" t="s">
        <v>19</v>
      </c>
      <c r="F237" s="232" t="s">
        <v>264</v>
      </c>
      <c r="G237" s="230"/>
      <c r="H237" s="233">
        <v>121.2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9" t="s">
        <v>125</v>
      </c>
      <c r="AU237" s="239" t="s">
        <v>79</v>
      </c>
      <c r="AV237" s="14" t="s">
        <v>79</v>
      </c>
      <c r="AW237" s="14" t="s">
        <v>33</v>
      </c>
      <c r="AX237" s="14" t="s">
        <v>77</v>
      </c>
      <c r="AY237" s="239" t="s">
        <v>111</v>
      </c>
    </row>
    <row r="238" s="14" customFormat="1">
      <c r="A238" s="14"/>
      <c r="B238" s="229"/>
      <c r="C238" s="230"/>
      <c r="D238" s="212" t="s">
        <v>125</v>
      </c>
      <c r="E238" s="230"/>
      <c r="F238" s="232" t="s">
        <v>373</v>
      </c>
      <c r="G238" s="230"/>
      <c r="H238" s="233">
        <v>139.38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9" t="s">
        <v>125</v>
      </c>
      <c r="AU238" s="239" t="s">
        <v>79</v>
      </c>
      <c r="AV238" s="14" t="s">
        <v>79</v>
      </c>
      <c r="AW238" s="14" t="s">
        <v>4</v>
      </c>
      <c r="AX238" s="14" t="s">
        <v>77</v>
      </c>
      <c r="AY238" s="239" t="s">
        <v>111</v>
      </c>
    </row>
    <row r="239" s="2" customFormat="1" ht="16.5" customHeight="1">
      <c r="A239" s="40"/>
      <c r="B239" s="41"/>
      <c r="C239" s="199" t="s">
        <v>374</v>
      </c>
      <c r="D239" s="199" t="s">
        <v>114</v>
      </c>
      <c r="E239" s="200" t="s">
        <v>375</v>
      </c>
      <c r="F239" s="201" t="s">
        <v>376</v>
      </c>
      <c r="G239" s="202" t="s">
        <v>159</v>
      </c>
      <c r="H239" s="203">
        <v>1186</v>
      </c>
      <c r="I239" s="204"/>
      <c r="J239" s="205">
        <f>ROUND(I239*H239,2)</f>
        <v>0</v>
      </c>
      <c r="K239" s="201" t="s">
        <v>118</v>
      </c>
      <c r="L239" s="46"/>
      <c r="M239" s="206" t="s">
        <v>19</v>
      </c>
      <c r="N239" s="207" t="s">
        <v>43</v>
      </c>
      <c r="O239" s="86"/>
      <c r="P239" s="208">
        <f>O239*H239</f>
        <v>0</v>
      </c>
      <c r="Q239" s="208">
        <v>0.00025999999999999998</v>
      </c>
      <c r="R239" s="208">
        <f>Q239*H239</f>
        <v>0.30835999999999997</v>
      </c>
      <c r="S239" s="208">
        <v>0.00025999999999999998</v>
      </c>
      <c r="T239" s="209">
        <f>S239*H239</f>
        <v>0.30835999999999997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0" t="s">
        <v>152</v>
      </c>
      <c r="AT239" s="210" t="s">
        <v>114</v>
      </c>
      <c r="AU239" s="210" t="s">
        <v>79</v>
      </c>
      <c r="AY239" s="19" t="s">
        <v>111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9" t="s">
        <v>77</v>
      </c>
      <c r="BK239" s="211">
        <f>ROUND(I239*H239,2)</f>
        <v>0</v>
      </c>
      <c r="BL239" s="19" t="s">
        <v>152</v>
      </c>
      <c r="BM239" s="210" t="s">
        <v>377</v>
      </c>
    </row>
    <row r="240" s="2" customFormat="1">
      <c r="A240" s="40"/>
      <c r="B240" s="41"/>
      <c r="C240" s="42"/>
      <c r="D240" s="212" t="s">
        <v>121</v>
      </c>
      <c r="E240" s="42"/>
      <c r="F240" s="213" t="s">
        <v>378</v>
      </c>
      <c r="G240" s="42"/>
      <c r="H240" s="42"/>
      <c r="I240" s="214"/>
      <c r="J240" s="42"/>
      <c r="K240" s="42"/>
      <c r="L240" s="46"/>
      <c r="M240" s="215"/>
      <c r="N240" s="216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121</v>
      </c>
      <c r="AU240" s="19" t="s">
        <v>79</v>
      </c>
    </row>
    <row r="241" s="2" customFormat="1">
      <c r="A241" s="40"/>
      <c r="B241" s="41"/>
      <c r="C241" s="42"/>
      <c r="D241" s="217" t="s">
        <v>123</v>
      </c>
      <c r="E241" s="42"/>
      <c r="F241" s="218" t="s">
        <v>379</v>
      </c>
      <c r="G241" s="42"/>
      <c r="H241" s="42"/>
      <c r="I241" s="214"/>
      <c r="J241" s="42"/>
      <c r="K241" s="42"/>
      <c r="L241" s="46"/>
      <c r="M241" s="215"/>
      <c r="N241" s="216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123</v>
      </c>
      <c r="AU241" s="19" t="s">
        <v>79</v>
      </c>
    </row>
    <row r="242" s="13" customFormat="1">
      <c r="A242" s="13"/>
      <c r="B242" s="219"/>
      <c r="C242" s="220"/>
      <c r="D242" s="212" t="s">
        <v>125</v>
      </c>
      <c r="E242" s="221" t="s">
        <v>19</v>
      </c>
      <c r="F242" s="222" t="s">
        <v>380</v>
      </c>
      <c r="G242" s="220"/>
      <c r="H242" s="221" t="s">
        <v>19</v>
      </c>
      <c r="I242" s="223"/>
      <c r="J242" s="220"/>
      <c r="K242" s="220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125</v>
      </c>
      <c r="AU242" s="228" t="s">
        <v>79</v>
      </c>
      <c r="AV242" s="13" t="s">
        <v>77</v>
      </c>
      <c r="AW242" s="13" t="s">
        <v>33</v>
      </c>
      <c r="AX242" s="13" t="s">
        <v>72</v>
      </c>
      <c r="AY242" s="228" t="s">
        <v>111</v>
      </c>
    </row>
    <row r="243" s="14" customFormat="1">
      <c r="A243" s="14"/>
      <c r="B243" s="229"/>
      <c r="C243" s="230"/>
      <c r="D243" s="212" t="s">
        <v>125</v>
      </c>
      <c r="E243" s="231" t="s">
        <v>19</v>
      </c>
      <c r="F243" s="232" t="s">
        <v>381</v>
      </c>
      <c r="G243" s="230"/>
      <c r="H243" s="233">
        <v>1186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9" t="s">
        <v>125</v>
      </c>
      <c r="AU243" s="239" t="s">
        <v>79</v>
      </c>
      <c r="AV243" s="14" t="s">
        <v>79</v>
      </c>
      <c r="AW243" s="14" t="s">
        <v>33</v>
      </c>
      <c r="AX243" s="14" t="s">
        <v>77</v>
      </c>
      <c r="AY243" s="239" t="s">
        <v>111</v>
      </c>
    </row>
    <row r="244" s="2" customFormat="1" ht="24.15" customHeight="1">
      <c r="A244" s="40"/>
      <c r="B244" s="41"/>
      <c r="C244" s="199" t="s">
        <v>382</v>
      </c>
      <c r="D244" s="199" t="s">
        <v>114</v>
      </c>
      <c r="E244" s="200" t="s">
        <v>383</v>
      </c>
      <c r="F244" s="201" t="s">
        <v>384</v>
      </c>
      <c r="G244" s="202" t="s">
        <v>133</v>
      </c>
      <c r="H244" s="203">
        <v>0.35099999999999998</v>
      </c>
      <c r="I244" s="204"/>
      <c r="J244" s="205">
        <f>ROUND(I244*H244,2)</f>
        <v>0</v>
      </c>
      <c r="K244" s="201" t="s">
        <v>118</v>
      </c>
      <c r="L244" s="46"/>
      <c r="M244" s="206" t="s">
        <v>19</v>
      </c>
      <c r="N244" s="207" t="s">
        <v>43</v>
      </c>
      <c r="O244" s="86"/>
      <c r="P244" s="208">
        <f>O244*H244</f>
        <v>0</v>
      </c>
      <c r="Q244" s="208">
        <v>0</v>
      </c>
      <c r="R244" s="208">
        <f>Q244*H244</f>
        <v>0</v>
      </c>
      <c r="S244" s="208">
        <v>0</v>
      </c>
      <c r="T244" s="20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0" t="s">
        <v>152</v>
      </c>
      <c r="AT244" s="210" t="s">
        <v>114</v>
      </c>
      <c r="AU244" s="210" t="s">
        <v>79</v>
      </c>
      <c r="AY244" s="19" t="s">
        <v>111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9" t="s">
        <v>77</v>
      </c>
      <c r="BK244" s="211">
        <f>ROUND(I244*H244,2)</f>
        <v>0</v>
      </c>
      <c r="BL244" s="19" t="s">
        <v>152</v>
      </c>
      <c r="BM244" s="210" t="s">
        <v>385</v>
      </c>
    </row>
    <row r="245" s="2" customFormat="1">
      <c r="A245" s="40"/>
      <c r="B245" s="41"/>
      <c r="C245" s="42"/>
      <c r="D245" s="212" t="s">
        <v>121</v>
      </c>
      <c r="E245" s="42"/>
      <c r="F245" s="213" t="s">
        <v>386</v>
      </c>
      <c r="G245" s="42"/>
      <c r="H245" s="42"/>
      <c r="I245" s="214"/>
      <c r="J245" s="42"/>
      <c r="K245" s="42"/>
      <c r="L245" s="46"/>
      <c r="M245" s="215"/>
      <c r="N245" s="216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121</v>
      </c>
      <c r="AU245" s="19" t="s">
        <v>79</v>
      </c>
    </row>
    <row r="246" s="2" customFormat="1">
      <c r="A246" s="40"/>
      <c r="B246" s="41"/>
      <c r="C246" s="42"/>
      <c r="D246" s="217" t="s">
        <v>123</v>
      </c>
      <c r="E246" s="42"/>
      <c r="F246" s="218" t="s">
        <v>387</v>
      </c>
      <c r="G246" s="42"/>
      <c r="H246" s="42"/>
      <c r="I246" s="214"/>
      <c r="J246" s="42"/>
      <c r="K246" s="42"/>
      <c r="L246" s="46"/>
      <c r="M246" s="215"/>
      <c r="N246" s="216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123</v>
      </c>
      <c r="AU246" s="19" t="s">
        <v>79</v>
      </c>
    </row>
    <row r="247" s="12" customFormat="1" ht="22.8" customHeight="1">
      <c r="A247" s="12"/>
      <c r="B247" s="183"/>
      <c r="C247" s="184"/>
      <c r="D247" s="185" t="s">
        <v>71</v>
      </c>
      <c r="E247" s="197" t="s">
        <v>388</v>
      </c>
      <c r="F247" s="197" t="s">
        <v>389</v>
      </c>
      <c r="G247" s="184"/>
      <c r="H247" s="184"/>
      <c r="I247" s="187"/>
      <c r="J247" s="198">
        <f>BK247</f>
        <v>0</v>
      </c>
      <c r="K247" s="184"/>
      <c r="L247" s="189"/>
      <c r="M247" s="190"/>
      <c r="N247" s="191"/>
      <c r="O247" s="191"/>
      <c r="P247" s="192">
        <f>SUM(P248:P266)</f>
        <v>0</v>
      </c>
      <c r="Q247" s="191"/>
      <c r="R247" s="192">
        <f>SUM(R248:R266)</f>
        <v>8.152788000000001</v>
      </c>
      <c r="S247" s="191"/>
      <c r="T247" s="193">
        <f>SUM(T248:T266)</f>
        <v>8.3019999999999996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4" t="s">
        <v>79</v>
      </c>
      <c r="AT247" s="195" t="s">
        <v>71</v>
      </c>
      <c r="AU247" s="195" t="s">
        <v>77</v>
      </c>
      <c r="AY247" s="194" t="s">
        <v>111</v>
      </c>
      <c r="BK247" s="196">
        <f>SUM(BK248:BK266)</f>
        <v>0</v>
      </c>
    </row>
    <row r="248" s="2" customFormat="1" ht="16.5" customHeight="1">
      <c r="A248" s="40"/>
      <c r="B248" s="41"/>
      <c r="C248" s="199" t="s">
        <v>390</v>
      </c>
      <c r="D248" s="199" t="s">
        <v>114</v>
      </c>
      <c r="E248" s="200" t="s">
        <v>391</v>
      </c>
      <c r="F248" s="201" t="s">
        <v>392</v>
      </c>
      <c r="G248" s="202" t="s">
        <v>159</v>
      </c>
      <c r="H248" s="203">
        <v>1186</v>
      </c>
      <c r="I248" s="204"/>
      <c r="J248" s="205">
        <f>ROUND(I248*H248,2)</f>
        <v>0</v>
      </c>
      <c r="K248" s="201" t="s">
        <v>118</v>
      </c>
      <c r="L248" s="46"/>
      <c r="M248" s="206" t="s">
        <v>19</v>
      </c>
      <c r="N248" s="207" t="s">
        <v>43</v>
      </c>
      <c r="O248" s="86"/>
      <c r="P248" s="208">
        <f>O248*H248</f>
        <v>0</v>
      </c>
      <c r="Q248" s="208">
        <v>1.0000000000000001E-05</v>
      </c>
      <c r="R248" s="208">
        <f>Q248*H248</f>
        <v>0.011860000000000001</v>
      </c>
      <c r="S248" s="208">
        <v>0</v>
      </c>
      <c r="T248" s="20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0" t="s">
        <v>152</v>
      </c>
      <c r="AT248" s="210" t="s">
        <v>114</v>
      </c>
      <c r="AU248" s="210" t="s">
        <v>79</v>
      </c>
      <c r="AY248" s="19" t="s">
        <v>111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9" t="s">
        <v>77</v>
      </c>
      <c r="BK248" s="211">
        <f>ROUND(I248*H248,2)</f>
        <v>0</v>
      </c>
      <c r="BL248" s="19" t="s">
        <v>152</v>
      </c>
      <c r="BM248" s="210" t="s">
        <v>393</v>
      </c>
    </row>
    <row r="249" s="2" customFormat="1">
      <c r="A249" s="40"/>
      <c r="B249" s="41"/>
      <c r="C249" s="42"/>
      <c r="D249" s="212" t="s">
        <v>121</v>
      </c>
      <c r="E249" s="42"/>
      <c r="F249" s="213" t="s">
        <v>394</v>
      </c>
      <c r="G249" s="42"/>
      <c r="H249" s="42"/>
      <c r="I249" s="214"/>
      <c r="J249" s="42"/>
      <c r="K249" s="42"/>
      <c r="L249" s="46"/>
      <c r="M249" s="215"/>
      <c r="N249" s="216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121</v>
      </c>
      <c r="AU249" s="19" t="s">
        <v>79</v>
      </c>
    </row>
    <row r="250" s="2" customFormat="1">
      <c r="A250" s="40"/>
      <c r="B250" s="41"/>
      <c r="C250" s="42"/>
      <c r="D250" s="217" t="s">
        <v>123</v>
      </c>
      <c r="E250" s="42"/>
      <c r="F250" s="218" t="s">
        <v>395</v>
      </c>
      <c r="G250" s="42"/>
      <c r="H250" s="42"/>
      <c r="I250" s="214"/>
      <c r="J250" s="42"/>
      <c r="K250" s="42"/>
      <c r="L250" s="46"/>
      <c r="M250" s="215"/>
      <c r="N250" s="216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123</v>
      </c>
      <c r="AU250" s="19" t="s">
        <v>79</v>
      </c>
    </row>
    <row r="251" s="2" customFormat="1" ht="24.15" customHeight="1">
      <c r="A251" s="40"/>
      <c r="B251" s="41"/>
      <c r="C251" s="251" t="s">
        <v>396</v>
      </c>
      <c r="D251" s="251" t="s">
        <v>171</v>
      </c>
      <c r="E251" s="252" t="s">
        <v>397</v>
      </c>
      <c r="F251" s="253" t="s">
        <v>398</v>
      </c>
      <c r="G251" s="254" t="s">
        <v>159</v>
      </c>
      <c r="H251" s="255">
        <v>1343.7380000000001</v>
      </c>
      <c r="I251" s="256"/>
      <c r="J251" s="257">
        <f>ROUND(I251*H251,2)</f>
        <v>0</v>
      </c>
      <c r="K251" s="253" t="s">
        <v>160</v>
      </c>
      <c r="L251" s="258"/>
      <c r="M251" s="259" t="s">
        <v>19</v>
      </c>
      <c r="N251" s="260" t="s">
        <v>43</v>
      </c>
      <c r="O251" s="86"/>
      <c r="P251" s="208">
        <f>O251*H251</f>
        <v>0</v>
      </c>
      <c r="Q251" s="208">
        <v>0.0060000000000000001</v>
      </c>
      <c r="R251" s="208">
        <f>Q251*H251</f>
        <v>8.0624280000000006</v>
      </c>
      <c r="S251" s="208">
        <v>0</v>
      </c>
      <c r="T251" s="20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0" t="s">
        <v>174</v>
      </c>
      <c r="AT251" s="210" t="s">
        <v>171</v>
      </c>
      <c r="AU251" s="210" t="s">
        <v>79</v>
      </c>
      <c r="AY251" s="19" t="s">
        <v>111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9" t="s">
        <v>77</v>
      </c>
      <c r="BK251" s="211">
        <f>ROUND(I251*H251,2)</f>
        <v>0</v>
      </c>
      <c r="BL251" s="19" t="s">
        <v>152</v>
      </c>
      <c r="BM251" s="210" t="s">
        <v>399</v>
      </c>
    </row>
    <row r="252" s="2" customFormat="1">
      <c r="A252" s="40"/>
      <c r="B252" s="41"/>
      <c r="C252" s="42"/>
      <c r="D252" s="212" t="s">
        <v>121</v>
      </c>
      <c r="E252" s="42"/>
      <c r="F252" s="213" t="s">
        <v>398</v>
      </c>
      <c r="G252" s="42"/>
      <c r="H252" s="42"/>
      <c r="I252" s="214"/>
      <c r="J252" s="42"/>
      <c r="K252" s="42"/>
      <c r="L252" s="46"/>
      <c r="M252" s="215"/>
      <c r="N252" s="216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121</v>
      </c>
      <c r="AU252" s="19" t="s">
        <v>79</v>
      </c>
    </row>
    <row r="253" s="14" customFormat="1">
      <c r="A253" s="14"/>
      <c r="B253" s="229"/>
      <c r="C253" s="230"/>
      <c r="D253" s="212" t="s">
        <v>125</v>
      </c>
      <c r="E253" s="231" t="s">
        <v>19</v>
      </c>
      <c r="F253" s="232" t="s">
        <v>381</v>
      </c>
      <c r="G253" s="230"/>
      <c r="H253" s="233">
        <v>1186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125</v>
      </c>
      <c r="AU253" s="239" t="s">
        <v>79</v>
      </c>
      <c r="AV253" s="14" t="s">
        <v>79</v>
      </c>
      <c r="AW253" s="14" t="s">
        <v>33</v>
      </c>
      <c r="AX253" s="14" t="s">
        <v>77</v>
      </c>
      <c r="AY253" s="239" t="s">
        <v>111</v>
      </c>
    </row>
    <row r="254" s="14" customFormat="1">
      <c r="A254" s="14"/>
      <c r="B254" s="229"/>
      <c r="C254" s="230"/>
      <c r="D254" s="212" t="s">
        <v>125</v>
      </c>
      <c r="E254" s="230"/>
      <c r="F254" s="232" t="s">
        <v>400</v>
      </c>
      <c r="G254" s="230"/>
      <c r="H254" s="233">
        <v>1343.7380000000001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125</v>
      </c>
      <c r="AU254" s="239" t="s">
        <v>79</v>
      </c>
      <c r="AV254" s="14" t="s">
        <v>79</v>
      </c>
      <c r="AW254" s="14" t="s">
        <v>4</v>
      </c>
      <c r="AX254" s="14" t="s">
        <v>77</v>
      </c>
      <c r="AY254" s="239" t="s">
        <v>111</v>
      </c>
    </row>
    <row r="255" s="2" customFormat="1" ht="24.15" customHeight="1">
      <c r="A255" s="40"/>
      <c r="B255" s="41"/>
      <c r="C255" s="251" t="s">
        <v>401</v>
      </c>
      <c r="D255" s="251" t="s">
        <v>171</v>
      </c>
      <c r="E255" s="252" t="s">
        <v>402</v>
      </c>
      <c r="F255" s="253" t="s">
        <v>403</v>
      </c>
      <c r="G255" s="254" t="s">
        <v>240</v>
      </c>
      <c r="H255" s="255">
        <v>78.5</v>
      </c>
      <c r="I255" s="256"/>
      <c r="J255" s="257">
        <f>ROUND(I255*H255,2)</f>
        <v>0</v>
      </c>
      <c r="K255" s="253" t="s">
        <v>118</v>
      </c>
      <c r="L255" s="258"/>
      <c r="M255" s="259" t="s">
        <v>19</v>
      </c>
      <c r="N255" s="260" t="s">
        <v>43</v>
      </c>
      <c r="O255" s="86"/>
      <c r="P255" s="208">
        <f>O255*H255</f>
        <v>0</v>
      </c>
      <c r="Q255" s="208">
        <v>0.001</v>
      </c>
      <c r="R255" s="208">
        <f>Q255*H255</f>
        <v>0.0785</v>
      </c>
      <c r="S255" s="208">
        <v>0</v>
      </c>
      <c r="T255" s="20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0" t="s">
        <v>174</v>
      </c>
      <c r="AT255" s="210" t="s">
        <v>171</v>
      </c>
      <c r="AU255" s="210" t="s">
        <v>79</v>
      </c>
      <c r="AY255" s="19" t="s">
        <v>111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9" t="s">
        <v>77</v>
      </c>
      <c r="BK255" s="211">
        <f>ROUND(I255*H255,2)</f>
        <v>0</v>
      </c>
      <c r="BL255" s="19" t="s">
        <v>152</v>
      </c>
      <c r="BM255" s="210" t="s">
        <v>404</v>
      </c>
    </row>
    <row r="256" s="2" customFormat="1">
      <c r="A256" s="40"/>
      <c r="B256" s="41"/>
      <c r="C256" s="42"/>
      <c r="D256" s="212" t="s">
        <v>121</v>
      </c>
      <c r="E256" s="42"/>
      <c r="F256" s="213" t="s">
        <v>403</v>
      </c>
      <c r="G256" s="42"/>
      <c r="H256" s="42"/>
      <c r="I256" s="214"/>
      <c r="J256" s="42"/>
      <c r="K256" s="42"/>
      <c r="L256" s="46"/>
      <c r="M256" s="215"/>
      <c r="N256" s="216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121</v>
      </c>
      <c r="AU256" s="19" t="s">
        <v>79</v>
      </c>
    </row>
    <row r="257" s="2" customFormat="1" ht="16.5" customHeight="1">
      <c r="A257" s="40"/>
      <c r="B257" s="41"/>
      <c r="C257" s="251" t="s">
        <v>405</v>
      </c>
      <c r="D257" s="251" t="s">
        <v>171</v>
      </c>
      <c r="E257" s="252" t="s">
        <v>406</v>
      </c>
      <c r="F257" s="253" t="s">
        <v>407</v>
      </c>
      <c r="G257" s="254" t="s">
        <v>201</v>
      </c>
      <c r="H257" s="255">
        <v>3950</v>
      </c>
      <c r="I257" s="256"/>
      <c r="J257" s="257">
        <f>ROUND(I257*H257,2)</f>
        <v>0</v>
      </c>
      <c r="K257" s="253" t="s">
        <v>160</v>
      </c>
      <c r="L257" s="258"/>
      <c r="M257" s="259" t="s">
        <v>19</v>
      </c>
      <c r="N257" s="260" t="s">
        <v>43</v>
      </c>
      <c r="O257" s="86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0" t="s">
        <v>174</v>
      </c>
      <c r="AT257" s="210" t="s">
        <v>171</v>
      </c>
      <c r="AU257" s="210" t="s">
        <v>79</v>
      </c>
      <c r="AY257" s="19" t="s">
        <v>111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9" t="s">
        <v>77</v>
      </c>
      <c r="BK257" s="211">
        <f>ROUND(I257*H257,2)</f>
        <v>0</v>
      </c>
      <c r="BL257" s="19" t="s">
        <v>152</v>
      </c>
      <c r="BM257" s="210" t="s">
        <v>408</v>
      </c>
    </row>
    <row r="258" s="2" customFormat="1">
      <c r="A258" s="40"/>
      <c r="B258" s="41"/>
      <c r="C258" s="42"/>
      <c r="D258" s="212" t="s">
        <v>121</v>
      </c>
      <c r="E258" s="42"/>
      <c r="F258" s="213" t="s">
        <v>407</v>
      </c>
      <c r="G258" s="42"/>
      <c r="H258" s="42"/>
      <c r="I258" s="214"/>
      <c r="J258" s="42"/>
      <c r="K258" s="42"/>
      <c r="L258" s="46"/>
      <c r="M258" s="215"/>
      <c r="N258" s="216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121</v>
      </c>
      <c r="AU258" s="19" t="s">
        <v>79</v>
      </c>
    </row>
    <row r="259" s="2" customFormat="1" ht="21.75" customHeight="1">
      <c r="A259" s="40"/>
      <c r="B259" s="41"/>
      <c r="C259" s="251" t="s">
        <v>409</v>
      </c>
      <c r="D259" s="251" t="s">
        <v>171</v>
      </c>
      <c r="E259" s="252" t="s">
        <v>410</v>
      </c>
      <c r="F259" s="253" t="s">
        <v>411</v>
      </c>
      <c r="G259" s="254" t="s">
        <v>201</v>
      </c>
      <c r="H259" s="255">
        <v>750</v>
      </c>
      <c r="I259" s="256"/>
      <c r="J259" s="257">
        <f>ROUND(I259*H259,2)</f>
        <v>0</v>
      </c>
      <c r="K259" s="253" t="s">
        <v>160</v>
      </c>
      <c r="L259" s="258"/>
      <c r="M259" s="259" t="s">
        <v>19</v>
      </c>
      <c r="N259" s="260" t="s">
        <v>43</v>
      </c>
      <c r="O259" s="86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0" t="s">
        <v>174</v>
      </c>
      <c r="AT259" s="210" t="s">
        <v>171</v>
      </c>
      <c r="AU259" s="210" t="s">
        <v>79</v>
      </c>
      <c r="AY259" s="19" t="s">
        <v>111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9" t="s">
        <v>77</v>
      </c>
      <c r="BK259" s="211">
        <f>ROUND(I259*H259,2)</f>
        <v>0</v>
      </c>
      <c r="BL259" s="19" t="s">
        <v>152</v>
      </c>
      <c r="BM259" s="210" t="s">
        <v>412</v>
      </c>
    </row>
    <row r="260" s="2" customFormat="1">
      <c r="A260" s="40"/>
      <c r="B260" s="41"/>
      <c r="C260" s="42"/>
      <c r="D260" s="212" t="s">
        <v>121</v>
      </c>
      <c r="E260" s="42"/>
      <c r="F260" s="213" t="s">
        <v>411</v>
      </c>
      <c r="G260" s="42"/>
      <c r="H260" s="42"/>
      <c r="I260" s="214"/>
      <c r="J260" s="42"/>
      <c r="K260" s="42"/>
      <c r="L260" s="46"/>
      <c r="M260" s="215"/>
      <c r="N260" s="216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121</v>
      </c>
      <c r="AU260" s="19" t="s">
        <v>79</v>
      </c>
    </row>
    <row r="261" s="2" customFormat="1" ht="21.75" customHeight="1">
      <c r="A261" s="40"/>
      <c r="B261" s="41"/>
      <c r="C261" s="199" t="s">
        <v>413</v>
      </c>
      <c r="D261" s="199" t="s">
        <v>114</v>
      </c>
      <c r="E261" s="200" t="s">
        <v>414</v>
      </c>
      <c r="F261" s="201" t="s">
        <v>415</v>
      </c>
      <c r="G261" s="202" t="s">
        <v>159</v>
      </c>
      <c r="H261" s="203">
        <v>1186</v>
      </c>
      <c r="I261" s="204"/>
      <c r="J261" s="205">
        <f>ROUND(I261*H261,2)</f>
        <v>0</v>
      </c>
      <c r="K261" s="201" t="s">
        <v>118</v>
      </c>
      <c r="L261" s="46"/>
      <c r="M261" s="206" t="s">
        <v>19</v>
      </c>
      <c r="N261" s="207" t="s">
        <v>43</v>
      </c>
      <c r="O261" s="86"/>
      <c r="P261" s="208">
        <f>O261*H261</f>
        <v>0</v>
      </c>
      <c r="Q261" s="208">
        <v>0</v>
      </c>
      <c r="R261" s="208">
        <f>Q261*H261</f>
        <v>0</v>
      </c>
      <c r="S261" s="208">
        <v>0.0070000000000000001</v>
      </c>
      <c r="T261" s="209">
        <f>S261*H261</f>
        <v>8.3019999999999996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0" t="s">
        <v>152</v>
      </c>
      <c r="AT261" s="210" t="s">
        <v>114</v>
      </c>
      <c r="AU261" s="210" t="s">
        <v>79</v>
      </c>
      <c r="AY261" s="19" t="s">
        <v>111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9" t="s">
        <v>77</v>
      </c>
      <c r="BK261" s="211">
        <f>ROUND(I261*H261,2)</f>
        <v>0</v>
      </c>
      <c r="BL261" s="19" t="s">
        <v>152</v>
      </c>
      <c r="BM261" s="210" t="s">
        <v>416</v>
      </c>
    </row>
    <row r="262" s="2" customFormat="1">
      <c r="A262" s="40"/>
      <c r="B262" s="41"/>
      <c r="C262" s="42"/>
      <c r="D262" s="212" t="s">
        <v>121</v>
      </c>
      <c r="E262" s="42"/>
      <c r="F262" s="213" t="s">
        <v>415</v>
      </c>
      <c r="G262" s="42"/>
      <c r="H262" s="42"/>
      <c r="I262" s="214"/>
      <c r="J262" s="42"/>
      <c r="K262" s="42"/>
      <c r="L262" s="46"/>
      <c r="M262" s="215"/>
      <c r="N262" s="216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121</v>
      </c>
      <c r="AU262" s="19" t="s">
        <v>79</v>
      </c>
    </row>
    <row r="263" s="2" customFormat="1">
      <c r="A263" s="40"/>
      <c r="B263" s="41"/>
      <c r="C263" s="42"/>
      <c r="D263" s="217" t="s">
        <v>123</v>
      </c>
      <c r="E263" s="42"/>
      <c r="F263" s="218" t="s">
        <v>417</v>
      </c>
      <c r="G263" s="42"/>
      <c r="H263" s="42"/>
      <c r="I263" s="214"/>
      <c r="J263" s="42"/>
      <c r="K263" s="42"/>
      <c r="L263" s="46"/>
      <c r="M263" s="215"/>
      <c r="N263" s="216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123</v>
      </c>
      <c r="AU263" s="19" t="s">
        <v>79</v>
      </c>
    </row>
    <row r="264" s="2" customFormat="1" ht="24.15" customHeight="1">
      <c r="A264" s="40"/>
      <c r="B264" s="41"/>
      <c r="C264" s="199" t="s">
        <v>418</v>
      </c>
      <c r="D264" s="199" t="s">
        <v>114</v>
      </c>
      <c r="E264" s="200" t="s">
        <v>419</v>
      </c>
      <c r="F264" s="201" t="s">
        <v>420</v>
      </c>
      <c r="G264" s="202" t="s">
        <v>133</v>
      </c>
      <c r="H264" s="203">
        <v>8.1530000000000005</v>
      </c>
      <c r="I264" s="204"/>
      <c r="J264" s="205">
        <f>ROUND(I264*H264,2)</f>
        <v>0</v>
      </c>
      <c r="K264" s="201" t="s">
        <v>118</v>
      </c>
      <c r="L264" s="46"/>
      <c r="M264" s="206" t="s">
        <v>19</v>
      </c>
      <c r="N264" s="207" t="s">
        <v>43</v>
      </c>
      <c r="O264" s="86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0" t="s">
        <v>152</v>
      </c>
      <c r="AT264" s="210" t="s">
        <v>114</v>
      </c>
      <c r="AU264" s="210" t="s">
        <v>79</v>
      </c>
      <c r="AY264" s="19" t="s">
        <v>111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9" t="s">
        <v>77</v>
      </c>
      <c r="BK264" s="211">
        <f>ROUND(I264*H264,2)</f>
        <v>0</v>
      </c>
      <c r="BL264" s="19" t="s">
        <v>152</v>
      </c>
      <c r="BM264" s="210" t="s">
        <v>421</v>
      </c>
    </row>
    <row r="265" s="2" customFormat="1">
      <c r="A265" s="40"/>
      <c r="B265" s="41"/>
      <c r="C265" s="42"/>
      <c r="D265" s="212" t="s">
        <v>121</v>
      </c>
      <c r="E265" s="42"/>
      <c r="F265" s="213" t="s">
        <v>422</v>
      </c>
      <c r="G265" s="42"/>
      <c r="H265" s="42"/>
      <c r="I265" s="214"/>
      <c r="J265" s="42"/>
      <c r="K265" s="42"/>
      <c r="L265" s="46"/>
      <c r="M265" s="215"/>
      <c r="N265" s="216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121</v>
      </c>
      <c r="AU265" s="19" t="s">
        <v>79</v>
      </c>
    </row>
    <row r="266" s="2" customFormat="1">
      <c r="A266" s="40"/>
      <c r="B266" s="41"/>
      <c r="C266" s="42"/>
      <c r="D266" s="217" t="s">
        <v>123</v>
      </c>
      <c r="E266" s="42"/>
      <c r="F266" s="218" t="s">
        <v>423</v>
      </c>
      <c r="G266" s="42"/>
      <c r="H266" s="42"/>
      <c r="I266" s="214"/>
      <c r="J266" s="42"/>
      <c r="K266" s="42"/>
      <c r="L266" s="46"/>
      <c r="M266" s="215"/>
      <c r="N266" s="216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123</v>
      </c>
      <c r="AU266" s="19" t="s">
        <v>79</v>
      </c>
    </row>
    <row r="267" s="12" customFormat="1" ht="25.92" customHeight="1">
      <c r="A267" s="12"/>
      <c r="B267" s="183"/>
      <c r="C267" s="184"/>
      <c r="D267" s="185" t="s">
        <v>71</v>
      </c>
      <c r="E267" s="186" t="s">
        <v>424</v>
      </c>
      <c r="F267" s="186" t="s">
        <v>425</v>
      </c>
      <c r="G267" s="184"/>
      <c r="H267" s="184"/>
      <c r="I267" s="187"/>
      <c r="J267" s="188">
        <f>BK267</f>
        <v>0</v>
      </c>
      <c r="K267" s="184"/>
      <c r="L267" s="189"/>
      <c r="M267" s="190"/>
      <c r="N267" s="191"/>
      <c r="O267" s="191"/>
      <c r="P267" s="192">
        <f>P268+P272</f>
        <v>0</v>
      </c>
      <c r="Q267" s="191"/>
      <c r="R267" s="192">
        <f>R268+R272</f>
        <v>0</v>
      </c>
      <c r="S267" s="191"/>
      <c r="T267" s="193">
        <f>T268+T272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4" t="s">
        <v>156</v>
      </c>
      <c r="AT267" s="195" t="s">
        <v>71</v>
      </c>
      <c r="AU267" s="195" t="s">
        <v>72</v>
      </c>
      <c r="AY267" s="194" t="s">
        <v>111</v>
      </c>
      <c r="BK267" s="196">
        <f>BK268+BK272</f>
        <v>0</v>
      </c>
    </row>
    <row r="268" s="12" customFormat="1" ht="22.8" customHeight="1">
      <c r="A268" s="12"/>
      <c r="B268" s="183"/>
      <c r="C268" s="184"/>
      <c r="D268" s="185" t="s">
        <v>71</v>
      </c>
      <c r="E268" s="197" t="s">
        <v>426</v>
      </c>
      <c r="F268" s="197" t="s">
        <v>427</v>
      </c>
      <c r="G268" s="184"/>
      <c r="H268" s="184"/>
      <c r="I268" s="187"/>
      <c r="J268" s="198">
        <f>BK268</f>
        <v>0</v>
      </c>
      <c r="K268" s="184"/>
      <c r="L268" s="189"/>
      <c r="M268" s="190"/>
      <c r="N268" s="191"/>
      <c r="O268" s="191"/>
      <c r="P268" s="192">
        <f>SUM(P269:P271)</f>
        <v>0</v>
      </c>
      <c r="Q268" s="191"/>
      <c r="R268" s="192">
        <f>SUM(R269:R271)</f>
        <v>0</v>
      </c>
      <c r="S268" s="191"/>
      <c r="T268" s="193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4" t="s">
        <v>156</v>
      </c>
      <c r="AT268" s="195" t="s">
        <v>71</v>
      </c>
      <c r="AU268" s="195" t="s">
        <v>77</v>
      </c>
      <c r="AY268" s="194" t="s">
        <v>111</v>
      </c>
      <c r="BK268" s="196">
        <f>SUM(BK269:BK271)</f>
        <v>0</v>
      </c>
    </row>
    <row r="269" s="2" customFormat="1" ht="16.5" customHeight="1">
      <c r="A269" s="40"/>
      <c r="B269" s="41"/>
      <c r="C269" s="199" t="s">
        <v>428</v>
      </c>
      <c r="D269" s="199" t="s">
        <v>114</v>
      </c>
      <c r="E269" s="200" t="s">
        <v>429</v>
      </c>
      <c r="F269" s="201" t="s">
        <v>427</v>
      </c>
      <c r="G269" s="202" t="s">
        <v>430</v>
      </c>
      <c r="H269" s="261"/>
      <c r="I269" s="204"/>
      <c r="J269" s="205">
        <f>ROUND(I269*H269,2)</f>
        <v>0</v>
      </c>
      <c r="K269" s="201" t="s">
        <v>118</v>
      </c>
      <c r="L269" s="46"/>
      <c r="M269" s="206" t="s">
        <v>19</v>
      </c>
      <c r="N269" s="207" t="s">
        <v>43</v>
      </c>
      <c r="O269" s="86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0" t="s">
        <v>431</v>
      </c>
      <c r="AT269" s="210" t="s">
        <v>114</v>
      </c>
      <c r="AU269" s="210" t="s">
        <v>79</v>
      </c>
      <c r="AY269" s="19" t="s">
        <v>111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9" t="s">
        <v>77</v>
      </c>
      <c r="BK269" s="211">
        <f>ROUND(I269*H269,2)</f>
        <v>0</v>
      </c>
      <c r="BL269" s="19" t="s">
        <v>431</v>
      </c>
      <c r="BM269" s="210" t="s">
        <v>432</v>
      </c>
    </row>
    <row r="270" s="2" customFormat="1">
      <c r="A270" s="40"/>
      <c r="B270" s="41"/>
      <c r="C270" s="42"/>
      <c r="D270" s="212" t="s">
        <v>121</v>
      </c>
      <c r="E270" s="42"/>
      <c r="F270" s="213" t="s">
        <v>427</v>
      </c>
      <c r="G270" s="42"/>
      <c r="H270" s="42"/>
      <c r="I270" s="214"/>
      <c r="J270" s="42"/>
      <c r="K270" s="42"/>
      <c r="L270" s="46"/>
      <c r="M270" s="215"/>
      <c r="N270" s="216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121</v>
      </c>
      <c r="AU270" s="19" t="s">
        <v>79</v>
      </c>
    </row>
    <row r="271" s="2" customFormat="1">
      <c r="A271" s="40"/>
      <c r="B271" s="41"/>
      <c r="C271" s="42"/>
      <c r="D271" s="217" t="s">
        <v>123</v>
      </c>
      <c r="E271" s="42"/>
      <c r="F271" s="218" t="s">
        <v>433</v>
      </c>
      <c r="G271" s="42"/>
      <c r="H271" s="42"/>
      <c r="I271" s="214"/>
      <c r="J271" s="42"/>
      <c r="K271" s="42"/>
      <c r="L271" s="46"/>
      <c r="M271" s="215"/>
      <c r="N271" s="216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123</v>
      </c>
      <c r="AU271" s="19" t="s">
        <v>79</v>
      </c>
    </row>
    <row r="272" s="12" customFormat="1" ht="22.8" customHeight="1">
      <c r="A272" s="12"/>
      <c r="B272" s="183"/>
      <c r="C272" s="184"/>
      <c r="D272" s="185" t="s">
        <v>71</v>
      </c>
      <c r="E272" s="197" t="s">
        <v>434</v>
      </c>
      <c r="F272" s="197" t="s">
        <v>435</v>
      </c>
      <c r="G272" s="184"/>
      <c r="H272" s="184"/>
      <c r="I272" s="187"/>
      <c r="J272" s="198">
        <f>BK272</f>
        <v>0</v>
      </c>
      <c r="K272" s="184"/>
      <c r="L272" s="189"/>
      <c r="M272" s="190"/>
      <c r="N272" s="191"/>
      <c r="O272" s="191"/>
      <c r="P272" s="192">
        <f>SUM(P273:P275)</f>
        <v>0</v>
      </c>
      <c r="Q272" s="191"/>
      <c r="R272" s="192">
        <f>SUM(R273:R275)</f>
        <v>0</v>
      </c>
      <c r="S272" s="191"/>
      <c r="T272" s="193">
        <f>SUM(T273:T275)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94" t="s">
        <v>156</v>
      </c>
      <c r="AT272" s="195" t="s">
        <v>71</v>
      </c>
      <c r="AU272" s="195" t="s">
        <v>77</v>
      </c>
      <c r="AY272" s="194" t="s">
        <v>111</v>
      </c>
      <c r="BK272" s="196">
        <f>SUM(BK273:BK275)</f>
        <v>0</v>
      </c>
    </row>
    <row r="273" s="2" customFormat="1" ht="21.75" customHeight="1">
      <c r="A273" s="40"/>
      <c r="B273" s="41"/>
      <c r="C273" s="199" t="s">
        <v>436</v>
      </c>
      <c r="D273" s="199" t="s">
        <v>114</v>
      </c>
      <c r="E273" s="200" t="s">
        <v>437</v>
      </c>
      <c r="F273" s="201" t="s">
        <v>438</v>
      </c>
      <c r="G273" s="202" t="s">
        <v>430</v>
      </c>
      <c r="H273" s="261"/>
      <c r="I273" s="204"/>
      <c r="J273" s="205">
        <f>ROUND(I273*H273,2)</f>
        <v>0</v>
      </c>
      <c r="K273" s="201" t="s">
        <v>118</v>
      </c>
      <c r="L273" s="46"/>
      <c r="M273" s="206" t="s">
        <v>19</v>
      </c>
      <c r="N273" s="207" t="s">
        <v>43</v>
      </c>
      <c r="O273" s="86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0" t="s">
        <v>431</v>
      </c>
      <c r="AT273" s="210" t="s">
        <v>114</v>
      </c>
      <c r="AU273" s="210" t="s">
        <v>79</v>
      </c>
      <c r="AY273" s="19" t="s">
        <v>111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9" t="s">
        <v>77</v>
      </c>
      <c r="BK273" s="211">
        <f>ROUND(I273*H273,2)</f>
        <v>0</v>
      </c>
      <c r="BL273" s="19" t="s">
        <v>431</v>
      </c>
      <c r="BM273" s="210" t="s">
        <v>439</v>
      </c>
    </row>
    <row r="274" s="2" customFormat="1">
      <c r="A274" s="40"/>
      <c r="B274" s="41"/>
      <c r="C274" s="42"/>
      <c r="D274" s="212" t="s">
        <v>121</v>
      </c>
      <c r="E274" s="42"/>
      <c r="F274" s="213" t="s">
        <v>438</v>
      </c>
      <c r="G274" s="42"/>
      <c r="H274" s="42"/>
      <c r="I274" s="214"/>
      <c r="J274" s="42"/>
      <c r="K274" s="42"/>
      <c r="L274" s="46"/>
      <c r="M274" s="215"/>
      <c r="N274" s="216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121</v>
      </c>
      <c r="AU274" s="19" t="s">
        <v>79</v>
      </c>
    </row>
    <row r="275" s="2" customFormat="1">
      <c r="A275" s="40"/>
      <c r="B275" s="41"/>
      <c r="C275" s="42"/>
      <c r="D275" s="217" t="s">
        <v>123</v>
      </c>
      <c r="E275" s="42"/>
      <c r="F275" s="218" t="s">
        <v>440</v>
      </c>
      <c r="G275" s="42"/>
      <c r="H275" s="42"/>
      <c r="I275" s="214"/>
      <c r="J275" s="42"/>
      <c r="K275" s="42"/>
      <c r="L275" s="46"/>
      <c r="M275" s="262"/>
      <c r="N275" s="263"/>
      <c r="O275" s="264"/>
      <c r="P275" s="264"/>
      <c r="Q275" s="264"/>
      <c r="R275" s="264"/>
      <c r="S275" s="264"/>
      <c r="T275" s="265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123</v>
      </c>
      <c r="AU275" s="19" t="s">
        <v>79</v>
      </c>
    </row>
    <row r="276" s="2" customFormat="1" ht="6.96" customHeight="1">
      <c r="A276" s="40"/>
      <c r="B276" s="61"/>
      <c r="C276" s="62"/>
      <c r="D276" s="62"/>
      <c r="E276" s="62"/>
      <c r="F276" s="62"/>
      <c r="G276" s="62"/>
      <c r="H276" s="62"/>
      <c r="I276" s="62"/>
      <c r="J276" s="62"/>
      <c r="K276" s="62"/>
      <c r="L276" s="46"/>
      <c r="M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</sheetData>
  <sheetProtection sheet="1" autoFilter="0" formatColumns="0" formatRows="0" objects="1" scenarios="1" spinCount="100000" saltValue="bZNyKlxJz/KHXqizd5iAbJfOja+vvszXxeaXhEPx1o0jkFQJD5OlyUrTBGZI8O4frh+7yOQnIFYHlfKGB8YFEQ==" hashValue="G5AcT1PBGuiKuaxb6y19AJyjYeY794S08PFQrpTlCNdzisDWTVgdt4CTJd/zOEiBL0zjOXtO+H5vkM5N5CU22A==" algorithmName="SHA-512" password="CC35"/>
  <autoFilter ref="C83:K275"/>
  <mergeCells count="6">
    <mergeCell ref="E7:H7"/>
    <mergeCell ref="E16:H16"/>
    <mergeCell ref="E25:H25"/>
    <mergeCell ref="E46:H46"/>
    <mergeCell ref="E76:H76"/>
    <mergeCell ref="L2:V2"/>
  </mergeCells>
  <hyperlinks>
    <hyperlink ref="F89" r:id="rId1" display="https://podminky.urs.cz/item/CS_URS_2025_01/945412112"/>
    <hyperlink ref="F96" r:id="rId2" display="https://podminky.urs.cz/item/CS_URS_2025_01/997013214"/>
    <hyperlink ref="F99" r:id="rId3" display="https://podminky.urs.cz/item/CS_URS_2025_01/997013501"/>
    <hyperlink ref="F106" r:id="rId4" display="https://podminky.urs.cz/item/CS_URS_2025_01/762083122"/>
    <hyperlink ref="F111" r:id="rId5" display="https://podminky.urs.cz/item/CS_URS_2025_01/762342511"/>
    <hyperlink ref="F119" r:id="rId6" display="https://podminky.urs.cz/item/CS_URS_2025_01/762395000"/>
    <hyperlink ref="F122" r:id="rId7" display="https://podminky.urs.cz/item/CS_URS_2025_01/998762123"/>
    <hyperlink ref="F126" r:id="rId8" display="https://podminky.urs.cz/item/CS_URS_2025_01/764004801"/>
    <hyperlink ref="F131" r:id="rId9" display="https://podminky.urs.cz/item/CS_URS_2025_01/764004841"/>
    <hyperlink ref="F134" r:id="rId10" display="https://podminky.urs.cz/item/CS_URS_2025_01/764004861"/>
    <hyperlink ref="F139" r:id="rId11" display="https://podminky.urs.cz/item/CS_URS_2025_01/764004871"/>
    <hyperlink ref="F144" r:id="rId12" display="https://podminky.urs.cz/item/CS_URS_2025_01/764201117"/>
    <hyperlink ref="F159" r:id="rId13" display="https://podminky.urs.cz/item/CS_URS_2025_01/764212634"/>
    <hyperlink ref="F164" r:id="rId14" display="https://podminky.urs.cz/item/CS_URS_2025_01/764212664"/>
    <hyperlink ref="F169" r:id="rId15" display="https://podminky.urs.cz/item/CS_URS_2025_01/764501103"/>
    <hyperlink ref="F179" r:id="rId16" display="https://podminky.urs.cz/item/CS_URS_2025_01/764501104"/>
    <hyperlink ref="F186" r:id="rId17" display="https://podminky.urs.cz/item/CS_URS_2025_01/764501105"/>
    <hyperlink ref="F191" r:id="rId18" display="https://podminky.urs.cz/item/CS_URS_2025_01/764501108"/>
    <hyperlink ref="F196" r:id="rId19" display="https://podminky.urs.cz/item/CS_URS_2025_01/764508131"/>
    <hyperlink ref="F205" r:id="rId20" display="https://podminky.urs.cz/item/CS_URS_2025_01/764508132"/>
    <hyperlink ref="F214" r:id="rId21" display="https://podminky.urs.cz/item/CS_URS_2025_01/764508134"/>
    <hyperlink ref="F221" r:id="rId22" display="https://podminky.urs.cz/item/CS_URS_2025_01/764508135"/>
    <hyperlink ref="F226" r:id="rId23" display="https://podminky.urs.cz/item/CS_URS_2025_01/764527504"/>
    <hyperlink ref="F229" r:id="rId24" display="https://podminky.urs.cz/item/CS_URS_2025_01/998764123"/>
    <hyperlink ref="F241" r:id="rId25" display="https://podminky.urs.cz/item/CS_URS_2025_01/765192001"/>
    <hyperlink ref="F246" r:id="rId26" display="https://podminky.urs.cz/item/CS_URS_2025_01/998765123"/>
    <hyperlink ref="F250" r:id="rId27" display="https://podminky.urs.cz/item/CS_URS_2025_01/767391112"/>
    <hyperlink ref="F263" r:id="rId28" display="https://podminky.urs.cz/item/CS_URS_2025_01/767392802"/>
    <hyperlink ref="F266" r:id="rId29" display="https://podminky.urs.cz/item/CS_URS_2025_01/998767123"/>
    <hyperlink ref="F271" r:id="rId30" display="https://podminky.urs.cz/item/CS_URS_2025_01/030001000"/>
    <hyperlink ref="F275" r:id="rId31" display="https://podminky.urs.cz/item/CS_URS_2025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441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442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443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444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445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446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447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448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449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450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451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76</v>
      </c>
      <c r="F18" s="277" t="s">
        <v>452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453</v>
      </c>
      <c r="F19" s="277" t="s">
        <v>454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455</v>
      </c>
      <c r="F20" s="277" t="s">
        <v>456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457</v>
      </c>
      <c r="F21" s="277" t="s">
        <v>458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459</v>
      </c>
      <c r="F22" s="277" t="s">
        <v>460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461</v>
      </c>
      <c r="F23" s="277" t="s">
        <v>462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463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464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465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466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467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468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469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470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471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97</v>
      </c>
      <c r="F36" s="277"/>
      <c r="G36" s="277" t="s">
        <v>472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473</v>
      </c>
      <c r="F37" s="277"/>
      <c r="G37" s="277" t="s">
        <v>474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53</v>
      </c>
      <c r="F38" s="277"/>
      <c r="G38" s="277" t="s">
        <v>475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54</v>
      </c>
      <c r="F39" s="277"/>
      <c r="G39" s="277" t="s">
        <v>476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98</v>
      </c>
      <c r="F40" s="277"/>
      <c r="G40" s="277" t="s">
        <v>477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99</v>
      </c>
      <c r="F41" s="277"/>
      <c r="G41" s="277" t="s">
        <v>478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479</v>
      </c>
      <c r="F42" s="277"/>
      <c r="G42" s="277" t="s">
        <v>480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481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482</v>
      </c>
      <c r="F44" s="277"/>
      <c r="G44" s="277" t="s">
        <v>483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101</v>
      </c>
      <c r="F45" s="277"/>
      <c r="G45" s="277" t="s">
        <v>484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485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486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487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488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489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490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491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492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493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494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495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496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497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498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499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500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501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502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503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504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505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506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507</v>
      </c>
      <c r="D76" s="295"/>
      <c r="E76" s="295"/>
      <c r="F76" s="295" t="s">
        <v>508</v>
      </c>
      <c r="G76" s="296"/>
      <c r="H76" s="295" t="s">
        <v>54</v>
      </c>
      <c r="I76" s="295" t="s">
        <v>57</v>
      </c>
      <c r="J76" s="295" t="s">
        <v>509</v>
      </c>
      <c r="K76" s="294"/>
    </row>
    <row r="77" s="1" customFormat="1" ht="17.25" customHeight="1">
      <c r="B77" s="292"/>
      <c r="C77" s="297" t="s">
        <v>510</v>
      </c>
      <c r="D77" s="297"/>
      <c r="E77" s="297"/>
      <c r="F77" s="298" t="s">
        <v>511</v>
      </c>
      <c r="G77" s="299"/>
      <c r="H77" s="297"/>
      <c r="I77" s="297"/>
      <c r="J77" s="297" t="s">
        <v>512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53</v>
      </c>
      <c r="D79" s="302"/>
      <c r="E79" s="302"/>
      <c r="F79" s="303" t="s">
        <v>513</v>
      </c>
      <c r="G79" s="304"/>
      <c r="H79" s="280" t="s">
        <v>514</v>
      </c>
      <c r="I79" s="280" t="s">
        <v>515</v>
      </c>
      <c r="J79" s="280">
        <v>20</v>
      </c>
      <c r="K79" s="294"/>
    </row>
    <row r="80" s="1" customFormat="1" ht="15" customHeight="1">
      <c r="B80" s="292"/>
      <c r="C80" s="280" t="s">
        <v>516</v>
      </c>
      <c r="D80" s="280"/>
      <c r="E80" s="280"/>
      <c r="F80" s="303" t="s">
        <v>513</v>
      </c>
      <c r="G80" s="304"/>
      <c r="H80" s="280" t="s">
        <v>517</v>
      </c>
      <c r="I80" s="280" t="s">
        <v>515</v>
      </c>
      <c r="J80" s="280">
        <v>120</v>
      </c>
      <c r="K80" s="294"/>
    </row>
    <row r="81" s="1" customFormat="1" ht="15" customHeight="1">
      <c r="B81" s="305"/>
      <c r="C81" s="280" t="s">
        <v>518</v>
      </c>
      <c r="D81" s="280"/>
      <c r="E81" s="280"/>
      <c r="F81" s="303" t="s">
        <v>519</v>
      </c>
      <c r="G81" s="304"/>
      <c r="H81" s="280" t="s">
        <v>520</v>
      </c>
      <c r="I81" s="280" t="s">
        <v>515</v>
      </c>
      <c r="J81" s="280">
        <v>50</v>
      </c>
      <c r="K81" s="294"/>
    </row>
    <row r="82" s="1" customFormat="1" ht="15" customHeight="1">
      <c r="B82" s="305"/>
      <c r="C82" s="280" t="s">
        <v>521</v>
      </c>
      <c r="D82" s="280"/>
      <c r="E82" s="280"/>
      <c r="F82" s="303" t="s">
        <v>513</v>
      </c>
      <c r="G82" s="304"/>
      <c r="H82" s="280" t="s">
        <v>522</v>
      </c>
      <c r="I82" s="280" t="s">
        <v>523</v>
      </c>
      <c r="J82" s="280"/>
      <c r="K82" s="294"/>
    </row>
    <row r="83" s="1" customFormat="1" ht="15" customHeight="1">
      <c r="B83" s="305"/>
      <c r="C83" s="306" t="s">
        <v>524</v>
      </c>
      <c r="D83" s="306"/>
      <c r="E83" s="306"/>
      <c r="F83" s="307" t="s">
        <v>519</v>
      </c>
      <c r="G83" s="306"/>
      <c r="H83" s="306" t="s">
        <v>525</v>
      </c>
      <c r="I83" s="306" t="s">
        <v>515</v>
      </c>
      <c r="J83" s="306">
        <v>15</v>
      </c>
      <c r="K83" s="294"/>
    </row>
    <row r="84" s="1" customFormat="1" ht="15" customHeight="1">
      <c r="B84" s="305"/>
      <c r="C84" s="306" t="s">
        <v>526</v>
      </c>
      <c r="D84" s="306"/>
      <c r="E84" s="306"/>
      <c r="F84" s="307" t="s">
        <v>519</v>
      </c>
      <c r="G84" s="306"/>
      <c r="H84" s="306" t="s">
        <v>527</v>
      </c>
      <c r="I84" s="306" t="s">
        <v>515</v>
      </c>
      <c r="J84" s="306">
        <v>15</v>
      </c>
      <c r="K84" s="294"/>
    </row>
    <row r="85" s="1" customFormat="1" ht="15" customHeight="1">
      <c r="B85" s="305"/>
      <c r="C85" s="306" t="s">
        <v>528</v>
      </c>
      <c r="D85" s="306"/>
      <c r="E85" s="306"/>
      <c r="F85" s="307" t="s">
        <v>519</v>
      </c>
      <c r="G85" s="306"/>
      <c r="H85" s="306" t="s">
        <v>529</v>
      </c>
      <c r="I85" s="306" t="s">
        <v>515</v>
      </c>
      <c r="J85" s="306">
        <v>20</v>
      </c>
      <c r="K85" s="294"/>
    </row>
    <row r="86" s="1" customFormat="1" ht="15" customHeight="1">
      <c r="B86" s="305"/>
      <c r="C86" s="306" t="s">
        <v>530</v>
      </c>
      <c r="D86" s="306"/>
      <c r="E86" s="306"/>
      <c r="F86" s="307" t="s">
        <v>519</v>
      </c>
      <c r="G86" s="306"/>
      <c r="H86" s="306" t="s">
        <v>531</v>
      </c>
      <c r="I86" s="306" t="s">
        <v>515</v>
      </c>
      <c r="J86" s="306">
        <v>20</v>
      </c>
      <c r="K86" s="294"/>
    </row>
    <row r="87" s="1" customFormat="1" ht="15" customHeight="1">
      <c r="B87" s="305"/>
      <c r="C87" s="280" t="s">
        <v>532</v>
      </c>
      <c r="D87" s="280"/>
      <c r="E87" s="280"/>
      <c r="F87" s="303" t="s">
        <v>519</v>
      </c>
      <c r="G87" s="304"/>
      <c r="H87" s="280" t="s">
        <v>533</v>
      </c>
      <c r="I87" s="280" t="s">
        <v>515</v>
      </c>
      <c r="J87" s="280">
        <v>50</v>
      </c>
      <c r="K87" s="294"/>
    </row>
    <row r="88" s="1" customFormat="1" ht="15" customHeight="1">
      <c r="B88" s="305"/>
      <c r="C88" s="280" t="s">
        <v>534</v>
      </c>
      <c r="D88" s="280"/>
      <c r="E88" s="280"/>
      <c r="F88" s="303" t="s">
        <v>519</v>
      </c>
      <c r="G88" s="304"/>
      <c r="H88" s="280" t="s">
        <v>535</v>
      </c>
      <c r="I88" s="280" t="s">
        <v>515</v>
      </c>
      <c r="J88" s="280">
        <v>20</v>
      </c>
      <c r="K88" s="294"/>
    </row>
    <row r="89" s="1" customFormat="1" ht="15" customHeight="1">
      <c r="B89" s="305"/>
      <c r="C89" s="280" t="s">
        <v>536</v>
      </c>
      <c r="D89" s="280"/>
      <c r="E89" s="280"/>
      <c r="F89" s="303" t="s">
        <v>519</v>
      </c>
      <c r="G89" s="304"/>
      <c r="H89" s="280" t="s">
        <v>537</v>
      </c>
      <c r="I89" s="280" t="s">
        <v>515</v>
      </c>
      <c r="J89" s="280">
        <v>20</v>
      </c>
      <c r="K89" s="294"/>
    </row>
    <row r="90" s="1" customFormat="1" ht="15" customHeight="1">
      <c r="B90" s="305"/>
      <c r="C90" s="280" t="s">
        <v>538</v>
      </c>
      <c r="D90" s="280"/>
      <c r="E90" s="280"/>
      <c r="F90" s="303" t="s">
        <v>519</v>
      </c>
      <c r="G90" s="304"/>
      <c r="H90" s="280" t="s">
        <v>539</v>
      </c>
      <c r="I90" s="280" t="s">
        <v>515</v>
      </c>
      <c r="J90" s="280">
        <v>50</v>
      </c>
      <c r="K90" s="294"/>
    </row>
    <row r="91" s="1" customFormat="1" ht="15" customHeight="1">
      <c r="B91" s="305"/>
      <c r="C91" s="280" t="s">
        <v>540</v>
      </c>
      <c r="D91" s="280"/>
      <c r="E91" s="280"/>
      <c r="F91" s="303" t="s">
        <v>519</v>
      </c>
      <c r="G91" s="304"/>
      <c r="H91" s="280" t="s">
        <v>540</v>
      </c>
      <c r="I91" s="280" t="s">
        <v>515</v>
      </c>
      <c r="J91" s="280">
        <v>50</v>
      </c>
      <c r="K91" s="294"/>
    </row>
    <row r="92" s="1" customFormat="1" ht="15" customHeight="1">
      <c r="B92" s="305"/>
      <c r="C92" s="280" t="s">
        <v>541</v>
      </c>
      <c r="D92" s="280"/>
      <c r="E92" s="280"/>
      <c r="F92" s="303" t="s">
        <v>519</v>
      </c>
      <c r="G92" s="304"/>
      <c r="H92" s="280" t="s">
        <v>542</v>
      </c>
      <c r="I92" s="280" t="s">
        <v>515</v>
      </c>
      <c r="J92" s="280">
        <v>255</v>
      </c>
      <c r="K92" s="294"/>
    </row>
    <row r="93" s="1" customFormat="1" ht="15" customHeight="1">
      <c r="B93" s="305"/>
      <c r="C93" s="280" t="s">
        <v>543</v>
      </c>
      <c r="D93" s="280"/>
      <c r="E93" s="280"/>
      <c r="F93" s="303" t="s">
        <v>513</v>
      </c>
      <c r="G93" s="304"/>
      <c r="H93" s="280" t="s">
        <v>544</v>
      </c>
      <c r="I93" s="280" t="s">
        <v>545</v>
      </c>
      <c r="J93" s="280"/>
      <c r="K93" s="294"/>
    </row>
    <row r="94" s="1" customFormat="1" ht="15" customHeight="1">
      <c r="B94" s="305"/>
      <c r="C94" s="280" t="s">
        <v>546</v>
      </c>
      <c r="D94" s="280"/>
      <c r="E94" s="280"/>
      <c r="F94" s="303" t="s">
        <v>513</v>
      </c>
      <c r="G94" s="304"/>
      <c r="H94" s="280" t="s">
        <v>547</v>
      </c>
      <c r="I94" s="280" t="s">
        <v>548</v>
      </c>
      <c r="J94" s="280"/>
      <c r="K94" s="294"/>
    </row>
    <row r="95" s="1" customFormat="1" ht="15" customHeight="1">
      <c r="B95" s="305"/>
      <c r="C95" s="280" t="s">
        <v>549</v>
      </c>
      <c r="D95" s="280"/>
      <c r="E95" s="280"/>
      <c r="F95" s="303" t="s">
        <v>513</v>
      </c>
      <c r="G95" s="304"/>
      <c r="H95" s="280" t="s">
        <v>549</v>
      </c>
      <c r="I95" s="280" t="s">
        <v>548</v>
      </c>
      <c r="J95" s="280"/>
      <c r="K95" s="294"/>
    </row>
    <row r="96" s="1" customFormat="1" ht="15" customHeight="1">
      <c r="B96" s="305"/>
      <c r="C96" s="280" t="s">
        <v>38</v>
      </c>
      <c r="D96" s="280"/>
      <c r="E96" s="280"/>
      <c r="F96" s="303" t="s">
        <v>513</v>
      </c>
      <c r="G96" s="304"/>
      <c r="H96" s="280" t="s">
        <v>550</v>
      </c>
      <c r="I96" s="280" t="s">
        <v>548</v>
      </c>
      <c r="J96" s="280"/>
      <c r="K96" s="294"/>
    </row>
    <row r="97" s="1" customFormat="1" ht="15" customHeight="1">
      <c r="B97" s="305"/>
      <c r="C97" s="280" t="s">
        <v>48</v>
      </c>
      <c r="D97" s="280"/>
      <c r="E97" s="280"/>
      <c r="F97" s="303" t="s">
        <v>513</v>
      </c>
      <c r="G97" s="304"/>
      <c r="H97" s="280" t="s">
        <v>551</v>
      </c>
      <c r="I97" s="280" t="s">
        <v>548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552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507</v>
      </c>
      <c r="D103" s="295"/>
      <c r="E103" s="295"/>
      <c r="F103" s="295" t="s">
        <v>508</v>
      </c>
      <c r="G103" s="296"/>
      <c r="H103" s="295" t="s">
        <v>54</v>
      </c>
      <c r="I103" s="295" t="s">
        <v>57</v>
      </c>
      <c r="J103" s="295" t="s">
        <v>509</v>
      </c>
      <c r="K103" s="294"/>
    </row>
    <row r="104" s="1" customFormat="1" ht="17.25" customHeight="1">
      <c r="B104" s="292"/>
      <c r="C104" s="297" t="s">
        <v>510</v>
      </c>
      <c r="D104" s="297"/>
      <c r="E104" s="297"/>
      <c r="F104" s="298" t="s">
        <v>511</v>
      </c>
      <c r="G104" s="299"/>
      <c r="H104" s="297"/>
      <c r="I104" s="297"/>
      <c r="J104" s="297" t="s">
        <v>512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53</v>
      </c>
      <c r="D106" s="302"/>
      <c r="E106" s="302"/>
      <c r="F106" s="303" t="s">
        <v>513</v>
      </c>
      <c r="G106" s="280"/>
      <c r="H106" s="280" t="s">
        <v>553</v>
      </c>
      <c r="I106" s="280" t="s">
        <v>515</v>
      </c>
      <c r="J106" s="280">
        <v>20</v>
      </c>
      <c r="K106" s="294"/>
    </row>
    <row r="107" s="1" customFormat="1" ht="15" customHeight="1">
      <c r="B107" s="292"/>
      <c r="C107" s="280" t="s">
        <v>516</v>
      </c>
      <c r="D107" s="280"/>
      <c r="E107" s="280"/>
      <c r="F107" s="303" t="s">
        <v>513</v>
      </c>
      <c r="G107" s="280"/>
      <c r="H107" s="280" t="s">
        <v>553</v>
      </c>
      <c r="I107" s="280" t="s">
        <v>515</v>
      </c>
      <c r="J107" s="280">
        <v>120</v>
      </c>
      <c r="K107" s="294"/>
    </row>
    <row r="108" s="1" customFormat="1" ht="15" customHeight="1">
      <c r="B108" s="305"/>
      <c r="C108" s="280" t="s">
        <v>518</v>
      </c>
      <c r="D108" s="280"/>
      <c r="E108" s="280"/>
      <c r="F108" s="303" t="s">
        <v>519</v>
      </c>
      <c r="G108" s="280"/>
      <c r="H108" s="280" t="s">
        <v>553</v>
      </c>
      <c r="I108" s="280" t="s">
        <v>515</v>
      </c>
      <c r="J108" s="280">
        <v>50</v>
      </c>
      <c r="K108" s="294"/>
    </row>
    <row r="109" s="1" customFormat="1" ht="15" customHeight="1">
      <c r="B109" s="305"/>
      <c r="C109" s="280" t="s">
        <v>521</v>
      </c>
      <c r="D109" s="280"/>
      <c r="E109" s="280"/>
      <c r="F109" s="303" t="s">
        <v>513</v>
      </c>
      <c r="G109" s="280"/>
      <c r="H109" s="280" t="s">
        <v>553</v>
      </c>
      <c r="I109" s="280" t="s">
        <v>523</v>
      </c>
      <c r="J109" s="280"/>
      <c r="K109" s="294"/>
    </row>
    <row r="110" s="1" customFormat="1" ht="15" customHeight="1">
      <c r="B110" s="305"/>
      <c r="C110" s="280" t="s">
        <v>532</v>
      </c>
      <c r="D110" s="280"/>
      <c r="E110" s="280"/>
      <c r="F110" s="303" t="s">
        <v>519</v>
      </c>
      <c r="G110" s="280"/>
      <c r="H110" s="280" t="s">
        <v>553</v>
      </c>
      <c r="I110" s="280" t="s">
        <v>515</v>
      </c>
      <c r="J110" s="280">
        <v>50</v>
      </c>
      <c r="K110" s="294"/>
    </row>
    <row r="111" s="1" customFormat="1" ht="15" customHeight="1">
      <c r="B111" s="305"/>
      <c r="C111" s="280" t="s">
        <v>540</v>
      </c>
      <c r="D111" s="280"/>
      <c r="E111" s="280"/>
      <c r="F111" s="303" t="s">
        <v>519</v>
      </c>
      <c r="G111" s="280"/>
      <c r="H111" s="280" t="s">
        <v>553</v>
      </c>
      <c r="I111" s="280" t="s">
        <v>515</v>
      </c>
      <c r="J111" s="280">
        <v>50</v>
      </c>
      <c r="K111" s="294"/>
    </row>
    <row r="112" s="1" customFormat="1" ht="15" customHeight="1">
      <c r="B112" s="305"/>
      <c r="C112" s="280" t="s">
        <v>538</v>
      </c>
      <c r="D112" s="280"/>
      <c r="E112" s="280"/>
      <c r="F112" s="303" t="s">
        <v>519</v>
      </c>
      <c r="G112" s="280"/>
      <c r="H112" s="280" t="s">
        <v>553</v>
      </c>
      <c r="I112" s="280" t="s">
        <v>515</v>
      </c>
      <c r="J112" s="280">
        <v>50</v>
      </c>
      <c r="K112" s="294"/>
    </row>
    <row r="113" s="1" customFormat="1" ht="15" customHeight="1">
      <c r="B113" s="305"/>
      <c r="C113" s="280" t="s">
        <v>53</v>
      </c>
      <c r="D113" s="280"/>
      <c r="E113" s="280"/>
      <c r="F113" s="303" t="s">
        <v>513</v>
      </c>
      <c r="G113" s="280"/>
      <c r="H113" s="280" t="s">
        <v>554</v>
      </c>
      <c r="I113" s="280" t="s">
        <v>515</v>
      </c>
      <c r="J113" s="280">
        <v>20</v>
      </c>
      <c r="K113" s="294"/>
    </row>
    <row r="114" s="1" customFormat="1" ht="15" customHeight="1">
      <c r="B114" s="305"/>
      <c r="C114" s="280" t="s">
        <v>555</v>
      </c>
      <c r="D114" s="280"/>
      <c r="E114" s="280"/>
      <c r="F114" s="303" t="s">
        <v>513</v>
      </c>
      <c r="G114" s="280"/>
      <c r="H114" s="280" t="s">
        <v>556</v>
      </c>
      <c r="I114" s="280" t="s">
        <v>515</v>
      </c>
      <c r="J114" s="280">
        <v>120</v>
      </c>
      <c r="K114" s="294"/>
    </row>
    <row r="115" s="1" customFormat="1" ht="15" customHeight="1">
      <c r="B115" s="305"/>
      <c r="C115" s="280" t="s">
        <v>38</v>
      </c>
      <c r="D115" s="280"/>
      <c r="E115" s="280"/>
      <c r="F115" s="303" t="s">
        <v>513</v>
      </c>
      <c r="G115" s="280"/>
      <c r="H115" s="280" t="s">
        <v>557</v>
      </c>
      <c r="I115" s="280" t="s">
        <v>548</v>
      </c>
      <c r="J115" s="280"/>
      <c r="K115" s="294"/>
    </row>
    <row r="116" s="1" customFormat="1" ht="15" customHeight="1">
      <c r="B116" s="305"/>
      <c r="C116" s="280" t="s">
        <v>48</v>
      </c>
      <c r="D116" s="280"/>
      <c r="E116" s="280"/>
      <c r="F116" s="303" t="s">
        <v>513</v>
      </c>
      <c r="G116" s="280"/>
      <c r="H116" s="280" t="s">
        <v>558</v>
      </c>
      <c r="I116" s="280" t="s">
        <v>548</v>
      </c>
      <c r="J116" s="280"/>
      <c r="K116" s="294"/>
    </row>
    <row r="117" s="1" customFormat="1" ht="15" customHeight="1">
      <c r="B117" s="305"/>
      <c r="C117" s="280" t="s">
        <v>57</v>
      </c>
      <c r="D117" s="280"/>
      <c r="E117" s="280"/>
      <c r="F117" s="303" t="s">
        <v>513</v>
      </c>
      <c r="G117" s="280"/>
      <c r="H117" s="280" t="s">
        <v>559</v>
      </c>
      <c r="I117" s="280" t="s">
        <v>560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561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507</v>
      </c>
      <c r="D123" s="295"/>
      <c r="E123" s="295"/>
      <c r="F123" s="295" t="s">
        <v>508</v>
      </c>
      <c r="G123" s="296"/>
      <c r="H123" s="295" t="s">
        <v>54</v>
      </c>
      <c r="I123" s="295" t="s">
        <v>57</v>
      </c>
      <c r="J123" s="295" t="s">
        <v>509</v>
      </c>
      <c r="K123" s="324"/>
    </row>
    <row r="124" s="1" customFormat="1" ht="17.25" customHeight="1">
      <c r="B124" s="323"/>
      <c r="C124" s="297" t="s">
        <v>510</v>
      </c>
      <c r="D124" s="297"/>
      <c r="E124" s="297"/>
      <c r="F124" s="298" t="s">
        <v>511</v>
      </c>
      <c r="G124" s="299"/>
      <c r="H124" s="297"/>
      <c r="I124" s="297"/>
      <c r="J124" s="297" t="s">
        <v>512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516</v>
      </c>
      <c r="D126" s="302"/>
      <c r="E126" s="302"/>
      <c r="F126" s="303" t="s">
        <v>513</v>
      </c>
      <c r="G126" s="280"/>
      <c r="H126" s="280" t="s">
        <v>553</v>
      </c>
      <c r="I126" s="280" t="s">
        <v>515</v>
      </c>
      <c r="J126" s="280">
        <v>120</v>
      </c>
      <c r="K126" s="328"/>
    </row>
    <row r="127" s="1" customFormat="1" ht="15" customHeight="1">
      <c r="B127" s="325"/>
      <c r="C127" s="280" t="s">
        <v>562</v>
      </c>
      <c r="D127" s="280"/>
      <c r="E127" s="280"/>
      <c r="F127" s="303" t="s">
        <v>513</v>
      </c>
      <c r="G127" s="280"/>
      <c r="H127" s="280" t="s">
        <v>563</v>
      </c>
      <c r="I127" s="280" t="s">
        <v>515</v>
      </c>
      <c r="J127" s="280" t="s">
        <v>564</v>
      </c>
      <c r="K127" s="328"/>
    </row>
    <row r="128" s="1" customFormat="1" ht="15" customHeight="1">
      <c r="B128" s="325"/>
      <c r="C128" s="280" t="s">
        <v>461</v>
      </c>
      <c r="D128" s="280"/>
      <c r="E128" s="280"/>
      <c r="F128" s="303" t="s">
        <v>513</v>
      </c>
      <c r="G128" s="280"/>
      <c r="H128" s="280" t="s">
        <v>565</v>
      </c>
      <c r="I128" s="280" t="s">
        <v>515</v>
      </c>
      <c r="J128" s="280" t="s">
        <v>564</v>
      </c>
      <c r="K128" s="328"/>
    </row>
    <row r="129" s="1" customFormat="1" ht="15" customHeight="1">
      <c r="B129" s="325"/>
      <c r="C129" s="280" t="s">
        <v>524</v>
      </c>
      <c r="D129" s="280"/>
      <c r="E129" s="280"/>
      <c r="F129" s="303" t="s">
        <v>519</v>
      </c>
      <c r="G129" s="280"/>
      <c r="H129" s="280" t="s">
        <v>525</v>
      </c>
      <c r="I129" s="280" t="s">
        <v>515</v>
      </c>
      <c r="J129" s="280">
        <v>15</v>
      </c>
      <c r="K129" s="328"/>
    </row>
    <row r="130" s="1" customFormat="1" ht="15" customHeight="1">
      <c r="B130" s="325"/>
      <c r="C130" s="306" t="s">
        <v>526</v>
      </c>
      <c r="D130" s="306"/>
      <c r="E130" s="306"/>
      <c r="F130" s="307" t="s">
        <v>519</v>
      </c>
      <c r="G130" s="306"/>
      <c r="H130" s="306" t="s">
        <v>527</v>
      </c>
      <c r="I130" s="306" t="s">
        <v>515</v>
      </c>
      <c r="J130" s="306">
        <v>15</v>
      </c>
      <c r="K130" s="328"/>
    </row>
    <row r="131" s="1" customFormat="1" ht="15" customHeight="1">
      <c r="B131" s="325"/>
      <c r="C131" s="306" t="s">
        <v>528</v>
      </c>
      <c r="D131" s="306"/>
      <c r="E131" s="306"/>
      <c r="F131" s="307" t="s">
        <v>519</v>
      </c>
      <c r="G131" s="306"/>
      <c r="H131" s="306" t="s">
        <v>529</v>
      </c>
      <c r="I131" s="306" t="s">
        <v>515</v>
      </c>
      <c r="J131" s="306">
        <v>20</v>
      </c>
      <c r="K131" s="328"/>
    </row>
    <row r="132" s="1" customFormat="1" ht="15" customHeight="1">
      <c r="B132" s="325"/>
      <c r="C132" s="306" t="s">
        <v>530</v>
      </c>
      <c r="D132" s="306"/>
      <c r="E132" s="306"/>
      <c r="F132" s="307" t="s">
        <v>519</v>
      </c>
      <c r="G132" s="306"/>
      <c r="H132" s="306" t="s">
        <v>531</v>
      </c>
      <c r="I132" s="306" t="s">
        <v>515</v>
      </c>
      <c r="J132" s="306">
        <v>20</v>
      </c>
      <c r="K132" s="328"/>
    </row>
    <row r="133" s="1" customFormat="1" ht="15" customHeight="1">
      <c r="B133" s="325"/>
      <c r="C133" s="280" t="s">
        <v>518</v>
      </c>
      <c r="D133" s="280"/>
      <c r="E133" s="280"/>
      <c r="F133" s="303" t="s">
        <v>519</v>
      </c>
      <c r="G133" s="280"/>
      <c r="H133" s="280" t="s">
        <v>553</v>
      </c>
      <c r="I133" s="280" t="s">
        <v>515</v>
      </c>
      <c r="J133" s="280">
        <v>50</v>
      </c>
      <c r="K133" s="328"/>
    </row>
    <row r="134" s="1" customFormat="1" ht="15" customHeight="1">
      <c r="B134" s="325"/>
      <c r="C134" s="280" t="s">
        <v>532</v>
      </c>
      <c r="D134" s="280"/>
      <c r="E134" s="280"/>
      <c r="F134" s="303" t="s">
        <v>519</v>
      </c>
      <c r="G134" s="280"/>
      <c r="H134" s="280" t="s">
        <v>553</v>
      </c>
      <c r="I134" s="280" t="s">
        <v>515</v>
      </c>
      <c r="J134" s="280">
        <v>50</v>
      </c>
      <c r="K134" s="328"/>
    </row>
    <row r="135" s="1" customFormat="1" ht="15" customHeight="1">
      <c r="B135" s="325"/>
      <c r="C135" s="280" t="s">
        <v>538</v>
      </c>
      <c r="D135" s="280"/>
      <c r="E135" s="280"/>
      <c r="F135" s="303" t="s">
        <v>519</v>
      </c>
      <c r="G135" s="280"/>
      <c r="H135" s="280" t="s">
        <v>553</v>
      </c>
      <c r="I135" s="280" t="s">
        <v>515</v>
      </c>
      <c r="J135" s="280">
        <v>50</v>
      </c>
      <c r="K135" s="328"/>
    </row>
    <row r="136" s="1" customFormat="1" ht="15" customHeight="1">
      <c r="B136" s="325"/>
      <c r="C136" s="280" t="s">
        <v>540</v>
      </c>
      <c r="D136" s="280"/>
      <c r="E136" s="280"/>
      <c r="F136" s="303" t="s">
        <v>519</v>
      </c>
      <c r="G136" s="280"/>
      <c r="H136" s="280" t="s">
        <v>553</v>
      </c>
      <c r="I136" s="280" t="s">
        <v>515</v>
      </c>
      <c r="J136" s="280">
        <v>50</v>
      </c>
      <c r="K136" s="328"/>
    </row>
    <row r="137" s="1" customFormat="1" ht="15" customHeight="1">
      <c r="B137" s="325"/>
      <c r="C137" s="280" t="s">
        <v>541</v>
      </c>
      <c r="D137" s="280"/>
      <c r="E137" s="280"/>
      <c r="F137" s="303" t="s">
        <v>519</v>
      </c>
      <c r="G137" s="280"/>
      <c r="H137" s="280" t="s">
        <v>566</v>
      </c>
      <c r="I137" s="280" t="s">
        <v>515</v>
      </c>
      <c r="J137" s="280">
        <v>255</v>
      </c>
      <c r="K137" s="328"/>
    </row>
    <row r="138" s="1" customFormat="1" ht="15" customHeight="1">
      <c r="B138" s="325"/>
      <c r="C138" s="280" t="s">
        <v>543</v>
      </c>
      <c r="D138" s="280"/>
      <c r="E138" s="280"/>
      <c r="F138" s="303" t="s">
        <v>513</v>
      </c>
      <c r="G138" s="280"/>
      <c r="H138" s="280" t="s">
        <v>567</v>
      </c>
      <c r="I138" s="280" t="s">
        <v>545</v>
      </c>
      <c r="J138" s="280"/>
      <c r="K138" s="328"/>
    </row>
    <row r="139" s="1" customFormat="1" ht="15" customHeight="1">
      <c r="B139" s="325"/>
      <c r="C139" s="280" t="s">
        <v>546</v>
      </c>
      <c r="D139" s="280"/>
      <c r="E139" s="280"/>
      <c r="F139" s="303" t="s">
        <v>513</v>
      </c>
      <c r="G139" s="280"/>
      <c r="H139" s="280" t="s">
        <v>568</v>
      </c>
      <c r="I139" s="280" t="s">
        <v>548</v>
      </c>
      <c r="J139" s="280"/>
      <c r="K139" s="328"/>
    </row>
    <row r="140" s="1" customFormat="1" ht="15" customHeight="1">
      <c r="B140" s="325"/>
      <c r="C140" s="280" t="s">
        <v>549</v>
      </c>
      <c r="D140" s="280"/>
      <c r="E140" s="280"/>
      <c r="F140" s="303" t="s">
        <v>513</v>
      </c>
      <c r="G140" s="280"/>
      <c r="H140" s="280" t="s">
        <v>549</v>
      </c>
      <c r="I140" s="280" t="s">
        <v>548</v>
      </c>
      <c r="J140" s="280"/>
      <c r="K140" s="328"/>
    </row>
    <row r="141" s="1" customFormat="1" ht="15" customHeight="1">
      <c r="B141" s="325"/>
      <c r="C141" s="280" t="s">
        <v>38</v>
      </c>
      <c r="D141" s="280"/>
      <c r="E141" s="280"/>
      <c r="F141" s="303" t="s">
        <v>513</v>
      </c>
      <c r="G141" s="280"/>
      <c r="H141" s="280" t="s">
        <v>569</v>
      </c>
      <c r="I141" s="280" t="s">
        <v>548</v>
      </c>
      <c r="J141" s="280"/>
      <c r="K141" s="328"/>
    </row>
    <row r="142" s="1" customFormat="1" ht="15" customHeight="1">
      <c r="B142" s="325"/>
      <c r="C142" s="280" t="s">
        <v>570</v>
      </c>
      <c r="D142" s="280"/>
      <c r="E142" s="280"/>
      <c r="F142" s="303" t="s">
        <v>513</v>
      </c>
      <c r="G142" s="280"/>
      <c r="H142" s="280" t="s">
        <v>571</v>
      </c>
      <c r="I142" s="280" t="s">
        <v>548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572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507</v>
      </c>
      <c r="D148" s="295"/>
      <c r="E148" s="295"/>
      <c r="F148" s="295" t="s">
        <v>508</v>
      </c>
      <c r="G148" s="296"/>
      <c r="H148" s="295" t="s">
        <v>54</v>
      </c>
      <c r="I148" s="295" t="s">
        <v>57</v>
      </c>
      <c r="J148" s="295" t="s">
        <v>509</v>
      </c>
      <c r="K148" s="294"/>
    </row>
    <row r="149" s="1" customFormat="1" ht="17.25" customHeight="1">
      <c r="B149" s="292"/>
      <c r="C149" s="297" t="s">
        <v>510</v>
      </c>
      <c r="D149" s="297"/>
      <c r="E149" s="297"/>
      <c r="F149" s="298" t="s">
        <v>511</v>
      </c>
      <c r="G149" s="299"/>
      <c r="H149" s="297"/>
      <c r="I149" s="297"/>
      <c r="J149" s="297" t="s">
        <v>512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516</v>
      </c>
      <c r="D151" s="280"/>
      <c r="E151" s="280"/>
      <c r="F151" s="333" t="s">
        <v>513</v>
      </c>
      <c r="G151" s="280"/>
      <c r="H151" s="332" t="s">
        <v>553</v>
      </c>
      <c r="I151" s="332" t="s">
        <v>515</v>
      </c>
      <c r="J151" s="332">
        <v>120</v>
      </c>
      <c r="K151" s="328"/>
    </row>
    <row r="152" s="1" customFormat="1" ht="15" customHeight="1">
      <c r="B152" s="305"/>
      <c r="C152" s="332" t="s">
        <v>562</v>
      </c>
      <c r="D152" s="280"/>
      <c r="E152" s="280"/>
      <c r="F152" s="333" t="s">
        <v>513</v>
      </c>
      <c r="G152" s="280"/>
      <c r="H152" s="332" t="s">
        <v>573</v>
      </c>
      <c r="I152" s="332" t="s">
        <v>515</v>
      </c>
      <c r="J152" s="332" t="s">
        <v>564</v>
      </c>
      <c r="K152" s="328"/>
    </row>
    <row r="153" s="1" customFormat="1" ht="15" customHeight="1">
      <c r="B153" s="305"/>
      <c r="C153" s="332" t="s">
        <v>461</v>
      </c>
      <c r="D153" s="280"/>
      <c r="E153" s="280"/>
      <c r="F153" s="333" t="s">
        <v>513</v>
      </c>
      <c r="G153" s="280"/>
      <c r="H153" s="332" t="s">
        <v>574</v>
      </c>
      <c r="I153" s="332" t="s">
        <v>515</v>
      </c>
      <c r="J153" s="332" t="s">
        <v>564</v>
      </c>
      <c r="K153" s="328"/>
    </row>
    <row r="154" s="1" customFormat="1" ht="15" customHeight="1">
      <c r="B154" s="305"/>
      <c r="C154" s="332" t="s">
        <v>518</v>
      </c>
      <c r="D154" s="280"/>
      <c r="E154" s="280"/>
      <c r="F154" s="333" t="s">
        <v>519</v>
      </c>
      <c r="G154" s="280"/>
      <c r="H154" s="332" t="s">
        <v>553</v>
      </c>
      <c r="I154" s="332" t="s">
        <v>515</v>
      </c>
      <c r="J154" s="332">
        <v>50</v>
      </c>
      <c r="K154" s="328"/>
    </row>
    <row r="155" s="1" customFormat="1" ht="15" customHeight="1">
      <c r="B155" s="305"/>
      <c r="C155" s="332" t="s">
        <v>521</v>
      </c>
      <c r="D155" s="280"/>
      <c r="E155" s="280"/>
      <c r="F155" s="333" t="s">
        <v>513</v>
      </c>
      <c r="G155" s="280"/>
      <c r="H155" s="332" t="s">
        <v>553</v>
      </c>
      <c r="I155" s="332" t="s">
        <v>523</v>
      </c>
      <c r="J155" s="332"/>
      <c r="K155" s="328"/>
    </row>
    <row r="156" s="1" customFormat="1" ht="15" customHeight="1">
      <c r="B156" s="305"/>
      <c r="C156" s="332" t="s">
        <v>532</v>
      </c>
      <c r="D156" s="280"/>
      <c r="E156" s="280"/>
      <c r="F156" s="333" t="s">
        <v>519</v>
      </c>
      <c r="G156" s="280"/>
      <c r="H156" s="332" t="s">
        <v>553</v>
      </c>
      <c r="I156" s="332" t="s">
        <v>515</v>
      </c>
      <c r="J156" s="332">
        <v>50</v>
      </c>
      <c r="K156" s="328"/>
    </row>
    <row r="157" s="1" customFormat="1" ht="15" customHeight="1">
      <c r="B157" s="305"/>
      <c r="C157" s="332" t="s">
        <v>540</v>
      </c>
      <c r="D157" s="280"/>
      <c r="E157" s="280"/>
      <c r="F157" s="333" t="s">
        <v>519</v>
      </c>
      <c r="G157" s="280"/>
      <c r="H157" s="332" t="s">
        <v>553</v>
      </c>
      <c r="I157" s="332" t="s">
        <v>515</v>
      </c>
      <c r="J157" s="332">
        <v>50</v>
      </c>
      <c r="K157" s="328"/>
    </row>
    <row r="158" s="1" customFormat="1" ht="15" customHeight="1">
      <c r="B158" s="305"/>
      <c r="C158" s="332" t="s">
        <v>538</v>
      </c>
      <c r="D158" s="280"/>
      <c r="E158" s="280"/>
      <c r="F158" s="333" t="s">
        <v>519</v>
      </c>
      <c r="G158" s="280"/>
      <c r="H158" s="332" t="s">
        <v>553</v>
      </c>
      <c r="I158" s="332" t="s">
        <v>515</v>
      </c>
      <c r="J158" s="332">
        <v>50</v>
      </c>
      <c r="K158" s="328"/>
    </row>
    <row r="159" s="1" customFormat="1" ht="15" customHeight="1">
      <c r="B159" s="305"/>
      <c r="C159" s="332" t="s">
        <v>82</v>
      </c>
      <c r="D159" s="280"/>
      <c r="E159" s="280"/>
      <c r="F159" s="333" t="s">
        <v>513</v>
      </c>
      <c r="G159" s="280"/>
      <c r="H159" s="332" t="s">
        <v>575</v>
      </c>
      <c r="I159" s="332" t="s">
        <v>515</v>
      </c>
      <c r="J159" s="332" t="s">
        <v>576</v>
      </c>
      <c r="K159" s="328"/>
    </row>
    <row r="160" s="1" customFormat="1" ht="15" customHeight="1">
      <c r="B160" s="305"/>
      <c r="C160" s="332" t="s">
        <v>577</v>
      </c>
      <c r="D160" s="280"/>
      <c r="E160" s="280"/>
      <c r="F160" s="333" t="s">
        <v>513</v>
      </c>
      <c r="G160" s="280"/>
      <c r="H160" s="332" t="s">
        <v>578</v>
      </c>
      <c r="I160" s="332" t="s">
        <v>548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579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507</v>
      </c>
      <c r="D166" s="295"/>
      <c r="E166" s="295"/>
      <c r="F166" s="295" t="s">
        <v>508</v>
      </c>
      <c r="G166" s="337"/>
      <c r="H166" s="338" t="s">
        <v>54</v>
      </c>
      <c r="I166" s="338" t="s">
        <v>57</v>
      </c>
      <c r="J166" s="295" t="s">
        <v>509</v>
      </c>
      <c r="K166" s="272"/>
    </row>
    <row r="167" s="1" customFormat="1" ht="17.25" customHeight="1">
      <c r="B167" s="273"/>
      <c r="C167" s="297" t="s">
        <v>510</v>
      </c>
      <c r="D167" s="297"/>
      <c r="E167" s="297"/>
      <c r="F167" s="298" t="s">
        <v>511</v>
      </c>
      <c r="G167" s="339"/>
      <c r="H167" s="340"/>
      <c r="I167" s="340"/>
      <c r="J167" s="297" t="s">
        <v>512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516</v>
      </c>
      <c r="D169" s="280"/>
      <c r="E169" s="280"/>
      <c r="F169" s="303" t="s">
        <v>513</v>
      </c>
      <c r="G169" s="280"/>
      <c r="H169" s="280" t="s">
        <v>553</v>
      </c>
      <c r="I169" s="280" t="s">
        <v>515</v>
      </c>
      <c r="J169" s="280">
        <v>120</v>
      </c>
      <c r="K169" s="328"/>
    </row>
    <row r="170" s="1" customFormat="1" ht="15" customHeight="1">
      <c r="B170" s="305"/>
      <c r="C170" s="280" t="s">
        <v>562</v>
      </c>
      <c r="D170" s="280"/>
      <c r="E170" s="280"/>
      <c r="F170" s="303" t="s">
        <v>513</v>
      </c>
      <c r="G170" s="280"/>
      <c r="H170" s="280" t="s">
        <v>563</v>
      </c>
      <c r="I170" s="280" t="s">
        <v>515</v>
      </c>
      <c r="J170" s="280" t="s">
        <v>564</v>
      </c>
      <c r="K170" s="328"/>
    </row>
    <row r="171" s="1" customFormat="1" ht="15" customHeight="1">
      <c r="B171" s="305"/>
      <c r="C171" s="280" t="s">
        <v>461</v>
      </c>
      <c r="D171" s="280"/>
      <c r="E171" s="280"/>
      <c r="F171" s="303" t="s">
        <v>513</v>
      </c>
      <c r="G171" s="280"/>
      <c r="H171" s="280" t="s">
        <v>580</v>
      </c>
      <c r="I171" s="280" t="s">
        <v>515</v>
      </c>
      <c r="J171" s="280" t="s">
        <v>564</v>
      </c>
      <c r="K171" s="328"/>
    </row>
    <row r="172" s="1" customFormat="1" ht="15" customHeight="1">
      <c r="B172" s="305"/>
      <c r="C172" s="280" t="s">
        <v>518</v>
      </c>
      <c r="D172" s="280"/>
      <c r="E172" s="280"/>
      <c r="F172" s="303" t="s">
        <v>519</v>
      </c>
      <c r="G172" s="280"/>
      <c r="H172" s="280" t="s">
        <v>580</v>
      </c>
      <c r="I172" s="280" t="s">
        <v>515</v>
      </c>
      <c r="J172" s="280">
        <v>50</v>
      </c>
      <c r="K172" s="328"/>
    </row>
    <row r="173" s="1" customFormat="1" ht="15" customHeight="1">
      <c r="B173" s="305"/>
      <c r="C173" s="280" t="s">
        <v>521</v>
      </c>
      <c r="D173" s="280"/>
      <c r="E173" s="280"/>
      <c r="F173" s="303" t="s">
        <v>513</v>
      </c>
      <c r="G173" s="280"/>
      <c r="H173" s="280" t="s">
        <v>580</v>
      </c>
      <c r="I173" s="280" t="s">
        <v>523</v>
      </c>
      <c r="J173" s="280"/>
      <c r="K173" s="328"/>
    </row>
    <row r="174" s="1" customFormat="1" ht="15" customHeight="1">
      <c r="B174" s="305"/>
      <c r="C174" s="280" t="s">
        <v>532</v>
      </c>
      <c r="D174" s="280"/>
      <c r="E174" s="280"/>
      <c r="F174" s="303" t="s">
        <v>519</v>
      </c>
      <c r="G174" s="280"/>
      <c r="H174" s="280" t="s">
        <v>580</v>
      </c>
      <c r="I174" s="280" t="s">
        <v>515</v>
      </c>
      <c r="J174" s="280">
        <v>50</v>
      </c>
      <c r="K174" s="328"/>
    </row>
    <row r="175" s="1" customFormat="1" ht="15" customHeight="1">
      <c r="B175" s="305"/>
      <c r="C175" s="280" t="s">
        <v>540</v>
      </c>
      <c r="D175" s="280"/>
      <c r="E175" s="280"/>
      <c r="F175" s="303" t="s">
        <v>519</v>
      </c>
      <c r="G175" s="280"/>
      <c r="H175" s="280" t="s">
        <v>580</v>
      </c>
      <c r="I175" s="280" t="s">
        <v>515</v>
      </c>
      <c r="J175" s="280">
        <v>50</v>
      </c>
      <c r="K175" s="328"/>
    </row>
    <row r="176" s="1" customFormat="1" ht="15" customHeight="1">
      <c r="B176" s="305"/>
      <c r="C176" s="280" t="s">
        <v>538</v>
      </c>
      <c r="D176" s="280"/>
      <c r="E176" s="280"/>
      <c r="F176" s="303" t="s">
        <v>519</v>
      </c>
      <c r="G176" s="280"/>
      <c r="H176" s="280" t="s">
        <v>580</v>
      </c>
      <c r="I176" s="280" t="s">
        <v>515</v>
      </c>
      <c r="J176" s="280">
        <v>50</v>
      </c>
      <c r="K176" s="328"/>
    </row>
    <row r="177" s="1" customFormat="1" ht="15" customHeight="1">
      <c r="B177" s="305"/>
      <c r="C177" s="280" t="s">
        <v>97</v>
      </c>
      <c r="D177" s="280"/>
      <c r="E177" s="280"/>
      <c r="F177" s="303" t="s">
        <v>513</v>
      </c>
      <c r="G177" s="280"/>
      <c r="H177" s="280" t="s">
        <v>581</v>
      </c>
      <c r="I177" s="280" t="s">
        <v>582</v>
      </c>
      <c r="J177" s="280"/>
      <c r="K177" s="328"/>
    </row>
    <row r="178" s="1" customFormat="1" ht="15" customHeight="1">
      <c r="B178" s="305"/>
      <c r="C178" s="280" t="s">
        <v>57</v>
      </c>
      <c r="D178" s="280"/>
      <c r="E178" s="280"/>
      <c r="F178" s="303" t="s">
        <v>513</v>
      </c>
      <c r="G178" s="280"/>
      <c r="H178" s="280" t="s">
        <v>583</v>
      </c>
      <c r="I178" s="280" t="s">
        <v>584</v>
      </c>
      <c r="J178" s="280">
        <v>1</v>
      </c>
      <c r="K178" s="328"/>
    </row>
    <row r="179" s="1" customFormat="1" ht="15" customHeight="1">
      <c r="B179" s="305"/>
      <c r="C179" s="280" t="s">
        <v>53</v>
      </c>
      <c r="D179" s="280"/>
      <c r="E179" s="280"/>
      <c r="F179" s="303" t="s">
        <v>513</v>
      </c>
      <c r="G179" s="280"/>
      <c r="H179" s="280" t="s">
        <v>585</v>
      </c>
      <c r="I179" s="280" t="s">
        <v>515</v>
      </c>
      <c r="J179" s="280">
        <v>20</v>
      </c>
      <c r="K179" s="328"/>
    </row>
    <row r="180" s="1" customFormat="1" ht="15" customHeight="1">
      <c r="B180" s="305"/>
      <c r="C180" s="280" t="s">
        <v>54</v>
      </c>
      <c r="D180" s="280"/>
      <c r="E180" s="280"/>
      <c r="F180" s="303" t="s">
        <v>513</v>
      </c>
      <c r="G180" s="280"/>
      <c r="H180" s="280" t="s">
        <v>586</v>
      </c>
      <c r="I180" s="280" t="s">
        <v>515</v>
      </c>
      <c r="J180" s="280">
        <v>255</v>
      </c>
      <c r="K180" s="328"/>
    </row>
    <row r="181" s="1" customFormat="1" ht="15" customHeight="1">
      <c r="B181" s="305"/>
      <c r="C181" s="280" t="s">
        <v>98</v>
      </c>
      <c r="D181" s="280"/>
      <c r="E181" s="280"/>
      <c r="F181" s="303" t="s">
        <v>513</v>
      </c>
      <c r="G181" s="280"/>
      <c r="H181" s="280" t="s">
        <v>477</v>
      </c>
      <c r="I181" s="280" t="s">
        <v>515</v>
      </c>
      <c r="J181" s="280">
        <v>10</v>
      </c>
      <c r="K181" s="328"/>
    </row>
    <row r="182" s="1" customFormat="1" ht="15" customHeight="1">
      <c r="B182" s="305"/>
      <c r="C182" s="280" t="s">
        <v>99</v>
      </c>
      <c r="D182" s="280"/>
      <c r="E182" s="280"/>
      <c r="F182" s="303" t="s">
        <v>513</v>
      </c>
      <c r="G182" s="280"/>
      <c r="H182" s="280" t="s">
        <v>587</v>
      </c>
      <c r="I182" s="280" t="s">
        <v>548</v>
      </c>
      <c r="J182" s="280"/>
      <c r="K182" s="328"/>
    </row>
    <row r="183" s="1" customFormat="1" ht="15" customHeight="1">
      <c r="B183" s="305"/>
      <c r="C183" s="280" t="s">
        <v>588</v>
      </c>
      <c r="D183" s="280"/>
      <c r="E183" s="280"/>
      <c r="F183" s="303" t="s">
        <v>513</v>
      </c>
      <c r="G183" s="280"/>
      <c r="H183" s="280" t="s">
        <v>589</v>
      </c>
      <c r="I183" s="280" t="s">
        <v>548</v>
      </c>
      <c r="J183" s="280"/>
      <c r="K183" s="328"/>
    </row>
    <row r="184" s="1" customFormat="1" ht="15" customHeight="1">
      <c r="B184" s="305"/>
      <c r="C184" s="280" t="s">
        <v>577</v>
      </c>
      <c r="D184" s="280"/>
      <c r="E184" s="280"/>
      <c r="F184" s="303" t="s">
        <v>513</v>
      </c>
      <c r="G184" s="280"/>
      <c r="H184" s="280" t="s">
        <v>590</v>
      </c>
      <c r="I184" s="280" t="s">
        <v>548</v>
      </c>
      <c r="J184" s="280"/>
      <c r="K184" s="328"/>
    </row>
    <row r="185" s="1" customFormat="1" ht="15" customHeight="1">
      <c r="B185" s="305"/>
      <c r="C185" s="280" t="s">
        <v>101</v>
      </c>
      <c r="D185" s="280"/>
      <c r="E185" s="280"/>
      <c r="F185" s="303" t="s">
        <v>519</v>
      </c>
      <c r="G185" s="280"/>
      <c r="H185" s="280" t="s">
        <v>591</v>
      </c>
      <c r="I185" s="280" t="s">
        <v>515</v>
      </c>
      <c r="J185" s="280">
        <v>50</v>
      </c>
      <c r="K185" s="328"/>
    </row>
    <row r="186" s="1" customFormat="1" ht="15" customHeight="1">
      <c r="B186" s="305"/>
      <c r="C186" s="280" t="s">
        <v>592</v>
      </c>
      <c r="D186" s="280"/>
      <c r="E186" s="280"/>
      <c r="F186" s="303" t="s">
        <v>519</v>
      </c>
      <c r="G186" s="280"/>
      <c r="H186" s="280" t="s">
        <v>593</v>
      </c>
      <c r="I186" s="280" t="s">
        <v>594</v>
      </c>
      <c r="J186" s="280"/>
      <c r="K186" s="328"/>
    </row>
    <row r="187" s="1" customFormat="1" ht="15" customHeight="1">
      <c r="B187" s="305"/>
      <c r="C187" s="280" t="s">
        <v>595</v>
      </c>
      <c r="D187" s="280"/>
      <c r="E187" s="280"/>
      <c r="F187" s="303" t="s">
        <v>519</v>
      </c>
      <c r="G187" s="280"/>
      <c r="H187" s="280" t="s">
        <v>596</v>
      </c>
      <c r="I187" s="280" t="s">
        <v>594</v>
      </c>
      <c r="J187" s="280"/>
      <c r="K187" s="328"/>
    </row>
    <row r="188" s="1" customFormat="1" ht="15" customHeight="1">
      <c r="B188" s="305"/>
      <c r="C188" s="280" t="s">
        <v>597</v>
      </c>
      <c r="D188" s="280"/>
      <c r="E188" s="280"/>
      <c r="F188" s="303" t="s">
        <v>519</v>
      </c>
      <c r="G188" s="280"/>
      <c r="H188" s="280" t="s">
        <v>598</v>
      </c>
      <c r="I188" s="280" t="s">
        <v>594</v>
      </c>
      <c r="J188" s="280"/>
      <c r="K188" s="328"/>
    </row>
    <row r="189" s="1" customFormat="1" ht="15" customHeight="1">
      <c r="B189" s="305"/>
      <c r="C189" s="341" t="s">
        <v>599</v>
      </c>
      <c r="D189" s="280"/>
      <c r="E189" s="280"/>
      <c r="F189" s="303" t="s">
        <v>519</v>
      </c>
      <c r="G189" s="280"/>
      <c r="H189" s="280" t="s">
        <v>600</v>
      </c>
      <c r="I189" s="280" t="s">
        <v>601</v>
      </c>
      <c r="J189" s="342" t="s">
        <v>602</v>
      </c>
      <c r="K189" s="328"/>
    </row>
    <row r="190" s="17" customFormat="1" ht="15" customHeight="1">
      <c r="B190" s="343"/>
      <c r="C190" s="344" t="s">
        <v>603</v>
      </c>
      <c r="D190" s="345"/>
      <c r="E190" s="345"/>
      <c r="F190" s="346" t="s">
        <v>519</v>
      </c>
      <c r="G190" s="345"/>
      <c r="H190" s="345" t="s">
        <v>604</v>
      </c>
      <c r="I190" s="345" t="s">
        <v>601</v>
      </c>
      <c r="J190" s="347" t="s">
        <v>602</v>
      </c>
      <c r="K190" s="348"/>
    </row>
    <row r="191" s="1" customFormat="1" ht="15" customHeight="1">
      <c r="B191" s="305"/>
      <c r="C191" s="341" t="s">
        <v>42</v>
      </c>
      <c r="D191" s="280"/>
      <c r="E191" s="280"/>
      <c r="F191" s="303" t="s">
        <v>513</v>
      </c>
      <c r="G191" s="280"/>
      <c r="H191" s="277" t="s">
        <v>605</v>
      </c>
      <c r="I191" s="280" t="s">
        <v>606</v>
      </c>
      <c r="J191" s="280"/>
      <c r="K191" s="328"/>
    </row>
    <row r="192" s="1" customFormat="1" ht="15" customHeight="1">
      <c r="B192" s="305"/>
      <c r="C192" s="341" t="s">
        <v>607</v>
      </c>
      <c r="D192" s="280"/>
      <c r="E192" s="280"/>
      <c r="F192" s="303" t="s">
        <v>513</v>
      </c>
      <c r="G192" s="280"/>
      <c r="H192" s="280" t="s">
        <v>608</v>
      </c>
      <c r="I192" s="280" t="s">
        <v>548</v>
      </c>
      <c r="J192" s="280"/>
      <c r="K192" s="328"/>
    </row>
    <row r="193" s="1" customFormat="1" ht="15" customHeight="1">
      <c r="B193" s="305"/>
      <c r="C193" s="341" t="s">
        <v>609</v>
      </c>
      <c r="D193" s="280"/>
      <c r="E193" s="280"/>
      <c r="F193" s="303" t="s">
        <v>513</v>
      </c>
      <c r="G193" s="280"/>
      <c r="H193" s="280" t="s">
        <v>610</v>
      </c>
      <c r="I193" s="280" t="s">
        <v>548</v>
      </c>
      <c r="J193" s="280"/>
      <c r="K193" s="328"/>
    </row>
    <row r="194" s="1" customFormat="1" ht="15" customHeight="1">
      <c r="B194" s="305"/>
      <c r="C194" s="341" t="s">
        <v>611</v>
      </c>
      <c r="D194" s="280"/>
      <c r="E194" s="280"/>
      <c r="F194" s="303" t="s">
        <v>519</v>
      </c>
      <c r="G194" s="280"/>
      <c r="H194" s="280" t="s">
        <v>612</v>
      </c>
      <c r="I194" s="280" t="s">
        <v>548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613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614</v>
      </c>
      <c r="D201" s="350"/>
      <c r="E201" s="350"/>
      <c r="F201" s="350" t="s">
        <v>615</v>
      </c>
      <c r="G201" s="351"/>
      <c r="H201" s="350" t="s">
        <v>616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606</v>
      </c>
      <c r="D203" s="280"/>
      <c r="E203" s="280"/>
      <c r="F203" s="303" t="s">
        <v>43</v>
      </c>
      <c r="G203" s="280"/>
      <c r="H203" s="280" t="s">
        <v>617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44</v>
      </c>
      <c r="G204" s="280"/>
      <c r="H204" s="280" t="s">
        <v>618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47</v>
      </c>
      <c r="G205" s="280"/>
      <c r="H205" s="280" t="s">
        <v>619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45</v>
      </c>
      <c r="G206" s="280"/>
      <c r="H206" s="280" t="s">
        <v>620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46</v>
      </c>
      <c r="G207" s="280"/>
      <c r="H207" s="280" t="s">
        <v>621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560</v>
      </c>
      <c r="D209" s="280"/>
      <c r="E209" s="280"/>
      <c r="F209" s="303" t="s">
        <v>76</v>
      </c>
      <c r="G209" s="280"/>
      <c r="H209" s="280" t="s">
        <v>622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455</v>
      </c>
      <c r="G210" s="280"/>
      <c r="H210" s="280" t="s">
        <v>456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453</v>
      </c>
      <c r="G211" s="280"/>
      <c r="H211" s="280" t="s">
        <v>623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457</v>
      </c>
      <c r="G212" s="341"/>
      <c r="H212" s="332" t="s">
        <v>458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459</v>
      </c>
      <c r="G213" s="341"/>
      <c r="H213" s="332" t="s">
        <v>624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584</v>
      </c>
      <c r="D215" s="280"/>
      <c r="E215" s="280"/>
      <c r="F215" s="303">
        <v>1</v>
      </c>
      <c r="G215" s="341"/>
      <c r="H215" s="332" t="s">
        <v>625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626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627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628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2025-02-07T15:55:23Z</dcterms:created>
  <dcterms:modified xsi:type="dcterms:W3CDTF">2025-02-07T15:55:25Z</dcterms:modified>
</cp:coreProperties>
</file>