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P24V00000941 Doprava dětí - prosinec\Zadávací dokumentace\"/>
    </mc:Choice>
  </mc:AlternateContent>
  <xr:revisionPtr revIDLastSave="0" documentId="13_ncr:1_{5EBD4377-3F3E-493F-A5C4-8E70438B9C0E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5" r:id="rId5"/>
    <sheet name="Sokolovsko 3." sheetId="6" r:id="rId6"/>
    <sheet name="Chebsko 1." sheetId="7" r:id="rId7"/>
    <sheet name="Chebsko 2." sheetId="9" r:id="rId8"/>
    <sheet name="Chebsko 3." sheetId="8" r:id="rId9"/>
    <sheet name="DVMO" sheetId="1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I6" i="17"/>
  <c r="J10" i="2"/>
  <c r="I10" i="2" s="1"/>
  <c r="J11" i="2"/>
  <c r="I11" i="2" s="1"/>
  <c r="J10" i="1"/>
  <c r="I10" i="1" s="1"/>
  <c r="J11" i="1"/>
  <c r="I11" i="1" s="1"/>
  <c r="J12" i="1"/>
  <c r="I12" i="1"/>
  <c r="J7" i="8" l="1"/>
  <c r="I7" i="8" s="1"/>
  <c r="J8" i="8"/>
  <c r="I8" i="8" s="1"/>
  <c r="J6" i="9"/>
  <c r="I6" i="9" s="1"/>
  <c r="J7" i="9"/>
  <c r="I7" i="9" s="1"/>
  <c r="J8" i="9"/>
  <c r="I8" i="9" s="1"/>
  <c r="J6" i="7"/>
  <c r="I6" i="7" s="1"/>
  <c r="J7" i="7"/>
  <c r="I7" i="7" s="1"/>
  <c r="J8" i="7"/>
  <c r="I8" i="7" s="1"/>
  <c r="J6" i="5"/>
  <c r="I6" i="5" s="1"/>
  <c r="J7" i="5"/>
  <c r="I7" i="5" s="1"/>
  <c r="J8" i="5"/>
  <c r="I8" i="5" s="1"/>
  <c r="J9" i="4"/>
  <c r="I9" i="4" s="1"/>
  <c r="J6" i="4"/>
  <c r="I6" i="4" s="1"/>
  <c r="J7" i="4"/>
  <c r="I7" i="4" s="1"/>
  <c r="J8" i="4"/>
  <c r="I8" i="4" s="1"/>
  <c r="J6" i="6"/>
  <c r="I6" i="6" s="1"/>
  <c r="J7" i="6"/>
  <c r="I7" i="6" s="1"/>
  <c r="J8" i="6"/>
  <c r="I8" i="6" s="1"/>
  <c r="J10" i="6" l="1"/>
  <c r="I10" i="6" s="1"/>
  <c r="J11" i="6"/>
  <c r="I11" i="6" s="1"/>
  <c r="J9" i="5"/>
  <c r="I9" i="5" s="1"/>
  <c r="J10" i="5"/>
  <c r="I10" i="5" s="1"/>
  <c r="J11" i="4"/>
  <c r="I11" i="4" s="1"/>
  <c r="J12" i="4"/>
  <c r="I12" i="4" s="1"/>
  <c r="J9" i="1"/>
  <c r="I9" i="1" s="1"/>
  <c r="J9" i="2"/>
  <c r="I9" i="2" s="1"/>
  <c r="J7" i="17" l="1"/>
  <c r="I7" i="17" s="1"/>
  <c r="J8" i="17"/>
  <c r="I8" i="17" s="1"/>
  <c r="J6" i="8" l="1"/>
  <c r="I6" i="8" s="1"/>
  <c r="J9" i="9"/>
  <c r="I9" i="9" s="1"/>
  <c r="J9" i="7"/>
  <c r="I9" i="7" s="1"/>
  <c r="J5" i="17" l="1"/>
  <c r="J5" i="8"/>
  <c r="J5" i="9"/>
  <c r="J5" i="7"/>
  <c r="J9" i="6"/>
  <c r="J5" i="6"/>
  <c r="J11" i="5"/>
  <c r="J5" i="5"/>
  <c r="J10" i="4"/>
  <c r="J5" i="4"/>
  <c r="J6" i="3"/>
  <c r="J5" i="3"/>
  <c r="J6" i="2"/>
  <c r="J7" i="2"/>
  <c r="J8" i="2"/>
  <c r="J5" i="2"/>
  <c r="J6" i="1"/>
  <c r="J7" i="1"/>
  <c r="J8" i="1"/>
  <c r="J5" i="1"/>
  <c r="I5" i="17" l="1"/>
  <c r="I5" i="8"/>
  <c r="I5" i="9"/>
  <c r="I5" i="7"/>
  <c r="I9" i="6"/>
  <c r="I5" i="6"/>
  <c r="I11" i="5"/>
  <c r="I5" i="5"/>
  <c r="I10" i="4"/>
  <c r="I5" i="4"/>
  <c r="I6" i="3"/>
  <c r="I5" i="3"/>
  <c r="I8" i="2"/>
  <c r="I6" i="2"/>
  <c r="I7" i="2"/>
  <c r="I5" i="2"/>
  <c r="I6" i="1"/>
  <c r="I7" i="1"/>
  <c r="I8" i="1"/>
  <c r="I5" i="1"/>
  <c r="J9" i="17" l="1"/>
  <c r="I9" i="17"/>
  <c r="H9" i="17"/>
  <c r="J10" i="9" l="1"/>
  <c r="I10" i="9"/>
  <c r="H10" i="9"/>
  <c r="J9" i="8"/>
  <c r="I9" i="8"/>
  <c r="H9" i="8"/>
  <c r="J10" i="7"/>
  <c r="I10" i="7"/>
  <c r="H10" i="7"/>
  <c r="J12" i="6"/>
  <c r="I12" i="6"/>
  <c r="H12" i="6"/>
  <c r="J12" i="5"/>
  <c r="I12" i="5"/>
  <c r="H12" i="5"/>
  <c r="J13" i="4"/>
  <c r="I13" i="4"/>
  <c r="H13" i="4"/>
  <c r="J7" i="3"/>
  <c r="I7" i="3"/>
  <c r="H7" i="3"/>
  <c r="J12" i="2"/>
  <c r="I12" i="2"/>
  <c r="H12" i="2"/>
  <c r="I13" i="1" l="1"/>
  <c r="J13" i="1"/>
  <c r="H13" i="1"/>
</calcChain>
</file>

<file path=xl/sharedStrings.xml><?xml version="1.0" encoding="utf-8"?>
<sst xmlns="http://schemas.openxmlformats.org/spreadsheetml/2006/main" count="235" uniqueCount="74">
  <si>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</si>
  <si>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</si>
  <si>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</si>
  <si>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</si>
  <si>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</si>
  <si>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</si>
  <si>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</si>
  <si>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</si>
  <si>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</si>
  <si>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</si>
  <si>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</si>
  <si>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Cheb</t>
  </si>
  <si>
    <t>Muzeum Cheb, náměstí Krále Jiřího z Poděbrad 492/3, 350 02 Cheb</t>
  </si>
  <si>
    <t>Muzeum Karlovy Vary, Nová Louka 23, 360 01 Karlovy Vary</t>
  </si>
  <si>
    <t>Státní zámek Kynžvart</t>
  </si>
  <si>
    <t>Návštěvnické centrum Thun, Porcelánka Nová Role</t>
  </si>
  <si>
    <t>Hrad Loket</t>
  </si>
  <si>
    <t>3. ZŠ Chodov, Husova 788, 357 35 Chodov</t>
  </si>
  <si>
    <t>CENOVÁ NABÍDKA - Doprava dětí - prosinec - Část 1 – Karlovarsko 1/3</t>
  </si>
  <si>
    <t>CENOVÁ NABÍDKA - Doprava dětí - prosinec - Část 2 – Karlovarsko 2/3</t>
  </si>
  <si>
    <t>CENOVÁ NABÍDKA - Doprava dětí - prosinec- Část 3 – Karlovarsko 3/3</t>
  </si>
  <si>
    <t>CENOVÁ NABÍDKA - Doprava dětí - prosinec - Část 4 – Sokolovsko 1/3</t>
  </si>
  <si>
    <t>CENOVÁ NABÍDKA - Doprava dětí - prosinec - Část 5 – Sokolovsko 2/3</t>
  </si>
  <si>
    <t>CENOVÁ NABÍDKA - Doprava dětí - prosinec - Část 6 – Sokolovsko 3/3</t>
  </si>
  <si>
    <t>CENOVÁ NABÍDKA - Doprava dětí - prosinec - Část 7 – Chebsko 1/3</t>
  </si>
  <si>
    <t>CENOVÁ NABÍDKA - Doprava dětí - prosinec - Část 8 – Chebsko 2/3</t>
  </si>
  <si>
    <t>CENOVÁ NABÍDKA - Doprava dětí - prosinec - Část 9 – Chebsko 3/3</t>
  </si>
  <si>
    <t>CENOVÁ NABÍDKA - Doprava dětí - prosinec - Část 10 – Doprava většího množství osob</t>
  </si>
  <si>
    <t>Hrad Vildštejn</t>
  </si>
  <si>
    <t xml:space="preserve">ZŠ Krušnohorská 11, Karlovy Vary 360 10 </t>
  </si>
  <si>
    <t>1. MŠ Karlovy Vary, Komenského 7, Karlovy Vary (odjezd od MŠ Krymská z ulice Západní)</t>
  </si>
  <si>
    <t>ZŠ Nejdek, náměstí Karla IV. 423, 362 21 Nejdek (odjezd z autobusového nádraží)</t>
  </si>
  <si>
    <t>Lesní škola Skulina, Svatošská, Doubí Karlovy Vary (odjezd od Dětské SOS vesničky)</t>
  </si>
  <si>
    <t>Lesní mateřská škola Svatošky, nábr. Jana Palacha 1139/40, Karlovy Vary (odjezd od Dětské SOS vesničky)</t>
  </si>
  <si>
    <t>MŠ Krymská 10, 360 02 Karlovy Vary</t>
  </si>
  <si>
    <t>ZŠ Toužim, Plzeňská 395, 364 01 Toužim</t>
  </si>
  <si>
    <t>Karlovarské městské divadlo</t>
  </si>
  <si>
    <t>MŠ Bochov, Zahradní 315, 364 71 Bochov</t>
  </si>
  <si>
    <t>ZŠ a MŠ Horní Blatná, Komenského 261 a ZŠ a MŠ Abertamy, Blatenská 425 (odjezd v 7:15 od školy z Horní Blatné a cca v 7:25 z Abertam)</t>
  </si>
  <si>
    <t>ZŠ Bochov, Okružní 367, 6´364 1 Bochov (odjezd z náměstí)</t>
  </si>
  <si>
    <t>MŠ Velichov, č. p. 132, 363 01 Ostrov (prosí o minibus, odjezd od COOPu)</t>
  </si>
  <si>
    <t>ZŠ a MŠ Chyše, Na Špičáku 720, Chyše</t>
  </si>
  <si>
    <t>Návštěvnické centrum Thun, Porcelánka v Nové Roli</t>
  </si>
  <si>
    <t xml:space="preserve">ZŠ a MŠ Ostrov, Myslbekova 996, 361 01 Ostrov </t>
  </si>
  <si>
    <r>
      <t xml:space="preserve">ZŠ Nejdek, náměstí Karla IV. 423, Nejdek </t>
    </r>
    <r>
      <rPr>
        <b/>
        <sz val="14"/>
        <rFont val="Calibri"/>
        <family val="2"/>
        <charset val="238"/>
        <scheme val="minor"/>
      </rPr>
      <t>(autobus s bezbariérovým přístupem)</t>
    </r>
  </si>
  <si>
    <r>
      <t>ZŠ Nejdek, náměstí Karla IV. 423, Nejdek</t>
    </r>
    <r>
      <rPr>
        <b/>
        <sz val="14"/>
        <color theme="1"/>
        <rFont val="Calibri"/>
        <family val="2"/>
        <charset val="238"/>
        <scheme val="minor"/>
      </rPr>
      <t xml:space="preserve"> (autobus s bezbariérovým přístupem)</t>
    </r>
  </si>
  <si>
    <t>ZŠ Kynšperk n. O., Komenského 540, KnO (odjezd z parkoviště naproti kostelu)</t>
  </si>
  <si>
    <t>ZŠ Sokolov, Běžecká 2055, 356 01 Sokolov</t>
  </si>
  <si>
    <t>ZŠ Nádražní, Horní Slavkov, Nádražní 683, 357 31 Horní Slavkov</t>
  </si>
  <si>
    <t>12.00</t>
  </si>
  <si>
    <t>ZŠ a MŠ Libavské Údolí, č.p. 109, Libavské Údolí</t>
  </si>
  <si>
    <t xml:space="preserve">MŠ Chodov, Školní 737, 357 35 Chodov </t>
  </si>
  <si>
    <t>MŠ Sokolov, Kosmonautů 1881, 356 01 Sokolov (odjezd z autobusové zastávky - Závodu míru - u Penny na sídlišti Michal)</t>
  </si>
  <si>
    <t>ZŠ Chodov, Školní 697, 357 35 Chodov</t>
  </si>
  <si>
    <t>ZŠ a MŠ Rovná, č.p. 38, 356 01 Rovná</t>
  </si>
  <si>
    <t xml:space="preserve">MŠ Chodov, Zahradní 729, 357 35 Chodov </t>
  </si>
  <si>
    <t>ZŠ Sokolov, Křižíkova 1916, 356 01 Sokolov</t>
  </si>
  <si>
    <t xml:space="preserve">ZŠ a MŠ Svatava, Pohraniční stráže 81, 357 03 Svatava </t>
  </si>
  <si>
    <t>SS. ZŠ a MŠ Kraslice, Havlíčkova 1717, 358 01 Kraslice</t>
  </si>
  <si>
    <t>MŠ Kynšperk n. O., Zahradní 385,357 51 KnO (odjezd z parkoviště u hotelu)</t>
  </si>
  <si>
    <t>Státní zámek Valeč</t>
  </si>
  <si>
    <t>4. ZŠ Cheb, Hradební 14, Cheb (odjezd z parkoviště před divadlem)</t>
  </si>
  <si>
    <t>ZŠ Úšovice, Školní náměstí 472, 353 01 Mariánské Lázně</t>
  </si>
  <si>
    <t>4. ZŠ Cheb, Hradební 14, 350 02 Cheb</t>
  </si>
  <si>
    <t>ZŠ Čtyřlístek, Poštovní 160/17, 353 01 Mariánské Lázně (odjezd ze zastávky CITY SERVICE)</t>
  </si>
  <si>
    <t>6. ZŠ Cheb, Obětí nacismu 16, Cheb</t>
  </si>
  <si>
    <t>ZŠ a MŠ Aš, Okružní 57, 352 01 Aš (odjezd od MŠ G. Geipela)</t>
  </si>
  <si>
    <t>ZŠ Aš, Hlávkova 26, 352 01 Aš</t>
  </si>
  <si>
    <t>4. ZŠ Cheb, Hradební 14, Cheb (odjezd od Západočeského divadla Cheb)</t>
  </si>
  <si>
    <t>4. ZŠ Cheb, Hradební 14, Cheb</t>
  </si>
  <si>
    <t>ZŠ a MŠ Drmoul, Školní 26. 354 72 Drmoul</t>
  </si>
  <si>
    <t>Hotelová škola Mariánské Lázně, Komenského 449, 353 01 ML (odjezd od vlakového nádraží - Nádražní náměstí)</t>
  </si>
  <si>
    <t>ZŠ a MŠ Tři Sekery, č. p. 79</t>
  </si>
  <si>
    <t>ZŠ Habartov, Karla Čapka 18, Habartov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</si>
</sst>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20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2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23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27" xfId="0" applyNumberFormat="1" applyFont="1" applyFill="1" applyBorder="1" applyAlignment="1" applyProtection="1">
      <alignment horizontal="center" vertical="center" wrapText="1"/>
    </xf>
    <xf numFmtId="164" fontId="2" fillId="2" borderId="28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20" fontId="9" fillId="5" borderId="9" xfId="0" applyNumberFormat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20" fontId="10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14" fontId="10" fillId="6" borderId="16" xfId="0" applyNumberFormat="1" applyFont="1" applyFill="1" applyBorder="1" applyAlignment="1">
      <alignment horizontal="center" vertical="center" wrapText="1"/>
    </xf>
    <xf numFmtId="20" fontId="9" fillId="6" borderId="9" xfId="0" applyNumberFormat="1" applyFont="1" applyFill="1" applyBorder="1" applyAlignment="1">
      <alignment horizontal="center" vertical="center" wrapText="1"/>
    </xf>
    <xf numFmtId="14" fontId="10" fillId="6" borderId="8" xfId="0" applyNumberFormat="1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2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20" fontId="9" fillId="2" borderId="9" xfId="0" applyNumberFormat="1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6" xfId="0" applyNumberFormat="1" applyFont="1" applyFill="1" applyBorder="1" applyAlignment="1">
      <alignment horizontal="center" vertical="center" wrapText="1"/>
    </xf>
    <xf numFmtId="20" fontId="10" fillId="5" borderId="3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10" fillId="5" borderId="16" xfId="0" applyNumberFormat="1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3"/>
  <sheetViews>
    <sheetView tabSelected="1" topLeftCell="A4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64">
        <v>45628</v>
      </c>
      <c r="C5" s="65">
        <v>0.3263888888888889</v>
      </c>
      <c r="D5" s="65">
        <v>0.52083333333333337</v>
      </c>
      <c r="E5" s="46">
        <v>42</v>
      </c>
      <c r="F5" s="66" t="s">
        <v>28</v>
      </c>
      <c r="G5" s="67" t="s">
        <v>29</v>
      </c>
      <c r="H5" s="79"/>
      <c r="I5" s="11">
        <f>J5-H5</f>
        <v>0</v>
      </c>
      <c r="J5" s="12">
        <f>H5*1.12</f>
        <v>0</v>
      </c>
    </row>
    <row r="6" spans="2:10" ht="56.25" x14ac:dyDescent="0.25">
      <c r="B6" s="37">
        <v>45631</v>
      </c>
      <c r="C6" s="38">
        <v>0.34375</v>
      </c>
      <c r="D6" s="38">
        <v>0.4375</v>
      </c>
      <c r="E6" s="39">
        <v>39</v>
      </c>
      <c r="F6" s="39" t="s">
        <v>15</v>
      </c>
      <c r="G6" s="40" t="s">
        <v>31</v>
      </c>
      <c r="H6" s="79"/>
      <c r="I6" s="11">
        <f t="shared" ref="I6:I12" si="0">J6-H6</f>
        <v>0</v>
      </c>
      <c r="J6" s="12">
        <f t="shared" ref="J6:J12" si="1">H6*1.12</f>
        <v>0</v>
      </c>
    </row>
    <row r="7" spans="2:10" ht="56.25" x14ac:dyDescent="0.25">
      <c r="B7" s="37">
        <v>45636</v>
      </c>
      <c r="C7" s="38">
        <v>0.375</v>
      </c>
      <c r="D7" s="38">
        <v>0.5625</v>
      </c>
      <c r="E7" s="39">
        <v>26</v>
      </c>
      <c r="F7" s="39" t="s">
        <v>14</v>
      </c>
      <c r="G7" s="40" t="s">
        <v>32</v>
      </c>
      <c r="H7" s="79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7">
        <v>45638</v>
      </c>
      <c r="C8" s="38">
        <v>0.34375</v>
      </c>
      <c r="D8" s="38">
        <v>0.5625</v>
      </c>
      <c r="E8" s="39">
        <v>54</v>
      </c>
      <c r="F8" s="39" t="s">
        <v>28</v>
      </c>
      <c r="G8" s="40" t="s">
        <v>34</v>
      </c>
      <c r="H8" s="79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7">
        <v>45642</v>
      </c>
      <c r="C9" s="38">
        <v>0.40625</v>
      </c>
      <c r="D9" s="38">
        <v>0.48958333333333331</v>
      </c>
      <c r="E9" s="39">
        <v>46</v>
      </c>
      <c r="F9" s="39" t="s">
        <v>36</v>
      </c>
      <c r="G9" s="40" t="s">
        <v>37</v>
      </c>
      <c r="H9" s="79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7">
        <v>45642</v>
      </c>
      <c r="C10" s="38">
        <v>0.34375</v>
      </c>
      <c r="D10" s="38">
        <v>0.42708333333333331</v>
      </c>
      <c r="E10" s="39">
        <v>54</v>
      </c>
      <c r="F10" s="39" t="s">
        <v>36</v>
      </c>
      <c r="G10" s="40" t="s">
        <v>39</v>
      </c>
      <c r="H10" s="79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7">
        <v>45645</v>
      </c>
      <c r="C11" s="38">
        <v>0.33333333333333331</v>
      </c>
      <c r="D11" s="38">
        <v>0.5</v>
      </c>
      <c r="E11" s="39">
        <v>27</v>
      </c>
      <c r="F11" s="39" t="s">
        <v>16</v>
      </c>
      <c r="G11" s="40" t="s">
        <v>41</v>
      </c>
      <c r="H11" s="79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41">
        <v>45646</v>
      </c>
      <c r="C12" s="68">
        <v>0.33333333333333331</v>
      </c>
      <c r="D12" s="68">
        <v>0.51388888888888895</v>
      </c>
      <c r="E12" s="42">
        <v>40</v>
      </c>
      <c r="F12" s="42" t="s">
        <v>28</v>
      </c>
      <c r="G12" s="43" t="s">
        <v>31</v>
      </c>
      <c r="H12" s="79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98" t="s">
        <v>7</v>
      </c>
      <c r="C13" s="99"/>
      <c r="D13" s="99"/>
      <c r="E13" s="99"/>
      <c r="F13" s="99"/>
      <c r="G13" s="99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8z/TgxbR0Eqm6mAgTrBo244dizs/V/yuj7/NuY+TDoU80vrJl1ru+xMMWzicwO1CF3BZ8iRE+jRP6G5s/bsSsQ==" saltValue="Jt0SCoMH7X9fDCWsszMfSA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44">
        <v>45629</v>
      </c>
      <c r="C5" s="45">
        <v>0.36458333333333331</v>
      </c>
      <c r="D5" s="45">
        <v>0.48958333333333331</v>
      </c>
      <c r="E5" s="46">
        <v>54</v>
      </c>
      <c r="F5" s="46" t="s">
        <v>16</v>
      </c>
      <c r="G5" s="47" t="s">
        <v>30</v>
      </c>
      <c r="H5" s="79"/>
      <c r="I5" s="13">
        <f>J5-H5</f>
        <v>0</v>
      </c>
      <c r="J5" s="14">
        <f>H5*1.12</f>
        <v>0</v>
      </c>
    </row>
    <row r="6" spans="2:10" ht="60.75" customHeight="1" x14ac:dyDescent="0.25">
      <c r="B6" s="37">
        <v>45636</v>
      </c>
      <c r="C6" s="38">
        <v>0.375</v>
      </c>
      <c r="D6" s="38">
        <v>0.5625</v>
      </c>
      <c r="E6" s="39">
        <v>26</v>
      </c>
      <c r="F6" s="39" t="s">
        <v>14</v>
      </c>
      <c r="G6" s="40" t="s">
        <v>32</v>
      </c>
      <c r="H6" s="79"/>
      <c r="I6" s="13">
        <f t="shared" ref="I6:I11" si="0">J6-H6</f>
        <v>0</v>
      </c>
      <c r="J6" s="14">
        <f t="shared" ref="J6:J11" si="1">H6*1.12</f>
        <v>0</v>
      </c>
    </row>
    <row r="7" spans="2:10" ht="75" x14ac:dyDescent="0.25">
      <c r="B7" s="37">
        <v>45637</v>
      </c>
      <c r="C7" s="38">
        <v>0.36458333333333331</v>
      </c>
      <c r="D7" s="38">
        <v>0.45833333333333331</v>
      </c>
      <c r="E7" s="39">
        <v>23</v>
      </c>
      <c r="F7" s="39" t="s">
        <v>14</v>
      </c>
      <c r="G7" s="40" t="s">
        <v>33</v>
      </c>
      <c r="H7" s="79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37">
        <v>45639</v>
      </c>
      <c r="C8" s="38">
        <v>0.33333333333333331</v>
      </c>
      <c r="D8" s="38">
        <v>0.5</v>
      </c>
      <c r="E8" s="39">
        <v>54</v>
      </c>
      <c r="F8" s="39" t="s">
        <v>13</v>
      </c>
      <c r="G8" s="40" t="s">
        <v>35</v>
      </c>
      <c r="H8" s="79"/>
      <c r="I8" s="13">
        <f t="shared" si="0"/>
        <v>0</v>
      </c>
      <c r="J8" s="14">
        <f t="shared" si="1"/>
        <v>0</v>
      </c>
    </row>
    <row r="9" spans="2:10" ht="93.75" x14ac:dyDescent="0.25">
      <c r="B9" s="37">
        <v>45642</v>
      </c>
      <c r="C9" s="38">
        <v>0.30208333333333331</v>
      </c>
      <c r="D9" s="38">
        <v>0.44791666666666669</v>
      </c>
      <c r="E9" s="39">
        <v>49</v>
      </c>
      <c r="F9" s="39" t="s">
        <v>36</v>
      </c>
      <c r="G9" s="40" t="s">
        <v>38</v>
      </c>
      <c r="H9" s="79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37">
        <v>45642</v>
      </c>
      <c r="C10" s="38">
        <v>0.33333333333333331</v>
      </c>
      <c r="D10" s="38">
        <v>0.4375</v>
      </c>
      <c r="E10" s="39">
        <v>21</v>
      </c>
      <c r="F10" s="39" t="s">
        <v>36</v>
      </c>
      <c r="G10" s="40" t="s">
        <v>40</v>
      </c>
      <c r="H10" s="79"/>
      <c r="I10" s="13">
        <f t="shared" si="0"/>
        <v>0</v>
      </c>
      <c r="J10" s="14">
        <f t="shared" si="1"/>
        <v>0</v>
      </c>
    </row>
    <row r="11" spans="2:10" ht="60.75" customHeight="1" thickBot="1" x14ac:dyDescent="0.3">
      <c r="B11" s="41">
        <v>45645</v>
      </c>
      <c r="C11" s="68">
        <v>0.34375</v>
      </c>
      <c r="D11" s="68">
        <v>0.44791666666666669</v>
      </c>
      <c r="E11" s="42">
        <v>38</v>
      </c>
      <c r="F11" s="42" t="s">
        <v>42</v>
      </c>
      <c r="G11" s="43" t="s">
        <v>43</v>
      </c>
      <c r="H11" s="79"/>
      <c r="I11" s="13">
        <f t="shared" si="0"/>
        <v>0</v>
      </c>
      <c r="J11" s="14">
        <f t="shared" si="1"/>
        <v>0</v>
      </c>
    </row>
    <row r="12" spans="2:10" ht="45.75" customHeight="1" thickBot="1" x14ac:dyDescent="0.3">
      <c r="B12" s="98" t="s">
        <v>7</v>
      </c>
      <c r="C12" s="99"/>
      <c r="D12" s="99"/>
      <c r="E12" s="99"/>
      <c r="F12" s="99"/>
      <c r="G12" s="99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UFL4CxaAHtU2LUkrgCvs7Gp96UtxmEKyuyb9bnQ3w/2iHl2TeGMiEtSvS9OmsBKYjtwHEQ1dTeVl5izQ+D1gcQ==" saltValue="77FAbtbrfZ/4byK/N5Cmow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44">
        <v>45642</v>
      </c>
      <c r="C5" s="45">
        <v>0.33333333333333331</v>
      </c>
      <c r="D5" s="45">
        <v>0.4375</v>
      </c>
      <c r="E5" s="46">
        <v>33</v>
      </c>
      <c r="F5" s="46" t="s">
        <v>36</v>
      </c>
      <c r="G5" s="47" t="s">
        <v>44</v>
      </c>
      <c r="H5" s="79"/>
      <c r="I5" s="13">
        <f>J5-H5</f>
        <v>0</v>
      </c>
      <c r="J5" s="14">
        <f>H5*1.12</f>
        <v>0</v>
      </c>
    </row>
    <row r="6" spans="2:10" ht="57" thickBot="1" x14ac:dyDescent="0.3">
      <c r="B6" s="69">
        <v>45642</v>
      </c>
      <c r="C6" s="48">
        <v>0.33333333333333331</v>
      </c>
      <c r="D6" s="48">
        <v>0.4375</v>
      </c>
      <c r="E6" s="49">
        <v>54</v>
      </c>
      <c r="F6" s="42" t="s">
        <v>36</v>
      </c>
      <c r="G6" s="70" t="s">
        <v>45</v>
      </c>
      <c r="H6" s="80"/>
      <c r="I6" s="13">
        <f t="shared" ref="I6" si="0">J6-H6</f>
        <v>0</v>
      </c>
      <c r="J6" s="14">
        <f t="shared" ref="J6" si="1">H6*1.12</f>
        <v>0</v>
      </c>
    </row>
    <row r="7" spans="2:10" ht="45.75" customHeight="1" thickBot="1" x14ac:dyDescent="0.3">
      <c r="B7" s="98" t="s">
        <v>7</v>
      </c>
      <c r="C7" s="99"/>
      <c r="D7" s="99"/>
      <c r="E7" s="99"/>
      <c r="F7" s="99"/>
      <c r="G7" s="99"/>
      <c r="H7" s="10">
        <f>SUM(H5:H6)</f>
        <v>0</v>
      </c>
      <c r="I7" s="10">
        <f>SUM(I5:I6)</f>
        <v>0</v>
      </c>
      <c r="J7" s="10">
        <f>SUM(J5:J6)</f>
        <v>0</v>
      </c>
    </row>
  </sheetData>
  <sheetProtection algorithmName="SHA-512" hashValue="cdQqZNSdpSmi+RE+AZpqFTm7jgw4IRRp9nB9h2yAMgIf8ovYiKvcAp7DGaPV3ZNetYUm/5fp1zzBv/JNA7FZTA==" saltValue="1f589uMZygwjcncuuGGLRg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71">
        <v>45629</v>
      </c>
      <c r="C5" s="72">
        <v>0.41666666666666669</v>
      </c>
      <c r="D5" s="72">
        <v>0.52083333333333337</v>
      </c>
      <c r="E5" s="73">
        <v>32</v>
      </c>
      <c r="F5" s="73" t="s">
        <v>12</v>
      </c>
      <c r="G5" s="74" t="s">
        <v>17</v>
      </c>
      <c r="H5" s="76"/>
      <c r="I5" s="56">
        <f>J5-H5</f>
        <v>0</v>
      </c>
      <c r="J5" s="53">
        <f>H5*1.12</f>
        <v>0</v>
      </c>
    </row>
    <row r="6" spans="2:10" ht="56.25" x14ac:dyDescent="0.25">
      <c r="B6" s="15">
        <v>45630</v>
      </c>
      <c r="C6" s="16">
        <v>0.35416666666666669</v>
      </c>
      <c r="D6" s="16">
        <v>0.45833333333333331</v>
      </c>
      <c r="E6" s="17">
        <v>15</v>
      </c>
      <c r="F6" s="17" t="s">
        <v>13</v>
      </c>
      <c r="G6" s="22" t="s">
        <v>48</v>
      </c>
      <c r="H6" s="77"/>
      <c r="I6" s="59">
        <f t="shared" ref="I6:I9" si="0">J6-H6</f>
        <v>0</v>
      </c>
      <c r="J6" s="60">
        <f t="shared" ref="J6:J9" si="1">H6*1.12</f>
        <v>0</v>
      </c>
    </row>
    <row r="7" spans="2:10" ht="56.25" x14ac:dyDescent="0.25">
      <c r="B7" s="15">
        <v>45635</v>
      </c>
      <c r="C7" s="16">
        <v>0.34375</v>
      </c>
      <c r="D7" s="16">
        <v>0.44791666666666669</v>
      </c>
      <c r="E7" s="17">
        <v>40</v>
      </c>
      <c r="F7" s="17" t="s">
        <v>42</v>
      </c>
      <c r="G7" s="22" t="s">
        <v>47</v>
      </c>
      <c r="H7" s="77"/>
      <c r="I7" s="59">
        <f t="shared" si="0"/>
        <v>0</v>
      </c>
      <c r="J7" s="60">
        <f t="shared" si="1"/>
        <v>0</v>
      </c>
    </row>
    <row r="8" spans="2:10" ht="56.25" x14ac:dyDescent="0.25">
      <c r="B8" s="15">
        <v>45637</v>
      </c>
      <c r="C8" s="16">
        <v>0.36805555555555558</v>
      </c>
      <c r="D8" s="16">
        <v>0.5</v>
      </c>
      <c r="E8" s="17">
        <v>42</v>
      </c>
      <c r="F8" s="17" t="s">
        <v>16</v>
      </c>
      <c r="G8" s="22" t="s">
        <v>46</v>
      </c>
      <c r="H8" s="77"/>
      <c r="I8" s="59">
        <f t="shared" si="0"/>
        <v>0</v>
      </c>
      <c r="J8" s="60">
        <f t="shared" si="1"/>
        <v>0</v>
      </c>
    </row>
    <row r="9" spans="2:10" ht="56.25" x14ac:dyDescent="0.25">
      <c r="B9" s="15">
        <v>45638</v>
      </c>
      <c r="C9" s="16">
        <v>0.34375</v>
      </c>
      <c r="D9" s="16">
        <v>0.44791666666666669</v>
      </c>
      <c r="E9" s="17">
        <v>45</v>
      </c>
      <c r="F9" s="17" t="s">
        <v>42</v>
      </c>
      <c r="G9" s="22" t="s">
        <v>47</v>
      </c>
      <c r="H9" s="77"/>
      <c r="I9" s="59">
        <f t="shared" si="0"/>
        <v>0</v>
      </c>
      <c r="J9" s="60">
        <f t="shared" si="1"/>
        <v>0</v>
      </c>
    </row>
    <row r="10" spans="2:10" ht="60.75" customHeight="1" x14ac:dyDescent="0.25">
      <c r="B10" s="15">
        <v>45642</v>
      </c>
      <c r="C10" s="16">
        <v>0.34375</v>
      </c>
      <c r="D10" s="16">
        <v>0.4375</v>
      </c>
      <c r="E10" s="17">
        <v>18</v>
      </c>
      <c r="F10" s="17" t="s">
        <v>36</v>
      </c>
      <c r="G10" s="22" t="s">
        <v>54</v>
      </c>
      <c r="H10" s="77"/>
      <c r="I10" s="59">
        <f t="shared" ref="I10:I12" si="2">J10-H10</f>
        <v>0</v>
      </c>
      <c r="J10" s="60">
        <f t="shared" ref="J10:J12" si="3">H10*1.12</f>
        <v>0</v>
      </c>
    </row>
    <row r="11" spans="2:10" ht="60.75" customHeight="1" x14ac:dyDescent="0.25">
      <c r="B11" s="15">
        <v>45642</v>
      </c>
      <c r="C11" s="16">
        <v>0.34375</v>
      </c>
      <c r="D11" s="16">
        <v>0.4375</v>
      </c>
      <c r="E11" s="17">
        <v>49</v>
      </c>
      <c r="F11" s="17" t="s">
        <v>36</v>
      </c>
      <c r="G11" s="22" t="s">
        <v>57</v>
      </c>
      <c r="H11" s="77"/>
      <c r="I11" s="59">
        <f t="shared" si="2"/>
        <v>0</v>
      </c>
      <c r="J11" s="60">
        <f t="shared" si="3"/>
        <v>0</v>
      </c>
    </row>
    <row r="12" spans="2:10" ht="60.75" customHeight="1" thickBot="1" x14ac:dyDescent="0.3">
      <c r="B12" s="23">
        <v>45644</v>
      </c>
      <c r="C12" s="75">
        <v>0.375</v>
      </c>
      <c r="D12" s="75">
        <v>0.54166666666666663</v>
      </c>
      <c r="E12" s="24">
        <v>54</v>
      </c>
      <c r="F12" s="24" t="s">
        <v>11</v>
      </c>
      <c r="G12" s="25" t="s">
        <v>56</v>
      </c>
      <c r="H12" s="78"/>
      <c r="I12" s="61">
        <f t="shared" si="2"/>
        <v>0</v>
      </c>
      <c r="J12" s="62">
        <f t="shared" si="3"/>
        <v>0</v>
      </c>
    </row>
    <row r="13" spans="2:10" ht="45.75" customHeight="1" thickBot="1" x14ac:dyDescent="0.3">
      <c r="B13" s="98" t="s">
        <v>7</v>
      </c>
      <c r="C13" s="99"/>
      <c r="D13" s="99"/>
      <c r="E13" s="99"/>
      <c r="F13" s="99"/>
      <c r="G13" s="99"/>
      <c r="H13" s="50">
        <f>SUM(H5:H12)</f>
        <v>0</v>
      </c>
      <c r="I13" s="50">
        <f>SUM(I5:I12)</f>
        <v>0</v>
      </c>
      <c r="J13" s="50">
        <f>SUM(J5:J12)</f>
        <v>0</v>
      </c>
    </row>
  </sheetData>
  <sheetProtection algorithmName="SHA-512" hashValue="Pi5quPeOQ1NrBJmFNB1YVFsWTQ5T4u19TPlwuHUey5pULHYksA2x3xQaxMNkHTaB2pNRGUE28xckG3krU7bcpg==" saltValue="DqVw48ihR2w75jbBQ4US9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18">
        <v>45630</v>
      </c>
      <c r="C5" s="19">
        <v>0.35416666666666669</v>
      </c>
      <c r="D5" s="19">
        <v>0.4826388888888889</v>
      </c>
      <c r="E5" s="20">
        <v>47</v>
      </c>
      <c r="F5" s="20" t="s">
        <v>16</v>
      </c>
      <c r="G5" s="21" t="s">
        <v>46</v>
      </c>
      <c r="H5" s="81"/>
      <c r="I5" s="56">
        <f>J5-H5</f>
        <v>0</v>
      </c>
      <c r="J5" s="53">
        <f>H5*1.12</f>
        <v>0</v>
      </c>
    </row>
    <row r="6" spans="2:10" ht="60.75" customHeight="1" x14ac:dyDescent="0.25">
      <c r="B6" s="15">
        <v>45631</v>
      </c>
      <c r="C6" s="16">
        <v>0.35416666666666669</v>
      </c>
      <c r="D6" s="16" t="s">
        <v>49</v>
      </c>
      <c r="E6" s="17">
        <v>44</v>
      </c>
      <c r="F6" s="17" t="s">
        <v>16</v>
      </c>
      <c r="G6" s="22" t="s">
        <v>50</v>
      </c>
      <c r="H6" s="77"/>
      <c r="I6" s="59">
        <f t="shared" ref="I6:I8" si="0">J6-H6</f>
        <v>0</v>
      </c>
      <c r="J6" s="60">
        <f t="shared" ref="J6:J8" si="1">H6*1.12</f>
        <v>0</v>
      </c>
    </row>
    <row r="7" spans="2:10" ht="60.75" customHeight="1" x14ac:dyDescent="0.25">
      <c r="B7" s="15">
        <v>45636</v>
      </c>
      <c r="C7" s="16">
        <v>0.375</v>
      </c>
      <c r="D7" s="16">
        <v>0.45833333333333331</v>
      </c>
      <c r="E7" s="17">
        <v>56</v>
      </c>
      <c r="F7" s="17" t="s">
        <v>16</v>
      </c>
      <c r="G7" s="22" t="s">
        <v>51</v>
      </c>
      <c r="H7" s="77"/>
      <c r="I7" s="59">
        <f t="shared" si="0"/>
        <v>0</v>
      </c>
      <c r="J7" s="60">
        <f t="shared" si="1"/>
        <v>0</v>
      </c>
    </row>
    <row r="8" spans="2:10" ht="75" x14ac:dyDescent="0.25">
      <c r="B8" s="15">
        <v>45637</v>
      </c>
      <c r="C8" s="16">
        <v>0.33333333333333331</v>
      </c>
      <c r="D8" s="16">
        <v>0.42708333333333331</v>
      </c>
      <c r="E8" s="17">
        <v>23</v>
      </c>
      <c r="F8" s="17" t="s">
        <v>42</v>
      </c>
      <c r="G8" s="22" t="s">
        <v>52</v>
      </c>
      <c r="H8" s="77"/>
      <c r="I8" s="59">
        <f t="shared" si="0"/>
        <v>0</v>
      </c>
      <c r="J8" s="60">
        <f t="shared" si="1"/>
        <v>0</v>
      </c>
    </row>
    <row r="9" spans="2:10" ht="60.75" customHeight="1" x14ac:dyDescent="0.25">
      <c r="B9" s="15">
        <v>45639</v>
      </c>
      <c r="C9" s="16">
        <v>0.34375</v>
      </c>
      <c r="D9" s="16">
        <v>0.44791666666666669</v>
      </c>
      <c r="E9" s="17">
        <v>40</v>
      </c>
      <c r="F9" s="17" t="s">
        <v>42</v>
      </c>
      <c r="G9" s="22" t="s">
        <v>47</v>
      </c>
      <c r="H9" s="77"/>
      <c r="I9" s="59">
        <f t="shared" ref="I9:I10" si="2">J9-H9</f>
        <v>0</v>
      </c>
      <c r="J9" s="60">
        <f t="shared" ref="J9:J10" si="3">H9*1.12</f>
        <v>0</v>
      </c>
    </row>
    <row r="10" spans="2:10" ht="60.75" customHeight="1" x14ac:dyDescent="0.25">
      <c r="B10" s="15">
        <v>45642</v>
      </c>
      <c r="C10" s="16">
        <v>0.40625</v>
      </c>
      <c r="D10" s="16">
        <v>0.48958333333333331</v>
      </c>
      <c r="E10" s="17">
        <v>29</v>
      </c>
      <c r="F10" s="17" t="s">
        <v>36</v>
      </c>
      <c r="G10" s="22" t="s">
        <v>55</v>
      </c>
      <c r="H10" s="77"/>
      <c r="I10" s="59">
        <f t="shared" si="2"/>
        <v>0</v>
      </c>
      <c r="J10" s="60">
        <f t="shared" si="3"/>
        <v>0</v>
      </c>
    </row>
    <row r="11" spans="2:10" ht="38.25" thickBot="1" x14ac:dyDescent="0.3">
      <c r="B11" s="23">
        <v>45642</v>
      </c>
      <c r="C11" s="75">
        <v>0.33333333333333331</v>
      </c>
      <c r="D11" s="75">
        <v>0.54166666666666663</v>
      </c>
      <c r="E11" s="24">
        <v>31</v>
      </c>
      <c r="F11" s="24" t="s">
        <v>36</v>
      </c>
      <c r="G11" s="25" t="s">
        <v>58</v>
      </c>
      <c r="H11" s="78"/>
      <c r="I11" s="61">
        <f t="shared" ref="I11" si="4">J11-H11</f>
        <v>0</v>
      </c>
      <c r="J11" s="62">
        <f t="shared" ref="J11" si="5">H11*1.12</f>
        <v>0</v>
      </c>
    </row>
    <row r="12" spans="2:10" ht="45.75" customHeight="1" thickBot="1" x14ac:dyDescent="0.3">
      <c r="B12" s="98" t="s">
        <v>7</v>
      </c>
      <c r="C12" s="99"/>
      <c r="D12" s="99"/>
      <c r="E12" s="99"/>
      <c r="F12" s="99"/>
      <c r="G12" s="99"/>
      <c r="H12" s="50">
        <f>SUM(H5:H11)</f>
        <v>0</v>
      </c>
      <c r="I12" s="50">
        <f>SUM(I5:I11)</f>
        <v>0</v>
      </c>
      <c r="J12" s="50">
        <f>SUM(J5:J11)</f>
        <v>0</v>
      </c>
    </row>
  </sheetData>
  <sheetProtection algorithmName="SHA-512" hashValue="29SyYXnpt4nJ2WXUzB18mBfTgCa/7QyTLaJsoAIjEVhxa7cScHMUKovh9Mde+yMxRDmAAVkSbiEfhXywM92hpQ==" saltValue="lOEXV04NA+q27cTQc/1cE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18">
        <v>45630</v>
      </c>
      <c r="C5" s="19">
        <v>0.34375</v>
      </c>
      <c r="D5" s="19">
        <v>0.44791666666666669</v>
      </c>
      <c r="E5" s="20">
        <v>38</v>
      </c>
      <c r="F5" s="20" t="s">
        <v>15</v>
      </c>
      <c r="G5" s="21" t="s">
        <v>47</v>
      </c>
      <c r="H5" s="81"/>
      <c r="I5" s="57">
        <f>J5-H5</f>
        <v>0</v>
      </c>
      <c r="J5" s="58">
        <f>H5*1.12</f>
        <v>0</v>
      </c>
    </row>
    <row r="6" spans="2:10" ht="56.25" x14ac:dyDescent="0.25">
      <c r="B6" s="15">
        <v>45632</v>
      </c>
      <c r="C6" s="16">
        <v>0.34375</v>
      </c>
      <c r="D6" s="16">
        <v>0.44791666666666669</v>
      </c>
      <c r="E6" s="17">
        <v>50</v>
      </c>
      <c r="F6" s="17" t="s">
        <v>42</v>
      </c>
      <c r="G6" s="22" t="s">
        <v>47</v>
      </c>
      <c r="H6" s="77"/>
      <c r="I6" s="59">
        <f t="shared" ref="I6:I8" si="0">J6-H6</f>
        <v>0</v>
      </c>
      <c r="J6" s="60">
        <f t="shared" ref="J6:J8" si="1">H6*1.12</f>
        <v>0</v>
      </c>
    </row>
    <row r="7" spans="2:10" ht="56.25" x14ac:dyDescent="0.25">
      <c r="B7" s="15">
        <v>45636</v>
      </c>
      <c r="C7" s="16">
        <v>0.34375</v>
      </c>
      <c r="D7" s="16">
        <v>0.44791666666666669</v>
      </c>
      <c r="E7" s="17">
        <v>36</v>
      </c>
      <c r="F7" s="17" t="s">
        <v>42</v>
      </c>
      <c r="G7" s="22" t="s">
        <v>47</v>
      </c>
      <c r="H7" s="77"/>
      <c r="I7" s="59">
        <f t="shared" si="0"/>
        <v>0</v>
      </c>
      <c r="J7" s="60">
        <f t="shared" si="1"/>
        <v>0</v>
      </c>
    </row>
    <row r="8" spans="2:10" ht="56.25" x14ac:dyDescent="0.25">
      <c r="B8" s="15">
        <v>45638</v>
      </c>
      <c r="C8" s="16">
        <v>0.41666666666666669</v>
      </c>
      <c r="D8" s="16">
        <v>0.52083333333333337</v>
      </c>
      <c r="E8" s="17">
        <v>32</v>
      </c>
      <c r="F8" s="17" t="s">
        <v>13</v>
      </c>
      <c r="G8" s="22" t="s">
        <v>17</v>
      </c>
      <c r="H8" s="77"/>
      <c r="I8" s="59">
        <f t="shared" si="0"/>
        <v>0</v>
      </c>
      <c r="J8" s="60">
        <f t="shared" si="1"/>
        <v>0</v>
      </c>
    </row>
    <row r="9" spans="2:10" ht="60.75" customHeight="1" x14ac:dyDescent="0.25">
      <c r="B9" s="15">
        <v>45642</v>
      </c>
      <c r="C9" s="16">
        <v>0.39583333333333331</v>
      </c>
      <c r="D9" s="16">
        <v>0.48958333333333331</v>
      </c>
      <c r="E9" s="17">
        <v>35</v>
      </c>
      <c r="F9" s="17" t="s">
        <v>36</v>
      </c>
      <c r="G9" s="22" t="s">
        <v>53</v>
      </c>
      <c r="H9" s="77"/>
      <c r="I9" s="51">
        <f t="shared" ref="I9:I11" si="2">J9-H9</f>
        <v>0</v>
      </c>
      <c r="J9" s="12">
        <f t="shared" ref="J9:J11" si="3">H9*1.12</f>
        <v>0</v>
      </c>
    </row>
    <row r="10" spans="2:10" ht="60.75" customHeight="1" x14ac:dyDescent="0.25">
      <c r="B10" s="15">
        <v>45642</v>
      </c>
      <c r="C10" s="16">
        <v>0.33333333333333331</v>
      </c>
      <c r="D10" s="16">
        <v>0.4375</v>
      </c>
      <c r="E10" s="17">
        <v>45</v>
      </c>
      <c r="F10" s="17" t="s">
        <v>36</v>
      </c>
      <c r="G10" s="22" t="s">
        <v>56</v>
      </c>
      <c r="H10" s="77"/>
      <c r="I10" s="51">
        <f t="shared" si="2"/>
        <v>0</v>
      </c>
      <c r="J10" s="12">
        <f t="shared" si="3"/>
        <v>0</v>
      </c>
    </row>
    <row r="11" spans="2:10" ht="60.75" customHeight="1" thickBot="1" x14ac:dyDescent="0.3">
      <c r="B11" s="23">
        <v>45644</v>
      </c>
      <c r="C11" s="75">
        <v>0.34375</v>
      </c>
      <c r="D11" s="75">
        <v>0.4375</v>
      </c>
      <c r="E11" s="24">
        <v>23</v>
      </c>
      <c r="F11" s="24" t="s">
        <v>14</v>
      </c>
      <c r="G11" s="25" t="s">
        <v>59</v>
      </c>
      <c r="H11" s="78"/>
      <c r="I11" s="54">
        <f t="shared" si="2"/>
        <v>0</v>
      </c>
      <c r="J11" s="55">
        <f t="shared" si="3"/>
        <v>0</v>
      </c>
    </row>
    <row r="12" spans="2:10" ht="45.75" customHeight="1" thickBot="1" x14ac:dyDescent="0.3">
      <c r="B12" s="98" t="s">
        <v>7</v>
      </c>
      <c r="C12" s="99"/>
      <c r="D12" s="99"/>
      <c r="E12" s="99"/>
      <c r="F12" s="99"/>
      <c r="G12" s="99"/>
      <c r="H12" s="50">
        <f>SUM(H5:H11)</f>
        <v>0</v>
      </c>
      <c r="I12" s="50">
        <f>SUM(I5:I11)</f>
        <v>0</v>
      </c>
      <c r="J12" s="50">
        <f>SUM(J5:J11)</f>
        <v>0</v>
      </c>
    </row>
  </sheetData>
  <sheetProtection algorithmName="SHA-512" hashValue="qvrLMFJM6Vvu9upBmQe4OJezEvH+ZB5b+/gqugf1o1n6GyLjb5wqgtVDlfZXh2R2/SpNfRsgmcSubkQP4pVvjg==" saltValue="EEHgyt/IFfjq+92sdwU7u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82">
        <v>45628</v>
      </c>
      <c r="C5" s="83">
        <v>0.33333333333333331</v>
      </c>
      <c r="D5" s="83">
        <v>0.54166666666666663</v>
      </c>
      <c r="E5" s="31">
        <v>43</v>
      </c>
      <c r="F5" s="84" t="s">
        <v>60</v>
      </c>
      <c r="G5" s="85" t="s">
        <v>61</v>
      </c>
      <c r="H5" s="79"/>
      <c r="I5" s="56">
        <f>J5-H5</f>
        <v>0</v>
      </c>
      <c r="J5" s="53">
        <f>H5*1.12</f>
        <v>0</v>
      </c>
    </row>
    <row r="6" spans="2:10" ht="60.75" customHeight="1" x14ac:dyDescent="0.25">
      <c r="B6" s="26">
        <v>45632</v>
      </c>
      <c r="C6" s="27">
        <v>0.33333333333333331</v>
      </c>
      <c r="D6" s="27">
        <v>0.52083333333333337</v>
      </c>
      <c r="E6" s="28">
        <v>59</v>
      </c>
      <c r="F6" s="28" t="s">
        <v>13</v>
      </c>
      <c r="G6" s="33" t="s">
        <v>64</v>
      </c>
      <c r="H6" s="79"/>
      <c r="I6" s="11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26">
        <v>45642</v>
      </c>
      <c r="C7" s="27">
        <v>0.32291666666666669</v>
      </c>
      <c r="D7" s="27">
        <v>0.4375</v>
      </c>
      <c r="E7" s="28">
        <v>51</v>
      </c>
      <c r="F7" s="28" t="s">
        <v>36</v>
      </c>
      <c r="G7" s="33" t="s">
        <v>66</v>
      </c>
      <c r="H7" s="79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6">
        <v>45643</v>
      </c>
      <c r="C8" s="27">
        <v>0.34375</v>
      </c>
      <c r="D8" s="27">
        <v>0.46875</v>
      </c>
      <c r="E8" s="28">
        <v>23</v>
      </c>
      <c r="F8" s="28" t="s">
        <v>13</v>
      </c>
      <c r="G8" s="33" t="s">
        <v>65</v>
      </c>
      <c r="H8" s="79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34">
        <v>45645</v>
      </c>
      <c r="C9" s="63">
        <v>0.31944444444444448</v>
      </c>
      <c r="D9" s="63">
        <v>0.3888888888888889</v>
      </c>
      <c r="E9" s="35">
        <v>37</v>
      </c>
      <c r="F9" s="35" t="s">
        <v>11</v>
      </c>
      <c r="G9" s="36" t="s">
        <v>70</v>
      </c>
      <c r="H9" s="79"/>
      <c r="I9" s="11">
        <f t="shared" ref="I9" si="2">J9-H9</f>
        <v>0</v>
      </c>
      <c r="J9" s="12">
        <f t="shared" ref="J9" si="3">H9*1.12</f>
        <v>0</v>
      </c>
    </row>
    <row r="10" spans="2:10" ht="45.75" customHeight="1" thickBot="1" x14ac:dyDescent="0.3">
      <c r="B10" s="98" t="s">
        <v>7</v>
      </c>
      <c r="C10" s="99"/>
      <c r="D10" s="99"/>
      <c r="E10" s="99"/>
      <c r="F10" s="99"/>
      <c r="G10" s="99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WjXgknf4ok4pcERPtN3c+eE9NFE5KTLqlcTeHET3y+Ye7KAwHj5sbO7sogPqpzjftSNTR5qOax7ob2lw3NOEMA==" saltValue="DKLwD/5LpARRAhfl1wbNt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0"/>
  <sheetViews>
    <sheetView zoomScale="90" zoomScaleNormal="90" workbookViewId="0">
      <selection activeCell="H5" sqref="H5:H8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29">
        <v>45629</v>
      </c>
      <c r="C5" s="30">
        <v>0.35416666666666669</v>
      </c>
      <c r="D5" s="30">
        <v>0.47916666666666669</v>
      </c>
      <c r="E5" s="31">
        <v>49</v>
      </c>
      <c r="F5" s="31" t="s">
        <v>14</v>
      </c>
      <c r="G5" s="32" t="s">
        <v>62</v>
      </c>
      <c r="H5" s="81"/>
      <c r="I5" s="56">
        <f>J5-H5</f>
        <v>0</v>
      </c>
      <c r="J5" s="53">
        <f>H5*1.12</f>
        <v>0</v>
      </c>
    </row>
    <row r="6" spans="2:10" ht="60.75" customHeight="1" x14ac:dyDescent="0.25">
      <c r="B6" s="26">
        <v>45632</v>
      </c>
      <c r="C6" s="27">
        <v>0.34375</v>
      </c>
      <c r="D6" s="27">
        <v>0.5</v>
      </c>
      <c r="E6" s="28">
        <v>49</v>
      </c>
      <c r="F6" s="28" t="s">
        <v>16</v>
      </c>
      <c r="G6" s="33" t="s">
        <v>65</v>
      </c>
      <c r="H6" s="77"/>
      <c r="I6" s="59">
        <f t="shared" ref="I6:I8" si="0">J6-H6</f>
        <v>0</v>
      </c>
      <c r="J6" s="60">
        <f t="shared" ref="J6:J8" si="1">H6*1.12</f>
        <v>0</v>
      </c>
    </row>
    <row r="7" spans="2:10" ht="60.75" customHeight="1" x14ac:dyDescent="0.25">
      <c r="B7" s="26">
        <v>45642</v>
      </c>
      <c r="C7" s="27">
        <v>0.33333333333333331</v>
      </c>
      <c r="D7" s="27">
        <v>0.41666666666666669</v>
      </c>
      <c r="E7" s="28">
        <v>30</v>
      </c>
      <c r="F7" s="28" t="s">
        <v>11</v>
      </c>
      <c r="G7" s="33" t="s">
        <v>67</v>
      </c>
      <c r="H7" s="77"/>
      <c r="I7" s="59">
        <f t="shared" si="0"/>
        <v>0</v>
      </c>
      <c r="J7" s="60">
        <f t="shared" si="1"/>
        <v>0</v>
      </c>
    </row>
    <row r="8" spans="2:10" ht="60.75" customHeight="1" x14ac:dyDescent="0.25">
      <c r="B8" s="26">
        <v>45644</v>
      </c>
      <c r="C8" s="27">
        <v>0.375</v>
      </c>
      <c r="D8" s="27">
        <v>0.53125</v>
      </c>
      <c r="E8" s="28">
        <v>42</v>
      </c>
      <c r="F8" s="28" t="s">
        <v>11</v>
      </c>
      <c r="G8" s="33" t="s">
        <v>66</v>
      </c>
      <c r="H8" s="77"/>
      <c r="I8" s="59">
        <f t="shared" si="0"/>
        <v>0</v>
      </c>
      <c r="J8" s="60">
        <f t="shared" si="1"/>
        <v>0</v>
      </c>
    </row>
    <row r="9" spans="2:10" ht="38.25" thickBot="1" x14ac:dyDescent="0.3">
      <c r="B9" s="34">
        <v>45645</v>
      </c>
      <c r="C9" s="63">
        <v>0.38194444444444442</v>
      </c>
      <c r="D9" s="63">
        <v>0.45833333333333331</v>
      </c>
      <c r="E9" s="35">
        <v>48</v>
      </c>
      <c r="F9" s="35" t="s">
        <v>11</v>
      </c>
      <c r="G9" s="36" t="s">
        <v>66</v>
      </c>
      <c r="H9" s="78"/>
      <c r="I9" s="61">
        <f t="shared" ref="I9" si="2">J9-H9</f>
        <v>0</v>
      </c>
      <c r="J9" s="62">
        <f t="shared" ref="J9" si="3">H9*1.12</f>
        <v>0</v>
      </c>
    </row>
    <row r="10" spans="2:10" ht="45.75" customHeight="1" thickBot="1" x14ac:dyDescent="0.3">
      <c r="B10" s="98" t="s">
        <v>7</v>
      </c>
      <c r="C10" s="99"/>
      <c r="D10" s="99"/>
      <c r="E10" s="99"/>
      <c r="F10" s="99"/>
      <c r="G10" s="99"/>
      <c r="H10" s="50">
        <f>SUM(H5:H9)</f>
        <v>0</v>
      </c>
      <c r="I10" s="50">
        <f>SUM(I5:I9)</f>
        <v>0</v>
      </c>
      <c r="J10" s="50">
        <f>SUM(J5:J9)</f>
        <v>0</v>
      </c>
    </row>
  </sheetData>
  <sheetProtection algorithmName="SHA-512" hashValue="LN1l5rjPDQvrc5zDfat3Be6+Yjjs3TGLik7F03PlguKiLNzlvoJRR6uo5abgB9JR+3FCGYnM2waqeD5GV+WgRg==" saltValue="TGQzOFFFPVyEqGpTMLPqA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9"/>
  <sheetViews>
    <sheetView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29">
        <v>45631</v>
      </c>
      <c r="C5" s="30">
        <v>0.33333333333333331</v>
      </c>
      <c r="D5" s="30">
        <v>0.45833333333333331</v>
      </c>
      <c r="E5" s="31">
        <v>38</v>
      </c>
      <c r="F5" s="31" t="s">
        <v>14</v>
      </c>
      <c r="G5" s="32" t="s">
        <v>63</v>
      </c>
      <c r="H5" s="81"/>
      <c r="I5" s="52">
        <f>J5-H5</f>
        <v>0</v>
      </c>
      <c r="J5" s="53">
        <f>H5*1.12</f>
        <v>0</v>
      </c>
    </row>
    <row r="6" spans="2:10" ht="56.25" x14ac:dyDescent="0.25">
      <c r="B6" s="26">
        <v>45636</v>
      </c>
      <c r="C6" s="27">
        <v>0.33333333333333331</v>
      </c>
      <c r="D6" s="27">
        <v>0.44791666666666669</v>
      </c>
      <c r="E6" s="28">
        <v>27</v>
      </c>
      <c r="F6" s="28" t="s">
        <v>13</v>
      </c>
      <c r="G6" s="33" t="s">
        <v>65</v>
      </c>
      <c r="H6" s="77"/>
      <c r="I6" s="51">
        <f t="shared" ref="I6:I8" si="0">J6-H6</f>
        <v>0</v>
      </c>
      <c r="J6" s="12">
        <f t="shared" ref="J6:J8" si="1">H6*1.12</f>
        <v>0</v>
      </c>
    </row>
    <row r="7" spans="2:10" ht="56.25" x14ac:dyDescent="0.25">
      <c r="B7" s="26">
        <v>45642</v>
      </c>
      <c r="C7" s="27">
        <v>0.33333333333333331</v>
      </c>
      <c r="D7" s="27">
        <v>0.45833333333333331</v>
      </c>
      <c r="E7" s="28">
        <v>38</v>
      </c>
      <c r="F7" s="28" t="s">
        <v>42</v>
      </c>
      <c r="G7" s="33" t="s">
        <v>68</v>
      </c>
      <c r="H7" s="77"/>
      <c r="I7" s="51">
        <f t="shared" si="0"/>
        <v>0</v>
      </c>
      <c r="J7" s="12">
        <f t="shared" si="1"/>
        <v>0</v>
      </c>
    </row>
    <row r="8" spans="2:10" ht="21.75" thickBot="1" x14ac:dyDescent="0.3">
      <c r="B8" s="34">
        <v>45644</v>
      </c>
      <c r="C8" s="63">
        <v>0.34375</v>
      </c>
      <c r="D8" s="63">
        <v>0.48958333333333331</v>
      </c>
      <c r="E8" s="35">
        <v>43</v>
      </c>
      <c r="F8" s="35" t="s">
        <v>16</v>
      </c>
      <c r="G8" s="36" t="s">
        <v>69</v>
      </c>
      <c r="H8" s="78"/>
      <c r="I8" s="54">
        <f t="shared" si="0"/>
        <v>0</v>
      </c>
      <c r="J8" s="55">
        <f t="shared" si="1"/>
        <v>0</v>
      </c>
    </row>
    <row r="9" spans="2:10" ht="45.75" customHeight="1" thickBot="1" x14ac:dyDescent="0.3">
      <c r="B9" s="98" t="s">
        <v>7</v>
      </c>
      <c r="C9" s="99"/>
      <c r="D9" s="99"/>
      <c r="E9" s="99"/>
      <c r="F9" s="99"/>
      <c r="G9" s="99"/>
      <c r="H9" s="50">
        <f>SUM(H5:H8)</f>
        <v>0</v>
      </c>
      <c r="I9" s="50">
        <f>SUM(I5:I8)</f>
        <v>0</v>
      </c>
      <c r="J9" s="50">
        <f>SUM(J5:J8)</f>
        <v>0</v>
      </c>
    </row>
  </sheetData>
  <sheetProtection algorithmName="SHA-512" hashValue="nQNyzg7BEUJRTizI352GUxNgykp+Kz+p/fdxNTx0yRGVdHig2o/Xqc1sVjhvCd70OCiAdekrrchLfH4BW2Tvbw==" saltValue="H/5Q3TFrLgraPY0MCSE8xg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89">
        <v>45642</v>
      </c>
      <c r="C5" s="90">
        <v>0.375</v>
      </c>
      <c r="D5" s="90">
        <v>0.4861111111111111</v>
      </c>
      <c r="E5" s="91">
        <v>140</v>
      </c>
      <c r="F5" s="91" t="s">
        <v>36</v>
      </c>
      <c r="G5" s="95" t="s">
        <v>35</v>
      </c>
      <c r="H5" s="81"/>
      <c r="I5" s="56">
        <f>J5-H5</f>
        <v>0</v>
      </c>
      <c r="J5" s="53">
        <f>H5*1.12</f>
        <v>0</v>
      </c>
    </row>
    <row r="6" spans="2:10" ht="75" x14ac:dyDescent="0.25">
      <c r="B6" s="86">
        <v>45644</v>
      </c>
      <c r="C6" s="87">
        <v>0.35416666666666669</v>
      </c>
      <c r="D6" s="87">
        <v>0.53125</v>
      </c>
      <c r="E6" s="88">
        <v>80</v>
      </c>
      <c r="F6" s="88" t="s">
        <v>11</v>
      </c>
      <c r="G6" s="96" t="s">
        <v>71</v>
      </c>
      <c r="H6" s="77"/>
      <c r="I6" s="59">
        <f>J6-H6</f>
        <v>0</v>
      </c>
      <c r="J6" s="60">
        <f>H6*1.12</f>
        <v>0</v>
      </c>
    </row>
    <row r="7" spans="2:10" ht="60.75" customHeight="1" x14ac:dyDescent="0.25">
      <c r="B7" s="86">
        <v>45645</v>
      </c>
      <c r="C7" s="87">
        <v>0.33333333333333331</v>
      </c>
      <c r="D7" s="87">
        <v>0.5625</v>
      </c>
      <c r="E7" s="88">
        <v>75</v>
      </c>
      <c r="F7" s="88" t="s">
        <v>16</v>
      </c>
      <c r="G7" s="96" t="s">
        <v>72</v>
      </c>
      <c r="H7" s="77"/>
      <c r="I7" s="59">
        <f t="shared" ref="I7:I8" si="0">J7-H7</f>
        <v>0</v>
      </c>
      <c r="J7" s="60">
        <f t="shared" ref="J7:J8" si="1">H7*1.12</f>
        <v>0</v>
      </c>
    </row>
    <row r="8" spans="2:10" ht="38.25" thickBot="1" x14ac:dyDescent="0.3">
      <c r="B8" s="92">
        <v>45646</v>
      </c>
      <c r="C8" s="93">
        <v>0.31944444444444448</v>
      </c>
      <c r="D8" s="93">
        <v>0.3888888888888889</v>
      </c>
      <c r="E8" s="94">
        <v>134</v>
      </c>
      <c r="F8" s="94" t="s">
        <v>11</v>
      </c>
      <c r="G8" s="97" t="s">
        <v>73</v>
      </c>
      <c r="H8" s="78"/>
      <c r="I8" s="61">
        <f t="shared" si="0"/>
        <v>0</v>
      </c>
      <c r="J8" s="62">
        <f t="shared" si="1"/>
        <v>0</v>
      </c>
    </row>
    <row r="9" spans="2:10" ht="45.75" customHeight="1" thickBot="1" x14ac:dyDescent="0.3">
      <c r="B9" s="98" t="s">
        <v>7</v>
      </c>
      <c r="C9" s="99"/>
      <c r="D9" s="99"/>
      <c r="E9" s="99"/>
      <c r="F9" s="99"/>
      <c r="G9" s="99"/>
      <c r="H9" s="50">
        <f>SUM(H5:H8)</f>
        <v>0</v>
      </c>
      <c r="I9" s="50">
        <f>SUM(I5:I8)</f>
        <v>0</v>
      </c>
      <c r="J9" s="50">
        <f>SUM(J5:J8)</f>
        <v>0</v>
      </c>
    </row>
  </sheetData>
  <sheetProtection algorithmName="SHA-512" hashValue="ZWjM1wbk3R2tjlOj/wKJxkBudh6A66wBmNFNJsv015VRmy5rO/pW6fjcP/EE3VjZgf402VbPaeiKVDylSXyJOw==" saltValue="JvmY914E7OPmffgugzQNVw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Karlovarsko 1.</vt:lpstr>
      <vt:lpstr>Karlovarsko 2.</vt:lpstr>
      <vt:lpstr>Karlovarsko 3.</vt:lpstr>
      <vt:lpstr>Sokolovsko 1.</vt:lpstr>
      <vt:lpstr>Sokolovsko 2.</vt:lpstr>
      <vt:lpstr>Sokolovsko 3.</vt:lpstr>
      <vt:lpstr>Chebsko 1.</vt:lpstr>
      <vt:lpstr>Chebsko 2.</vt:lpstr>
      <vt:lpstr>Chebsko 3.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2024-11-22T11:59:03Z</dcterms:modified>
</cp:coreProperties>
</file>