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Veejnzakzky18/Zadvac zen/"/>
    </mc:Choice>
  </mc:AlternateContent>
  <xr:revisionPtr revIDLastSave="0" documentId="8_{97D3BF17-FE09-4271-AD9D-6D2787CB2B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L8" i="1"/>
  <c r="K9" i="1"/>
  <c r="M9" i="1"/>
  <c r="K10" i="1"/>
  <c r="K11" i="1"/>
  <c r="K12" i="1"/>
  <c r="L12" i="1"/>
  <c r="K13" i="1"/>
  <c r="M13" i="1"/>
  <c r="K14" i="1"/>
  <c r="K15" i="1"/>
  <c r="K16" i="1"/>
  <c r="L16" i="1"/>
  <c r="K17" i="1"/>
  <c r="M17" i="1"/>
  <c r="K18" i="1"/>
  <c r="K19" i="1"/>
  <c r="K20" i="1"/>
  <c r="L20" i="1"/>
  <c r="K21" i="1"/>
  <c r="M21" i="1"/>
  <c r="K22" i="1"/>
  <c r="K23" i="1"/>
  <c r="K24" i="1"/>
  <c r="L24" i="1"/>
  <c r="K25" i="1"/>
  <c r="M25" i="1"/>
  <c r="K26" i="1"/>
  <c r="K27" i="1"/>
  <c r="K28" i="1"/>
  <c r="L28" i="1"/>
  <c r="K29" i="1"/>
  <c r="M29" i="1"/>
  <c r="K30" i="1"/>
  <c r="K31" i="1"/>
  <c r="K32" i="1"/>
  <c r="L32" i="1"/>
  <c r="K33" i="1"/>
  <c r="K34" i="1"/>
  <c r="K35" i="1"/>
  <c r="K36" i="1"/>
  <c r="L36" i="1"/>
  <c r="K37" i="1"/>
  <c r="K38" i="1"/>
  <c r="K39" i="1"/>
  <c r="K40" i="1"/>
  <c r="L40" i="1"/>
  <c r="K41" i="1"/>
  <c r="K42" i="1"/>
  <c r="K43" i="1"/>
  <c r="K44" i="1"/>
  <c r="L44" i="1"/>
  <c r="K45" i="1"/>
  <c r="K46" i="1"/>
  <c r="K47" i="1"/>
  <c r="K48" i="1"/>
  <c r="L48" i="1"/>
  <c r="K49" i="1"/>
  <c r="K50" i="1"/>
  <c r="K51" i="1"/>
  <c r="K52" i="1"/>
  <c r="L52" i="1"/>
  <c r="K53" i="1"/>
  <c r="K54" i="1"/>
  <c r="K55" i="1"/>
  <c r="K56" i="1"/>
  <c r="L56" i="1"/>
  <c r="K57" i="1"/>
  <c r="K58" i="1"/>
  <c r="K59" i="1"/>
  <c r="K60" i="1"/>
  <c r="L60" i="1"/>
  <c r="K61" i="1"/>
  <c r="K62" i="1"/>
  <c r="K63" i="1"/>
  <c r="K64" i="1"/>
  <c r="L64" i="1"/>
  <c r="K65" i="1"/>
  <c r="K66" i="1"/>
  <c r="K67" i="1"/>
  <c r="K69" i="1"/>
  <c r="K70" i="1"/>
  <c r="K71" i="1"/>
  <c r="K72" i="1"/>
  <c r="L72" i="1"/>
  <c r="K73" i="1"/>
  <c r="K74" i="1"/>
  <c r="K75" i="1"/>
  <c r="K76" i="1"/>
  <c r="L76" i="1"/>
  <c r="K77" i="1"/>
  <c r="K78" i="1"/>
  <c r="K79" i="1"/>
  <c r="K80" i="1"/>
  <c r="L80" i="1"/>
  <c r="K81" i="1"/>
  <c r="K82" i="1"/>
  <c r="K83" i="1"/>
  <c r="H6" i="1"/>
  <c r="L6" i="1" s="1"/>
  <c r="H7" i="1"/>
  <c r="L7" i="1" s="1"/>
  <c r="I7" i="1"/>
  <c r="M7" i="1" s="1"/>
  <c r="H8" i="1"/>
  <c r="I8" i="1"/>
  <c r="M8" i="1" s="1"/>
  <c r="H9" i="1"/>
  <c r="L9" i="1" s="1"/>
  <c r="I9" i="1"/>
  <c r="H10" i="1"/>
  <c r="L10" i="1" s="1"/>
  <c r="I10" i="1"/>
  <c r="M10" i="1" s="1"/>
  <c r="H11" i="1"/>
  <c r="L11" i="1" s="1"/>
  <c r="I11" i="1"/>
  <c r="M11" i="1" s="1"/>
  <c r="H12" i="1"/>
  <c r="I12" i="1"/>
  <c r="M12" i="1" s="1"/>
  <c r="H13" i="1"/>
  <c r="L13" i="1" s="1"/>
  <c r="I13" i="1"/>
  <c r="H14" i="1"/>
  <c r="L14" i="1" s="1"/>
  <c r="I14" i="1"/>
  <c r="M14" i="1" s="1"/>
  <c r="H15" i="1"/>
  <c r="L15" i="1" s="1"/>
  <c r="I15" i="1"/>
  <c r="M15" i="1" s="1"/>
  <c r="H16" i="1"/>
  <c r="I16" i="1"/>
  <c r="M16" i="1" s="1"/>
  <c r="H17" i="1"/>
  <c r="L17" i="1" s="1"/>
  <c r="I17" i="1"/>
  <c r="H18" i="1"/>
  <c r="L18" i="1" s="1"/>
  <c r="I18" i="1"/>
  <c r="M18" i="1" s="1"/>
  <c r="H19" i="1"/>
  <c r="L19" i="1" s="1"/>
  <c r="I19" i="1"/>
  <c r="M19" i="1" s="1"/>
  <c r="H20" i="1"/>
  <c r="I20" i="1"/>
  <c r="M20" i="1" s="1"/>
  <c r="H21" i="1"/>
  <c r="L21" i="1" s="1"/>
  <c r="I21" i="1"/>
  <c r="H22" i="1"/>
  <c r="L22" i="1" s="1"/>
  <c r="I22" i="1"/>
  <c r="M22" i="1" s="1"/>
  <c r="H23" i="1"/>
  <c r="L23" i="1" s="1"/>
  <c r="I23" i="1"/>
  <c r="M23" i="1" s="1"/>
  <c r="H24" i="1"/>
  <c r="I24" i="1"/>
  <c r="M24" i="1" s="1"/>
  <c r="H25" i="1"/>
  <c r="L25" i="1" s="1"/>
  <c r="I25" i="1"/>
  <c r="H26" i="1"/>
  <c r="L26" i="1" s="1"/>
  <c r="I26" i="1"/>
  <c r="M26" i="1" s="1"/>
  <c r="H27" i="1"/>
  <c r="L27" i="1" s="1"/>
  <c r="I27" i="1"/>
  <c r="M27" i="1" s="1"/>
  <c r="H28" i="1"/>
  <c r="I28" i="1"/>
  <c r="M28" i="1" s="1"/>
  <c r="H29" i="1"/>
  <c r="L29" i="1" s="1"/>
  <c r="I29" i="1"/>
  <c r="H30" i="1"/>
  <c r="L30" i="1" s="1"/>
  <c r="I30" i="1"/>
  <c r="M30" i="1" s="1"/>
  <c r="H31" i="1"/>
  <c r="L31" i="1" s="1"/>
  <c r="H32" i="1"/>
  <c r="I32" i="1"/>
  <c r="M32" i="1" s="1"/>
  <c r="H33" i="1"/>
  <c r="I33" i="1" s="1"/>
  <c r="M33" i="1" s="1"/>
  <c r="H34" i="1"/>
  <c r="L34" i="1" s="1"/>
  <c r="I34" i="1"/>
  <c r="M34" i="1" s="1"/>
  <c r="H35" i="1"/>
  <c r="L35" i="1" s="1"/>
  <c r="H36" i="1"/>
  <c r="I36" i="1"/>
  <c r="M36" i="1" s="1"/>
  <c r="H37" i="1"/>
  <c r="I37" i="1" s="1"/>
  <c r="M37" i="1" s="1"/>
  <c r="H38" i="1"/>
  <c r="L38" i="1" s="1"/>
  <c r="I38" i="1"/>
  <c r="M38" i="1" s="1"/>
  <c r="H39" i="1"/>
  <c r="L39" i="1" s="1"/>
  <c r="H40" i="1"/>
  <c r="I40" i="1"/>
  <c r="M40" i="1" s="1"/>
  <c r="H41" i="1"/>
  <c r="I41" i="1" s="1"/>
  <c r="M41" i="1" s="1"/>
  <c r="H42" i="1"/>
  <c r="L42" i="1" s="1"/>
  <c r="I42" i="1"/>
  <c r="M42" i="1" s="1"/>
  <c r="H43" i="1"/>
  <c r="L43" i="1" s="1"/>
  <c r="H44" i="1"/>
  <c r="I44" i="1"/>
  <c r="M44" i="1" s="1"/>
  <c r="H45" i="1"/>
  <c r="I45" i="1" s="1"/>
  <c r="M45" i="1" s="1"/>
  <c r="H46" i="1"/>
  <c r="L46" i="1" s="1"/>
  <c r="I46" i="1"/>
  <c r="M46" i="1" s="1"/>
  <c r="H47" i="1"/>
  <c r="L47" i="1" s="1"/>
  <c r="H48" i="1"/>
  <c r="I48" i="1"/>
  <c r="M48" i="1" s="1"/>
  <c r="H49" i="1"/>
  <c r="I49" i="1" s="1"/>
  <c r="M49" i="1" s="1"/>
  <c r="H50" i="1"/>
  <c r="L50" i="1" s="1"/>
  <c r="I50" i="1"/>
  <c r="M50" i="1" s="1"/>
  <c r="H51" i="1"/>
  <c r="L51" i="1" s="1"/>
  <c r="H52" i="1"/>
  <c r="I52" i="1"/>
  <c r="M52" i="1" s="1"/>
  <c r="H53" i="1"/>
  <c r="I53" i="1" s="1"/>
  <c r="M53" i="1" s="1"/>
  <c r="H54" i="1"/>
  <c r="L54" i="1" s="1"/>
  <c r="I54" i="1"/>
  <c r="M54" i="1" s="1"/>
  <c r="H55" i="1"/>
  <c r="L55" i="1" s="1"/>
  <c r="H56" i="1"/>
  <c r="I56" i="1"/>
  <c r="M56" i="1" s="1"/>
  <c r="H57" i="1"/>
  <c r="I57" i="1" s="1"/>
  <c r="M57" i="1" s="1"/>
  <c r="H58" i="1"/>
  <c r="L58" i="1" s="1"/>
  <c r="I58" i="1"/>
  <c r="M58" i="1" s="1"/>
  <c r="H59" i="1"/>
  <c r="L59" i="1" s="1"/>
  <c r="H60" i="1"/>
  <c r="I60" i="1"/>
  <c r="M60" i="1" s="1"/>
  <c r="H61" i="1"/>
  <c r="I61" i="1" s="1"/>
  <c r="M61" i="1" s="1"/>
  <c r="H62" i="1"/>
  <c r="L62" i="1" s="1"/>
  <c r="I62" i="1"/>
  <c r="M62" i="1" s="1"/>
  <c r="H63" i="1"/>
  <c r="L63" i="1" s="1"/>
  <c r="H64" i="1"/>
  <c r="I64" i="1"/>
  <c r="M64" i="1" s="1"/>
  <c r="H65" i="1"/>
  <c r="I65" i="1" s="1"/>
  <c r="M65" i="1" s="1"/>
  <c r="H66" i="1"/>
  <c r="L66" i="1" s="1"/>
  <c r="I66" i="1"/>
  <c r="M66" i="1" s="1"/>
  <c r="H67" i="1"/>
  <c r="L67" i="1" s="1"/>
  <c r="H69" i="1"/>
  <c r="I69" i="1" s="1"/>
  <c r="M69" i="1" s="1"/>
  <c r="H70" i="1"/>
  <c r="L70" i="1" s="1"/>
  <c r="I70" i="1"/>
  <c r="M70" i="1" s="1"/>
  <c r="H71" i="1"/>
  <c r="L71" i="1" s="1"/>
  <c r="H72" i="1"/>
  <c r="I72" i="1"/>
  <c r="M72" i="1" s="1"/>
  <c r="H73" i="1"/>
  <c r="I73" i="1" s="1"/>
  <c r="M73" i="1" s="1"/>
  <c r="H74" i="1"/>
  <c r="L74" i="1" s="1"/>
  <c r="I74" i="1"/>
  <c r="M74" i="1" s="1"/>
  <c r="H75" i="1"/>
  <c r="L75" i="1" s="1"/>
  <c r="H76" i="1"/>
  <c r="I76" i="1"/>
  <c r="M76" i="1" s="1"/>
  <c r="H77" i="1"/>
  <c r="I77" i="1" s="1"/>
  <c r="M77" i="1" s="1"/>
  <c r="H78" i="1"/>
  <c r="L78" i="1" s="1"/>
  <c r="I78" i="1"/>
  <c r="M78" i="1" s="1"/>
  <c r="H79" i="1"/>
  <c r="L79" i="1" s="1"/>
  <c r="H80" i="1"/>
  <c r="I80" i="1"/>
  <c r="M80" i="1" s="1"/>
  <c r="H81" i="1"/>
  <c r="I81" i="1" s="1"/>
  <c r="M81" i="1" s="1"/>
  <c r="H82" i="1"/>
  <c r="L82" i="1" s="1"/>
  <c r="I82" i="1"/>
  <c r="M82" i="1" s="1"/>
  <c r="H83" i="1"/>
  <c r="L83" i="1" s="1"/>
  <c r="I6" i="1" l="1"/>
  <c r="M6" i="1" s="1"/>
  <c r="L81" i="1"/>
  <c r="L77" i="1"/>
  <c r="L73" i="1"/>
  <c r="L69" i="1"/>
  <c r="L65" i="1"/>
  <c r="L61" i="1"/>
  <c r="L57" i="1"/>
  <c r="L53" i="1"/>
  <c r="L49" i="1"/>
  <c r="L45" i="1"/>
  <c r="L41" i="1"/>
  <c r="L37" i="1"/>
  <c r="L33" i="1"/>
  <c r="I83" i="1"/>
  <c r="M83" i="1" s="1"/>
  <c r="I79" i="1"/>
  <c r="M79" i="1" s="1"/>
  <c r="I75" i="1"/>
  <c r="M75" i="1" s="1"/>
  <c r="I71" i="1"/>
  <c r="M71" i="1" s="1"/>
  <c r="I67" i="1"/>
  <c r="M67" i="1" s="1"/>
  <c r="I63" i="1"/>
  <c r="M63" i="1" s="1"/>
  <c r="I59" i="1"/>
  <c r="M59" i="1" s="1"/>
  <c r="I55" i="1"/>
  <c r="M55" i="1" s="1"/>
  <c r="I51" i="1"/>
  <c r="M51" i="1" s="1"/>
  <c r="I47" i="1"/>
  <c r="M47" i="1" s="1"/>
  <c r="I43" i="1"/>
  <c r="M43" i="1" s="1"/>
  <c r="I39" i="1"/>
  <c r="M39" i="1" s="1"/>
  <c r="I35" i="1"/>
  <c r="M35" i="1" s="1"/>
  <c r="I31" i="1"/>
  <c r="M31" i="1" s="1"/>
  <c r="F68" i="1"/>
  <c r="H68" i="1" l="1"/>
  <c r="L68" i="1" s="1"/>
  <c r="K68" i="1"/>
  <c r="K84" i="1"/>
  <c r="C87" i="1" s="1"/>
  <c r="I68" i="1" l="1"/>
  <c r="M68" i="1" s="1"/>
  <c r="H84" i="1"/>
  <c r="L84" i="1" l="1"/>
  <c r="C88" i="1" s="1"/>
  <c r="M84" i="1"/>
  <c r="C89" i="1" s="1"/>
  <c r="I84" i="1"/>
</calcChain>
</file>

<file path=xl/sharedStrings.xml><?xml version="1.0" encoding="utf-8"?>
<sst xmlns="http://schemas.openxmlformats.org/spreadsheetml/2006/main" count="405" uniqueCount="323">
  <si>
    <t>Formulář pro zpracování nabídkové ceny</t>
  </si>
  <si>
    <t>veřejná zakázka - zjednodušené podlimitní řízení</t>
  </si>
  <si>
    <t>"Dodávka léčivých přípravků pro ZZS KVK 2024-2026"</t>
  </si>
  <si>
    <t>Registrovaný název LP</t>
  </si>
  <si>
    <t>Léčivá látka</t>
  </si>
  <si>
    <t>Doplněk názvu</t>
  </si>
  <si>
    <t>Síla</t>
  </si>
  <si>
    <t>Balení</t>
  </si>
  <si>
    <t>Cena balení bez DPH</t>
  </si>
  <si>
    <t>DPH v %</t>
  </si>
  <si>
    <t>DPH v Kč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</si>
  <si>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</si>
  <si>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     balení/2 roky</t>
  </si>
  <si>
    <t>Cena celkem bez DPH</t>
  </si>
  <si>
    <t>Celkem DPH</t>
  </si>
  <si>
    <t>Cena celkem vč. DPH</t>
  </si>
  <si>
    <t>Actilyse</t>
  </si>
  <si>
    <t>ALTEPLASA</t>
  </si>
  <si>
    <t>1MG/ML INJ/INF PSO LQF 1+1X50ML+KAN</t>
  </si>
  <si>
    <t>1MG/ML</t>
  </si>
  <si>
    <t>1+1X50ML+KAN</t>
  </si>
  <si>
    <t>Adenocor</t>
  </si>
  <si>
    <t>ADENOSIN</t>
  </si>
  <si>
    <t>3MG/ML INJ SOL 6X2ML</t>
  </si>
  <si>
    <t>3MG/ML</t>
  </si>
  <si>
    <t>6X2ML</t>
  </si>
  <si>
    <t>Adrenalin</t>
  </si>
  <si>
    <t>EPINEFRIN-HYDROCHLORID</t>
  </si>
  <si>
    <t>1MG/ML INJ SOL 5X1ML</t>
  </si>
  <si>
    <t>5X1ML</t>
  </si>
  <si>
    <t>Almiral</t>
  </si>
  <si>
    <t>SODNÁ SŮL DIKLOFENAK</t>
  </si>
  <si>
    <t>75MG/3ML INJ SOL 10X3ML</t>
  </si>
  <si>
    <t>75MG/3ML</t>
  </si>
  <si>
    <t>10X3ML</t>
  </si>
  <si>
    <t>Analgin</t>
  </si>
  <si>
    <t>METAMIZOL, PITOFENON, FENPIVERIN</t>
  </si>
  <si>
    <t>0,5G/ML+2MG/ML+0,02MG/ML INJ SOL 5X5ML</t>
  </si>
  <si>
    <t>0,5G/ML+2MG/ML+0,02MG/ML</t>
  </si>
  <si>
    <t>5x5ML</t>
  </si>
  <si>
    <t>Anopyrin</t>
  </si>
  <si>
    <t>KYSELINA ACETYLSALICYLOVÁ</t>
  </si>
  <si>
    <t>100MG TBL NOB 20(2X10)</t>
  </si>
  <si>
    <t>10MG</t>
  </si>
  <si>
    <t>20(2X10)</t>
  </si>
  <si>
    <t>Apaurin</t>
  </si>
  <si>
    <t>DIAZEPAM</t>
  </si>
  <si>
    <t>10MG/2ML INJ SOL 10X2ML</t>
  </si>
  <si>
    <t>5MG/ML</t>
  </si>
  <si>
    <t>10X2ML</t>
  </si>
  <si>
    <t>Atropin</t>
  </si>
  <si>
    <t>ATROPIN</t>
  </si>
  <si>
    <t>0,5MG/ML INJ SOL 10X1ML</t>
  </si>
  <si>
    <t>0.5MG/ML</t>
  </si>
  <si>
    <t>10X1ML</t>
  </si>
  <si>
    <t>Berodual</t>
  </si>
  <si>
    <t xml:space="preserve"> MONOHYDRÁT IPRATROPIUM-BROMIDU, FENOTEROL-HYDROBROMID</t>
  </si>
  <si>
    <t>0,25MG/ML+0,5MG/ML SOL NEB 20ML</t>
  </si>
  <si>
    <t>0,25MG/ML+0,5MG/ML</t>
  </si>
  <si>
    <t>20ML</t>
  </si>
  <si>
    <t>Betaloc</t>
  </si>
  <si>
    <t>METOPROLOL</t>
  </si>
  <si>
    <t>1MG/ML INJ SOL 5X5ML</t>
  </si>
  <si>
    <t>5X5ML</t>
  </si>
  <si>
    <t>Bricanyl</t>
  </si>
  <si>
    <t>TERBUTALIN</t>
  </si>
  <si>
    <t>Brilique</t>
  </si>
  <si>
    <t>TIKAGRELOR</t>
  </si>
  <si>
    <t>90MG POR TBL DIS 56X1 II</t>
  </si>
  <si>
    <t>90MG</t>
  </si>
  <si>
    <t>56X1 II</t>
  </si>
  <si>
    <t>Calcium gluconicum 10% Braun</t>
  </si>
  <si>
    <t>MONOHYDRÁT KALCIUM-GLUKONÁTU</t>
  </si>
  <si>
    <t>10% INJ SOL 20X10ML</t>
  </si>
  <si>
    <t>20X10 ML</t>
  </si>
  <si>
    <t>Calypsol</t>
  </si>
  <si>
    <t>KETAMIN</t>
  </si>
  <si>
    <t>50MG/ML INJ SOL 5X10ML</t>
  </si>
  <si>
    <t>50MG/ML</t>
  </si>
  <si>
    <t>5X10ML</t>
  </si>
  <si>
    <t>Ceftriaxon</t>
  </si>
  <si>
    <t>CEFTRIAXON</t>
  </si>
  <si>
    <t>2G INF PLV SOL 10</t>
  </si>
  <si>
    <t>2GM</t>
  </si>
  <si>
    <t>Controloc</t>
  </si>
  <si>
    <t xml:space="preserve"> SODNÁ SŮL PANTOPRAZOLU</t>
  </si>
  <si>
    <t>40MG INJ PLV SOL 10 H</t>
  </si>
  <si>
    <t>40MG</t>
  </si>
  <si>
    <t>10 H</t>
  </si>
  <si>
    <t>Cordarone</t>
  </si>
  <si>
    <t xml:space="preserve"> AMIODARON-HYDROCHLORID</t>
  </si>
  <si>
    <t>150MG/3ML INJ SOL 6X3ML</t>
  </si>
  <si>
    <t>150MG/3ML</t>
  </si>
  <si>
    <t>6X3ML</t>
  </si>
  <si>
    <t>Dexamed</t>
  </si>
  <si>
    <t>DEXAMETHASON</t>
  </si>
  <si>
    <t>8MG/2ML INJ/INF SOL 10X2ML</t>
  </si>
  <si>
    <t>8MG/2ML</t>
  </si>
  <si>
    <t>Dexamethasovoé čípky</t>
  </si>
  <si>
    <t>SUPP 10 MG</t>
  </si>
  <si>
    <t>10MG/SUPP</t>
  </si>
  <si>
    <t>10 supp</t>
  </si>
  <si>
    <t>Diazepam Desitin rectal tube 5mg</t>
  </si>
  <si>
    <t>5MG RCT SOL 5X2,5ML</t>
  </si>
  <si>
    <t>5MG</t>
  </si>
  <si>
    <t>5X2.5 ML</t>
  </si>
  <si>
    <t>Diazepam tbl</t>
  </si>
  <si>
    <t>5MG TBL NOB 20(1X20)</t>
  </si>
  <si>
    <t>20(1X20)</t>
  </si>
  <si>
    <t>Dithiaden</t>
  </si>
  <si>
    <t xml:space="preserve"> BISULEPIN-HYDROCHLORID</t>
  </si>
  <si>
    <t>0,5MG/ML INJ SOL 10X2ML</t>
  </si>
  <si>
    <t>Dithiaden tbl</t>
  </si>
  <si>
    <t>2MG TBL NOB 20</t>
  </si>
  <si>
    <t>2MG</t>
  </si>
  <si>
    <t>Exacyl</t>
  </si>
  <si>
    <t xml:space="preserve"> KYSELINA TRANEXAMOVÁ</t>
  </si>
  <si>
    <t>0,5G/5ML INJ SOL 5X5ML</t>
  </si>
  <si>
    <t>0,5G/5ML</t>
  </si>
  <si>
    <t>5x5ml</t>
  </si>
  <si>
    <t>Flumazenil</t>
  </si>
  <si>
    <t>FLUMAZENIL</t>
  </si>
  <si>
    <t>0,1MG/ML INJ SOL/INF CNC SOL 5X5ML</t>
  </si>
  <si>
    <t>0.1MG/ML</t>
  </si>
  <si>
    <t>Furosemid</t>
  </si>
  <si>
    <t>FUROSEMID</t>
  </si>
  <si>
    <t>10MG/ML INJ SOL 5X2ML</t>
  </si>
  <si>
    <t>10MG/ML</t>
  </si>
  <si>
    <t>5X2ML</t>
  </si>
  <si>
    <t>Furosemid Biotika forte</t>
  </si>
  <si>
    <t>12,5MG/ML INJ SOL 10X10ML</t>
  </si>
  <si>
    <t>12.5MG/ML</t>
  </si>
  <si>
    <t>10X10ML</t>
  </si>
  <si>
    <t>Fyziologický roztok 1/1  100ml</t>
  </si>
  <si>
    <t xml:space="preserve"> CHLORID SODNÝ</t>
  </si>
  <si>
    <t>9G/L INF SOL 60X100ML</t>
  </si>
  <si>
    <t>9G/L</t>
  </si>
  <si>
    <t>60X100ML</t>
  </si>
  <si>
    <t>Fyziologický roztok 1/1 10ml</t>
  </si>
  <si>
    <t>INJ SOL 20X10ML</t>
  </si>
  <si>
    <t>Glucagen Hypokit</t>
  </si>
  <si>
    <t xml:space="preserve">GLUCAGON </t>
  </si>
  <si>
    <t>1MG INJ PSO LQF 1+1ML+STŘ</t>
  </si>
  <si>
    <t>1+1ML+STŘ</t>
  </si>
  <si>
    <t>Glukoza 10% 500ml</t>
  </si>
  <si>
    <t xml:space="preserve"> MONOHYDRÁT GLUKOSY</t>
  </si>
  <si>
    <t>100MG/ML INF SOL 10X500ML</t>
  </si>
  <si>
    <t>100MG/ML</t>
  </si>
  <si>
    <t>10X500ML</t>
  </si>
  <si>
    <t>Glukoza 5% 100ml</t>
  </si>
  <si>
    <t>50MG/ML INF SOL 60X100ML</t>
  </si>
  <si>
    <t>60x100 ML</t>
  </si>
  <si>
    <t>Haloperidol</t>
  </si>
  <si>
    <t>HALOPERIDOL</t>
  </si>
  <si>
    <t>5MG/ML INJ SOL 5X1ML</t>
  </si>
  <si>
    <t>Heparin</t>
  </si>
  <si>
    <t>HEPARIN</t>
  </si>
  <si>
    <t>5000IU/ML INJ SOL 1X10ML</t>
  </si>
  <si>
    <t>5000IU/ML</t>
  </si>
  <si>
    <t>1X10ML</t>
  </si>
  <si>
    <t>Hydrogenuhličitan sodný 8,4%</t>
  </si>
  <si>
    <t>HYDROGENUHLIČITAN SODNÝ</t>
  </si>
  <si>
    <t>INF SOL 1X100ML</t>
  </si>
  <si>
    <t>---------</t>
  </si>
  <si>
    <t>1X100 ML</t>
  </si>
  <si>
    <t>Ibuprofen</t>
  </si>
  <si>
    <t>IBUPROFEN</t>
  </si>
  <si>
    <t>400MG POR TBL FLM 100X400MG</t>
  </si>
  <si>
    <t>400MG</t>
  </si>
  <si>
    <t>1X100TBL</t>
  </si>
  <si>
    <t>Isocor</t>
  </si>
  <si>
    <t>VERAPAMIL-HYDROCHLORID</t>
  </si>
  <si>
    <t>INJ/INF SOL 10X2ML</t>
  </si>
  <si>
    <t>2,5MG/ML</t>
  </si>
  <si>
    <t>Isoket inj</t>
  </si>
  <si>
    <t>ISOSORBID-DINITRÁT</t>
  </si>
  <si>
    <t>1MG/ML INF SOL 10X10ML</t>
  </si>
  <si>
    <t>Isoket spray</t>
  </si>
  <si>
    <t>375MG/15ML SLG SPR SOL 1X15ML</t>
  </si>
  <si>
    <t>375MG/15ML</t>
  </si>
  <si>
    <t>1X15ML</t>
  </si>
  <si>
    <t>Isuprel</t>
  </si>
  <si>
    <t>ISOPRENALIN</t>
  </si>
  <si>
    <t>INJ SOL 5X1ML/0,2MG</t>
  </si>
  <si>
    <t>0,2MG/ML</t>
  </si>
  <si>
    <t>Keppra</t>
  </si>
  <si>
    <t>KEPPRA</t>
  </si>
  <si>
    <t>100MG/ML INF CNC SOL 10X5ML II</t>
  </si>
  <si>
    <t>10X5ML II</t>
  </si>
  <si>
    <t>Líh s benzínem</t>
  </si>
  <si>
    <t>500ML</t>
  </si>
  <si>
    <t>Magnesium sulphuricum 20%</t>
  </si>
  <si>
    <t xml:space="preserve"> HEPTAHYDRÁT SÍRANU HOŘEČNATÉHO</t>
  </si>
  <si>
    <t>200MG/ML INJ/INF SOL 5X10ML</t>
  </si>
  <si>
    <t>200MG/ML</t>
  </si>
  <si>
    <t>Mannitol 20%</t>
  </si>
  <si>
    <t>MANNITOL</t>
  </si>
  <si>
    <t>200MG/ML INF SOL 12X250ML</t>
  </si>
  <si>
    <t>12X250ML</t>
  </si>
  <si>
    <t>Mesocain</t>
  </si>
  <si>
    <t xml:space="preserve"> TRIMEKAIN-HYDROCHLORID</t>
  </si>
  <si>
    <t>10MG/ML INJ SOL 10X10ML</t>
  </si>
  <si>
    <t>Mesocain gel</t>
  </si>
  <si>
    <t xml:space="preserve"> TRIMEKAIN-HYDROCHLORID, KARBETHOPENDECINIUM-BROMID</t>
  </si>
  <si>
    <t>10MG/G+2MG/G GEL 1X20G</t>
  </si>
  <si>
    <t>10MG/G+2MG/G</t>
  </si>
  <si>
    <t>1X20GM</t>
  </si>
  <si>
    <t>Methergine 0,2mg/ml</t>
  </si>
  <si>
    <t>METHYLERGOMETRIN</t>
  </si>
  <si>
    <t>Midazolam</t>
  </si>
  <si>
    <t>MIDAZOLAM</t>
  </si>
  <si>
    <t>5MG/ML INJ/INF SOL 10X1ML</t>
  </si>
  <si>
    <t>Morphin 1%</t>
  </si>
  <si>
    <t>MORFIN</t>
  </si>
  <si>
    <t>10MG/ML INJ SOL 10X2ML</t>
  </si>
  <si>
    <t>Muscoril</t>
  </si>
  <si>
    <t>MUSCORIL</t>
  </si>
  <si>
    <t>4MG/2ML INJ SOL 6X2ML</t>
  </si>
  <si>
    <t>4MG/2ML</t>
  </si>
  <si>
    <t>Naloxone</t>
  </si>
  <si>
    <t>NALOXON</t>
  </si>
  <si>
    <t>400MCG/ML INJ SOL 10X1ML</t>
  </si>
  <si>
    <t>400MCG/ML</t>
  </si>
  <si>
    <t>Noradrenalin</t>
  </si>
  <si>
    <t>NOREPINEFRIN-TARTARÁT</t>
  </si>
  <si>
    <t>1MG/ML INF CNC SOL 5X1ML</t>
  </si>
  <si>
    <t>Oční borová voda</t>
  </si>
  <si>
    <t>ACIDUM BORICUM</t>
  </si>
  <si>
    <t>OPH GTT SOL 1X50ML PLAST</t>
  </si>
  <si>
    <t>1X50ML</t>
  </si>
  <si>
    <t>Oxytocin</t>
  </si>
  <si>
    <t>OXYTOCIN</t>
  </si>
  <si>
    <t>5IU/ML INF CNC SOL 5X1ML</t>
  </si>
  <si>
    <t>5IU/ML</t>
  </si>
  <si>
    <t>Paralen 100  supp</t>
  </si>
  <si>
    <t>PARACETAMOL</t>
  </si>
  <si>
    <t>100MG SUP 5</t>
  </si>
  <si>
    <t>100MG</t>
  </si>
  <si>
    <t>Paracetamol</t>
  </si>
  <si>
    <t>10MG/ML INF SOL 20X100ML</t>
  </si>
  <si>
    <t>20X100ML</t>
  </si>
  <si>
    <t>500MG TBL NOB 24</t>
  </si>
  <si>
    <t>500MG</t>
  </si>
  <si>
    <t>Peroxid vodíku</t>
  </si>
  <si>
    <t>PEROXID VODÍKU 3%</t>
  </si>
  <si>
    <t>DRM SOL 1X100ML 3%</t>
  </si>
  <si>
    <t>100ML</t>
  </si>
  <si>
    <t>1X1000ML</t>
  </si>
  <si>
    <t>1000ML</t>
  </si>
  <si>
    <t>Plasmalyte</t>
  </si>
  <si>
    <t>ELEKTROLYTY</t>
  </si>
  <si>
    <t>INF SOL 20X500ML</t>
  </si>
  <si>
    <t>20X500ML</t>
  </si>
  <si>
    <t>Propofol 1%</t>
  </si>
  <si>
    <t>PROPOFOL</t>
  </si>
  <si>
    <t>10MG/ML INJ/INF EML 5X20ML</t>
  </si>
  <si>
    <t>5X20ML</t>
  </si>
  <si>
    <t>Remestyp</t>
  </si>
  <si>
    <t xml:space="preserve"> TERLIPRESSIN-ACETÁT</t>
  </si>
  <si>
    <t>1MG INJ SOL 5X10ML</t>
  </si>
  <si>
    <t>1MG</t>
  </si>
  <si>
    <t>Ringer laktát</t>
  </si>
  <si>
    <t>Rocuronium</t>
  </si>
  <si>
    <t>ROKURONIUM-BROMID</t>
  </si>
  <si>
    <t>10MG/ML INJ/INF SOL 20X5ML</t>
  </si>
  <si>
    <t>20X5ML</t>
  </si>
  <si>
    <t>Septonex sprej</t>
  </si>
  <si>
    <t>KARBETHOPENDECINIUM-BROMID</t>
  </si>
  <si>
    <t>8,3MG/ML DRM SPR SOL 1X45ML</t>
  </si>
  <si>
    <t>8,3MG/ML</t>
  </si>
  <si>
    <t>1X45ML</t>
  </si>
  <si>
    <t>Solu-Medrol</t>
  </si>
  <si>
    <t xml:space="preserve"> NATRIUM-METHYLPREDNISOLON-SUKCINÁT</t>
  </si>
  <si>
    <t>62,5MG/ML INJ PSO LQF 125MG+2ML</t>
  </si>
  <si>
    <t>62.5MG/ML</t>
  </si>
  <si>
    <t>125MG+2ML</t>
  </si>
  <si>
    <t>40MG/ML INJ PSO LQF 40MG+1ML</t>
  </si>
  <si>
    <t>40MG/ML</t>
  </si>
  <si>
    <t>40MG+1ML</t>
  </si>
  <si>
    <t>Sufentanil</t>
  </si>
  <si>
    <t>SUFENTANIL</t>
  </si>
  <si>
    <t>5MCG/ML INJ/INF SOL 5X2ML</t>
  </si>
  <si>
    <t>5MCG/ML</t>
  </si>
  <si>
    <t>Surgispon</t>
  </si>
  <si>
    <t>SURGISPON STANDARD</t>
  </si>
  <si>
    <t>SPONGE 80X50X10</t>
  </si>
  <si>
    <t>10xSPONGE</t>
  </si>
  <si>
    <t>Suxamethonium chlorid</t>
  </si>
  <si>
    <t xml:space="preserve"> DIHYDRÁT SUXAMETHONIUM-CHLORIDU</t>
  </si>
  <si>
    <t>100MG INJ/INF PLV SOL 1 IIA</t>
  </si>
  <si>
    <t>1 IIA</t>
  </si>
  <si>
    <t>Syntophyllin</t>
  </si>
  <si>
    <t>AMINOFYLIN</t>
  </si>
  <si>
    <t>24MG/ML INJ SOL 5X10ML</t>
  </si>
  <si>
    <t>24MG/ML</t>
  </si>
  <si>
    <t>Tensiomin</t>
  </si>
  <si>
    <t xml:space="preserve"> KAPTOPRIL</t>
  </si>
  <si>
    <t>12,5MG TBL NOB 30</t>
  </si>
  <si>
    <t>12.5MG</t>
  </si>
  <si>
    <t>30(1x30)</t>
  </si>
  <si>
    <t>Testovací proužky glukometr One Touch VERIO</t>
  </si>
  <si>
    <t>2X25 ks</t>
  </si>
  <si>
    <t>Testovací proužky laktátmetr SCOUT</t>
  </si>
  <si>
    <t>1X24 ks</t>
  </si>
  <si>
    <t>Testovací proužky laktátmetr EAGLENOS</t>
  </si>
  <si>
    <t>Torecan</t>
  </si>
  <si>
    <t xml:space="preserve">THIETHYLPERAZIN-MALÁT </t>
  </si>
  <si>
    <t>6,5MG/ML INJ SOL 5X1ML</t>
  </si>
  <si>
    <t>6,5MG/ML</t>
  </si>
  <si>
    <t>Ventolin roztok</t>
  </si>
  <si>
    <t>SALBUTAMOL</t>
  </si>
  <si>
    <t>5MG/ML SOL NEB 1X20ML</t>
  </si>
  <si>
    <t>1X20ML</t>
  </si>
  <si>
    <t>Zofran</t>
  </si>
  <si>
    <t xml:space="preserve"> DIHYDRÁT ONDANSETRON-HYDROCHLORIDU</t>
  </si>
  <si>
    <t>2MG/ML INJ SOL 5X4ML</t>
  </si>
  <si>
    <t>2MG/ML</t>
  </si>
  <si>
    <t>5X4ML</t>
  </si>
  <si>
    <t>Cena celkem v Kč</t>
  </si>
  <si>
    <t>Nabídková cena Kč bez DPH</t>
  </si>
  <si>
    <t>Výše DPH v Kč</t>
  </si>
  <si>
    <t>Nabídková cena v Kč včetně DPH</t>
  </si>
  <si>
    <t>Při dodávce léků je možné dodat generické 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</si>
</sst>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4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4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44" fontId="4" fillId="3" borderId="13" xfId="0" applyNumberFormat="1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44" fontId="4" fillId="2" borderId="13" xfId="0" applyNumberFormat="1" applyFont="1" applyFill="1" applyBorder="1" applyAlignment="1">
      <alignment vertical="center" wrapText="1"/>
    </xf>
    <xf numFmtId="44" fontId="4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4" fontId="2" fillId="2" borderId="13" xfId="0" applyNumberFormat="1" applyFont="1" applyFill="1" applyBorder="1" applyAlignment="1">
      <alignment vertical="center" wrapText="1"/>
    </xf>
    <xf numFmtId="44" fontId="2" fillId="2" borderId="16" xfId="0" applyNumberFormat="1" applyFont="1" applyFill="1" applyBorder="1" applyAlignment="1">
      <alignment vertical="center" wrapText="1"/>
    </xf>
    <xf numFmtId="0" fontId="3" fillId="3" borderId="2" xfId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4" fontId="3" fillId="0" borderId="25" xfId="0" applyNumberFormat="1" applyFont="1" applyBorder="1" applyAlignment="1">
      <alignment vertical="center" wrapText="1"/>
    </xf>
    <xf numFmtId="0" fontId="3" fillId="0" borderId="24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27" xfId="1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44" fontId="1" fillId="2" borderId="6" xfId="0" applyNumberFormat="1" applyFont="1" applyFill="1" applyBorder="1" applyAlignment="1">
      <alignment horizontal="center" vertical="center" wrapText="1"/>
    </xf>
    <xf numFmtId="44" fontId="1" fillId="2" borderId="25" xfId="0" applyNumberFormat="1" applyFont="1" applyFill="1" applyBorder="1" applyAlignment="1">
      <alignment horizontal="center" vertical="center" wrapText="1"/>
    </xf>
    <xf numFmtId="44" fontId="1" fillId="2" borderId="7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abSelected="1" topLeftCell="A40" zoomScaleNormal="100" zoomScaleSheetLayoutView="100" workbookViewId="0">
      <selection activeCell="A46" sqref="A46:XFD46"/>
    </sheetView>
  </sheetViews>
  <sheetFormatPr defaultColWidth="27" defaultRowHeight="13.8" x14ac:dyDescent="0.3"/>
  <cols>
    <col min="1" max="1" width="20.6640625" style="1" customWidth="1"/>
    <col min="2" max="2" width="28.5546875" style="10" customWidth="1"/>
    <col min="3" max="3" width="25.109375" style="10" customWidth="1"/>
    <col min="4" max="4" width="14.44140625" style="10" customWidth="1"/>
    <col min="5" max="5" width="13.33203125" style="10" customWidth="1"/>
    <col min="6" max="6" width="12.6640625" style="1" customWidth="1"/>
    <col min="7" max="7" width="8.33203125" style="1" customWidth="1"/>
    <col min="8" max="8" width="13" style="1" customWidth="1"/>
    <col min="9" max="9" width="12.88671875" style="1" customWidth="1"/>
    <col min="10" max="10" width="17.109375" style="1" customWidth="1"/>
    <col min="11" max="13" width="15.44140625" style="1" customWidth="1"/>
    <col min="14" max="16384" width="27" style="1"/>
  </cols>
  <sheetData>
    <row r="1" spans="1:13" ht="20.25" customHeight="1" x14ac:dyDescent="0.3">
      <c r="A1" s="72" t="s">
        <v>0</v>
      </c>
      <c r="B1" s="72"/>
      <c r="C1" s="72"/>
      <c r="D1" s="9"/>
      <c r="E1" s="9"/>
      <c r="K1" s="81"/>
      <c r="L1" s="81"/>
      <c r="M1" s="81"/>
    </row>
    <row r="2" spans="1:13" ht="14.25" customHeight="1" x14ac:dyDescent="0.3">
      <c r="A2" s="80" t="s">
        <v>1</v>
      </c>
      <c r="B2" s="80"/>
      <c r="C2" s="80"/>
    </row>
    <row r="3" spans="1:13" ht="16.5" customHeight="1" thickBot="1" x14ac:dyDescent="0.35">
      <c r="A3" s="75" t="s">
        <v>2</v>
      </c>
      <c r="B3" s="75"/>
      <c r="C3" s="75"/>
      <c r="D3" s="9"/>
      <c r="E3" s="9"/>
      <c r="F3" s="2"/>
    </row>
    <row r="4" spans="1:13" ht="15" customHeight="1" x14ac:dyDescent="0.3">
      <c r="A4" s="76" t="s">
        <v>3</v>
      </c>
      <c r="B4" s="70" t="s">
        <v>4</v>
      </c>
      <c r="C4" s="73" t="s">
        <v>5</v>
      </c>
      <c r="D4" s="70" t="s">
        <v>6</v>
      </c>
      <c r="E4" s="70" t="s">
        <v>7</v>
      </c>
      <c r="F4" s="68" t="s">
        <v>8</v>
      </c>
      <c r="G4" s="78" t="s">
        <v>9</v>
      </c>
      <c r="H4" s="70" t="s">
        <v>10</v>
      </c>
      <c r="I4" s="73" t="s">
        <v>11</v>
      </c>
      <c r="J4" s="73" t="s">
        <v>12</v>
      </c>
      <c r="K4" s="70" t="s">
        <v>13</v>
      </c>
      <c r="L4" s="70" t="s">
        <v>14</v>
      </c>
      <c r="M4" s="82" t="s">
        <v>15</v>
      </c>
    </row>
    <row r="5" spans="1:13" ht="40.5" customHeight="1" thickBot="1" x14ac:dyDescent="0.35">
      <c r="A5" s="77"/>
      <c r="B5" s="71"/>
      <c r="C5" s="74"/>
      <c r="D5" s="71"/>
      <c r="E5" s="71"/>
      <c r="F5" s="69"/>
      <c r="G5" s="79"/>
      <c r="H5" s="71"/>
      <c r="I5" s="74"/>
      <c r="J5" s="74"/>
      <c r="K5" s="71"/>
      <c r="L5" s="71"/>
      <c r="M5" s="83"/>
    </row>
    <row r="6" spans="1:13" ht="40.5" customHeight="1" x14ac:dyDescent="0.25">
      <c r="A6" s="46" t="s">
        <v>16</v>
      </c>
      <c r="B6" s="37" t="s">
        <v>17</v>
      </c>
      <c r="C6" s="41" t="s">
        <v>18</v>
      </c>
      <c r="D6" s="37" t="s">
        <v>19</v>
      </c>
      <c r="E6" s="37" t="s">
        <v>20</v>
      </c>
      <c r="F6" s="21">
        <v>0</v>
      </c>
      <c r="G6" s="40"/>
      <c r="H6" s="4">
        <f>F6*G6%</f>
        <v>0</v>
      </c>
      <c r="I6" s="6">
        <f>F6+H6</f>
        <v>0</v>
      </c>
      <c r="J6" s="18">
        <v>10</v>
      </c>
      <c r="K6" s="5">
        <f>F6*J6</f>
        <v>0</v>
      </c>
      <c r="L6" s="5">
        <f>H6*J6</f>
        <v>0</v>
      </c>
      <c r="M6" s="47">
        <f>I6*J6</f>
        <v>0</v>
      </c>
    </row>
    <row r="7" spans="1:13" s="3" customFormat="1" ht="40.5" customHeight="1" x14ac:dyDescent="0.25">
      <c r="A7" s="48" t="s">
        <v>21</v>
      </c>
      <c r="B7" s="12" t="s">
        <v>22</v>
      </c>
      <c r="C7" s="12" t="s">
        <v>23</v>
      </c>
      <c r="D7" s="12" t="s">
        <v>24</v>
      </c>
      <c r="E7" s="12" t="s">
        <v>25</v>
      </c>
      <c r="F7" s="21">
        <v>0</v>
      </c>
      <c r="G7" s="36"/>
      <c r="H7" s="4">
        <f t="shared" ref="H7:H69" si="0">F7*G7%</f>
        <v>0</v>
      </c>
      <c r="I7" s="6">
        <f t="shared" ref="I7:I69" si="1">F7+H7</f>
        <v>0</v>
      </c>
      <c r="J7" s="12">
        <v>55</v>
      </c>
      <c r="K7" s="5">
        <f t="shared" ref="K7:K69" si="2">F7*J7</f>
        <v>0</v>
      </c>
      <c r="L7" s="5">
        <f t="shared" ref="L7:L69" si="3">H7*J7</f>
        <v>0</v>
      </c>
      <c r="M7" s="47">
        <f t="shared" ref="M7:M69" si="4">I7*J7</f>
        <v>0</v>
      </c>
    </row>
    <row r="8" spans="1:13" ht="39.9" customHeight="1" x14ac:dyDescent="0.3">
      <c r="A8" s="48" t="s">
        <v>26</v>
      </c>
      <c r="B8" s="12" t="s">
        <v>27</v>
      </c>
      <c r="C8" s="12" t="s">
        <v>28</v>
      </c>
      <c r="D8" s="12" t="s">
        <v>19</v>
      </c>
      <c r="E8" s="12" t="s">
        <v>29</v>
      </c>
      <c r="F8" s="21">
        <v>0</v>
      </c>
      <c r="G8" s="22"/>
      <c r="H8" s="4">
        <f t="shared" si="0"/>
        <v>0</v>
      </c>
      <c r="I8" s="6">
        <f t="shared" si="1"/>
        <v>0</v>
      </c>
      <c r="J8" s="44">
        <v>1330</v>
      </c>
      <c r="K8" s="5">
        <f t="shared" si="2"/>
        <v>0</v>
      </c>
      <c r="L8" s="5">
        <f t="shared" si="3"/>
        <v>0</v>
      </c>
      <c r="M8" s="47">
        <f t="shared" si="4"/>
        <v>0</v>
      </c>
    </row>
    <row r="9" spans="1:13" ht="39.9" customHeight="1" x14ac:dyDescent="0.3">
      <c r="A9" s="48" t="s">
        <v>30</v>
      </c>
      <c r="B9" s="12" t="s">
        <v>31</v>
      </c>
      <c r="C9" s="42" t="s">
        <v>32</v>
      </c>
      <c r="D9" s="17" t="s">
        <v>33</v>
      </c>
      <c r="E9" s="42" t="s">
        <v>34</v>
      </c>
      <c r="F9" s="21">
        <v>0</v>
      </c>
      <c r="G9" s="22"/>
      <c r="H9" s="4">
        <f t="shared" si="0"/>
        <v>0</v>
      </c>
      <c r="I9" s="6">
        <f t="shared" si="1"/>
        <v>0</v>
      </c>
      <c r="J9" s="44">
        <v>215</v>
      </c>
      <c r="K9" s="5">
        <f t="shared" si="2"/>
        <v>0</v>
      </c>
      <c r="L9" s="5">
        <f t="shared" si="3"/>
        <v>0</v>
      </c>
      <c r="M9" s="47">
        <f t="shared" si="4"/>
        <v>0</v>
      </c>
    </row>
    <row r="10" spans="1:13" ht="41.25" customHeight="1" x14ac:dyDescent="0.3">
      <c r="A10" s="49" t="s">
        <v>35</v>
      </c>
      <c r="B10" s="11" t="s">
        <v>36</v>
      </c>
      <c r="C10" s="11" t="s">
        <v>37</v>
      </c>
      <c r="D10" s="17" t="s">
        <v>38</v>
      </c>
      <c r="E10" s="11" t="s">
        <v>39</v>
      </c>
      <c r="F10" s="23">
        <v>0</v>
      </c>
      <c r="G10" s="24"/>
      <c r="H10" s="4">
        <f t="shared" si="0"/>
        <v>0</v>
      </c>
      <c r="I10" s="6">
        <f t="shared" si="1"/>
        <v>0</v>
      </c>
      <c r="J10" s="18">
        <v>200</v>
      </c>
      <c r="K10" s="5">
        <f t="shared" si="2"/>
        <v>0</v>
      </c>
      <c r="L10" s="5">
        <f t="shared" si="3"/>
        <v>0</v>
      </c>
      <c r="M10" s="47">
        <f t="shared" si="4"/>
        <v>0</v>
      </c>
    </row>
    <row r="11" spans="1:13" ht="41.25" customHeight="1" x14ac:dyDescent="0.3">
      <c r="A11" s="49" t="s">
        <v>40</v>
      </c>
      <c r="B11" s="11" t="s">
        <v>41</v>
      </c>
      <c r="C11" s="11" t="s">
        <v>42</v>
      </c>
      <c r="D11" s="17" t="s">
        <v>43</v>
      </c>
      <c r="E11" s="11" t="s">
        <v>44</v>
      </c>
      <c r="F11" s="23">
        <v>0</v>
      </c>
      <c r="G11" s="24"/>
      <c r="H11" s="4">
        <f t="shared" si="0"/>
        <v>0</v>
      </c>
      <c r="I11" s="6">
        <f t="shared" si="1"/>
        <v>0</v>
      </c>
      <c r="J11" s="18">
        <v>80</v>
      </c>
      <c r="K11" s="5">
        <f t="shared" si="2"/>
        <v>0</v>
      </c>
      <c r="L11" s="5">
        <f t="shared" si="3"/>
        <v>0</v>
      </c>
      <c r="M11" s="47">
        <f t="shared" si="4"/>
        <v>0</v>
      </c>
    </row>
    <row r="12" spans="1:13" ht="39.9" customHeight="1" x14ac:dyDescent="0.3">
      <c r="A12" s="49" t="s">
        <v>45</v>
      </c>
      <c r="B12" s="11" t="s">
        <v>46</v>
      </c>
      <c r="C12" s="11" t="s">
        <v>47</v>
      </c>
      <c r="D12" s="11" t="s">
        <v>48</v>
      </c>
      <c r="E12" s="11" t="s">
        <v>49</v>
      </c>
      <c r="F12" s="23">
        <v>0</v>
      </c>
      <c r="G12" s="24"/>
      <c r="H12" s="4">
        <f t="shared" si="0"/>
        <v>0</v>
      </c>
      <c r="I12" s="6">
        <f t="shared" si="1"/>
        <v>0</v>
      </c>
      <c r="J12" s="18">
        <v>140</v>
      </c>
      <c r="K12" s="5">
        <f t="shared" si="2"/>
        <v>0</v>
      </c>
      <c r="L12" s="5">
        <f t="shared" si="3"/>
        <v>0</v>
      </c>
      <c r="M12" s="47">
        <f t="shared" si="4"/>
        <v>0</v>
      </c>
    </row>
    <row r="13" spans="1:13" ht="36.75" customHeight="1" x14ac:dyDescent="0.3">
      <c r="A13" s="49" t="s">
        <v>50</v>
      </c>
      <c r="B13" s="11" t="s">
        <v>51</v>
      </c>
      <c r="C13" s="11" t="s">
        <v>52</v>
      </c>
      <c r="D13" s="11" t="s">
        <v>53</v>
      </c>
      <c r="E13" s="11" t="s">
        <v>54</v>
      </c>
      <c r="F13" s="23">
        <v>0</v>
      </c>
      <c r="G13" s="24"/>
      <c r="H13" s="4">
        <f t="shared" si="0"/>
        <v>0</v>
      </c>
      <c r="I13" s="6">
        <f t="shared" si="1"/>
        <v>0</v>
      </c>
      <c r="J13" s="18">
        <v>85</v>
      </c>
      <c r="K13" s="5">
        <f t="shared" si="2"/>
        <v>0</v>
      </c>
      <c r="L13" s="5">
        <f t="shared" si="3"/>
        <v>0</v>
      </c>
      <c r="M13" s="47">
        <f t="shared" si="4"/>
        <v>0</v>
      </c>
    </row>
    <row r="14" spans="1:13" s="3" customFormat="1" ht="58.5" customHeight="1" x14ac:dyDescent="0.3">
      <c r="A14" s="49" t="s">
        <v>55</v>
      </c>
      <c r="B14" s="11" t="s">
        <v>56</v>
      </c>
      <c r="C14" s="11" t="s">
        <v>57</v>
      </c>
      <c r="D14" s="11" t="s">
        <v>58</v>
      </c>
      <c r="E14" s="11" t="s">
        <v>59</v>
      </c>
      <c r="F14" s="23">
        <v>0</v>
      </c>
      <c r="G14" s="24"/>
      <c r="H14" s="4">
        <f t="shared" si="0"/>
        <v>0</v>
      </c>
      <c r="I14" s="6">
        <f t="shared" si="1"/>
        <v>0</v>
      </c>
      <c r="J14" s="18">
        <v>195</v>
      </c>
      <c r="K14" s="5">
        <f t="shared" si="2"/>
        <v>0</v>
      </c>
      <c r="L14" s="5">
        <f t="shared" si="3"/>
        <v>0</v>
      </c>
      <c r="M14" s="47">
        <f t="shared" si="4"/>
        <v>0</v>
      </c>
    </row>
    <row r="15" spans="1:13" ht="39.9" customHeight="1" x14ac:dyDescent="0.3">
      <c r="A15" s="49" t="s">
        <v>60</v>
      </c>
      <c r="B15" s="11" t="s">
        <v>61</v>
      </c>
      <c r="C15" s="11" t="s">
        <v>62</v>
      </c>
      <c r="D15" s="11" t="s">
        <v>19</v>
      </c>
      <c r="E15" s="11" t="s">
        <v>63</v>
      </c>
      <c r="F15" s="23">
        <v>0</v>
      </c>
      <c r="G15" s="24"/>
      <c r="H15" s="4">
        <f t="shared" si="0"/>
        <v>0</v>
      </c>
      <c r="I15" s="6">
        <f t="shared" si="1"/>
        <v>0</v>
      </c>
      <c r="J15" s="18">
        <v>60</v>
      </c>
      <c r="K15" s="5">
        <f t="shared" si="2"/>
        <v>0</v>
      </c>
      <c r="L15" s="5">
        <f t="shared" si="3"/>
        <v>0</v>
      </c>
      <c r="M15" s="47">
        <f t="shared" si="4"/>
        <v>0</v>
      </c>
    </row>
    <row r="16" spans="1:13" ht="39.9" customHeight="1" x14ac:dyDescent="0.3">
      <c r="A16" s="49" t="s">
        <v>64</v>
      </c>
      <c r="B16" s="11" t="s">
        <v>65</v>
      </c>
      <c r="C16" s="11" t="s">
        <v>52</v>
      </c>
      <c r="D16" s="11" t="s">
        <v>53</v>
      </c>
      <c r="E16" s="11" t="s">
        <v>54</v>
      </c>
      <c r="F16" s="23">
        <v>0</v>
      </c>
      <c r="G16" s="24"/>
      <c r="H16" s="4">
        <f t="shared" si="0"/>
        <v>0</v>
      </c>
      <c r="I16" s="6">
        <f t="shared" si="1"/>
        <v>0</v>
      </c>
      <c r="J16" s="18">
        <v>115</v>
      </c>
      <c r="K16" s="5">
        <f t="shared" si="2"/>
        <v>0</v>
      </c>
      <c r="L16" s="5">
        <f t="shared" si="3"/>
        <v>0</v>
      </c>
      <c r="M16" s="47">
        <f t="shared" si="4"/>
        <v>0</v>
      </c>
    </row>
    <row r="17" spans="1:13" ht="39.9" customHeight="1" x14ac:dyDescent="0.3">
      <c r="A17" s="49" t="s">
        <v>66</v>
      </c>
      <c r="B17" s="11" t="s">
        <v>67</v>
      </c>
      <c r="C17" s="11" t="s">
        <v>68</v>
      </c>
      <c r="D17" s="13" t="s">
        <v>69</v>
      </c>
      <c r="E17" s="11" t="s">
        <v>70</v>
      </c>
      <c r="F17" s="23">
        <v>0</v>
      </c>
      <c r="G17" s="24"/>
      <c r="H17" s="4">
        <f t="shared" si="0"/>
        <v>0</v>
      </c>
      <c r="I17" s="6">
        <f t="shared" si="1"/>
        <v>0</v>
      </c>
      <c r="J17" s="18">
        <v>25</v>
      </c>
      <c r="K17" s="5">
        <f t="shared" si="2"/>
        <v>0</v>
      </c>
      <c r="L17" s="5">
        <f t="shared" si="3"/>
        <v>0</v>
      </c>
      <c r="M17" s="47">
        <f t="shared" si="4"/>
        <v>0</v>
      </c>
    </row>
    <row r="18" spans="1:13" ht="39.9" customHeight="1" x14ac:dyDescent="0.3">
      <c r="A18" s="49" t="s">
        <v>71</v>
      </c>
      <c r="B18" s="11" t="s">
        <v>72</v>
      </c>
      <c r="C18" s="11" t="s">
        <v>73</v>
      </c>
      <c r="D18" s="13">
        <v>0.1</v>
      </c>
      <c r="E18" s="11" t="s">
        <v>74</v>
      </c>
      <c r="F18" s="23">
        <v>0</v>
      </c>
      <c r="G18" s="24"/>
      <c r="H18" s="4">
        <f t="shared" si="0"/>
        <v>0</v>
      </c>
      <c r="I18" s="6">
        <f t="shared" si="1"/>
        <v>0</v>
      </c>
      <c r="J18" s="18">
        <v>55</v>
      </c>
      <c r="K18" s="5">
        <f t="shared" si="2"/>
        <v>0</v>
      </c>
      <c r="L18" s="5">
        <f t="shared" si="3"/>
        <v>0</v>
      </c>
      <c r="M18" s="47">
        <f t="shared" si="4"/>
        <v>0</v>
      </c>
    </row>
    <row r="19" spans="1:13" ht="39.9" customHeight="1" x14ac:dyDescent="0.3">
      <c r="A19" s="49" t="s">
        <v>75</v>
      </c>
      <c r="B19" s="11" t="s">
        <v>76</v>
      </c>
      <c r="C19" s="11" t="s">
        <v>77</v>
      </c>
      <c r="D19" s="11" t="s">
        <v>78</v>
      </c>
      <c r="E19" s="11" t="s">
        <v>79</v>
      </c>
      <c r="F19" s="23">
        <v>0</v>
      </c>
      <c r="G19" s="24"/>
      <c r="H19" s="4">
        <f t="shared" si="0"/>
        <v>0</v>
      </c>
      <c r="I19" s="6">
        <f t="shared" si="1"/>
        <v>0</v>
      </c>
      <c r="J19" s="18">
        <v>40</v>
      </c>
      <c r="K19" s="5">
        <f t="shared" si="2"/>
        <v>0</v>
      </c>
      <c r="L19" s="5">
        <f t="shared" si="3"/>
        <v>0</v>
      </c>
      <c r="M19" s="47">
        <f t="shared" si="4"/>
        <v>0</v>
      </c>
    </row>
    <row r="20" spans="1:13" ht="39.9" customHeight="1" x14ac:dyDescent="0.3">
      <c r="A20" s="49" t="s">
        <v>80</v>
      </c>
      <c r="B20" s="11" t="s">
        <v>81</v>
      </c>
      <c r="C20" s="11" t="s">
        <v>82</v>
      </c>
      <c r="D20" s="11" t="s">
        <v>83</v>
      </c>
      <c r="E20" s="11">
        <v>10</v>
      </c>
      <c r="F20" s="23">
        <v>0</v>
      </c>
      <c r="G20" s="24"/>
      <c r="H20" s="4">
        <f t="shared" si="0"/>
        <v>0</v>
      </c>
      <c r="I20" s="6">
        <f t="shared" si="1"/>
        <v>0</v>
      </c>
      <c r="J20" s="18">
        <v>20</v>
      </c>
      <c r="K20" s="5">
        <f t="shared" si="2"/>
        <v>0</v>
      </c>
      <c r="L20" s="5">
        <f t="shared" si="3"/>
        <v>0</v>
      </c>
      <c r="M20" s="47">
        <f t="shared" si="4"/>
        <v>0</v>
      </c>
    </row>
    <row r="21" spans="1:13" ht="39.9" customHeight="1" x14ac:dyDescent="0.3">
      <c r="A21" s="49" t="s">
        <v>84</v>
      </c>
      <c r="B21" s="11" t="s">
        <v>85</v>
      </c>
      <c r="C21" s="50" t="s">
        <v>86</v>
      </c>
      <c r="D21" s="11" t="s">
        <v>87</v>
      </c>
      <c r="E21" s="11" t="s">
        <v>88</v>
      </c>
      <c r="F21" s="23">
        <v>0</v>
      </c>
      <c r="G21" s="24"/>
      <c r="H21" s="4">
        <f t="shared" si="0"/>
        <v>0</v>
      </c>
      <c r="I21" s="6">
        <f t="shared" si="1"/>
        <v>0</v>
      </c>
      <c r="J21" s="18">
        <v>40</v>
      </c>
      <c r="K21" s="5">
        <f t="shared" si="2"/>
        <v>0</v>
      </c>
      <c r="L21" s="5">
        <f t="shared" si="3"/>
        <v>0</v>
      </c>
      <c r="M21" s="47">
        <f t="shared" si="4"/>
        <v>0</v>
      </c>
    </row>
    <row r="22" spans="1:13" ht="39.9" customHeight="1" x14ac:dyDescent="0.3">
      <c r="A22" s="49" t="s">
        <v>89</v>
      </c>
      <c r="B22" s="14" t="s">
        <v>90</v>
      </c>
      <c r="C22" s="11" t="s">
        <v>91</v>
      </c>
      <c r="D22" s="11" t="s">
        <v>92</v>
      </c>
      <c r="E22" s="11" t="s">
        <v>93</v>
      </c>
      <c r="F22" s="23">
        <v>0</v>
      </c>
      <c r="G22" s="24"/>
      <c r="H22" s="4">
        <f t="shared" si="0"/>
        <v>0</v>
      </c>
      <c r="I22" s="6">
        <f t="shared" si="1"/>
        <v>0</v>
      </c>
      <c r="J22" s="18">
        <v>240</v>
      </c>
      <c r="K22" s="5">
        <f t="shared" si="2"/>
        <v>0</v>
      </c>
      <c r="L22" s="5">
        <f t="shared" si="3"/>
        <v>0</v>
      </c>
      <c r="M22" s="47">
        <f t="shared" si="4"/>
        <v>0</v>
      </c>
    </row>
    <row r="23" spans="1:13" ht="39.9" customHeight="1" x14ac:dyDescent="0.3">
      <c r="A23" s="49" t="s">
        <v>94</v>
      </c>
      <c r="B23" s="11" t="s">
        <v>95</v>
      </c>
      <c r="C23" s="11" t="s">
        <v>96</v>
      </c>
      <c r="D23" s="11" t="s">
        <v>97</v>
      </c>
      <c r="E23" s="11" t="s">
        <v>49</v>
      </c>
      <c r="F23" s="23">
        <v>0</v>
      </c>
      <c r="G23" s="24"/>
      <c r="H23" s="4">
        <f t="shared" si="0"/>
        <v>0</v>
      </c>
      <c r="I23" s="6">
        <f t="shared" si="1"/>
        <v>0</v>
      </c>
      <c r="J23" s="18">
        <v>200</v>
      </c>
      <c r="K23" s="5">
        <f t="shared" si="2"/>
        <v>0</v>
      </c>
      <c r="L23" s="5">
        <f t="shared" si="3"/>
        <v>0</v>
      </c>
      <c r="M23" s="47">
        <f t="shared" si="4"/>
        <v>0</v>
      </c>
    </row>
    <row r="24" spans="1:13" ht="39.9" customHeight="1" x14ac:dyDescent="0.3">
      <c r="A24" s="49" t="s">
        <v>98</v>
      </c>
      <c r="B24" s="11" t="s">
        <v>95</v>
      </c>
      <c r="C24" s="11" t="s">
        <v>99</v>
      </c>
      <c r="D24" s="11" t="s">
        <v>100</v>
      </c>
      <c r="E24" s="11" t="s">
        <v>101</v>
      </c>
      <c r="F24" s="23">
        <v>0</v>
      </c>
      <c r="G24" s="24"/>
      <c r="H24" s="4">
        <f t="shared" si="0"/>
        <v>0</v>
      </c>
      <c r="I24" s="6">
        <f t="shared" si="1"/>
        <v>0</v>
      </c>
      <c r="J24" s="18">
        <v>180</v>
      </c>
      <c r="K24" s="5">
        <f t="shared" si="2"/>
        <v>0</v>
      </c>
      <c r="L24" s="5">
        <f t="shared" si="3"/>
        <v>0</v>
      </c>
      <c r="M24" s="47">
        <f t="shared" si="4"/>
        <v>0</v>
      </c>
    </row>
    <row r="25" spans="1:13" ht="39.9" customHeight="1" x14ac:dyDescent="0.3">
      <c r="A25" s="49" t="s">
        <v>102</v>
      </c>
      <c r="B25" s="11" t="s">
        <v>46</v>
      </c>
      <c r="C25" s="11" t="s">
        <v>103</v>
      </c>
      <c r="D25" s="11" t="s">
        <v>104</v>
      </c>
      <c r="E25" s="11" t="s">
        <v>105</v>
      </c>
      <c r="F25" s="23">
        <v>0</v>
      </c>
      <c r="G25" s="24"/>
      <c r="H25" s="4">
        <f t="shared" si="0"/>
        <v>0</v>
      </c>
      <c r="I25" s="6">
        <f t="shared" si="1"/>
        <v>0</v>
      </c>
      <c r="J25" s="18">
        <v>35</v>
      </c>
      <c r="K25" s="5">
        <f t="shared" si="2"/>
        <v>0</v>
      </c>
      <c r="L25" s="5">
        <f t="shared" si="3"/>
        <v>0</v>
      </c>
      <c r="M25" s="47">
        <f t="shared" si="4"/>
        <v>0</v>
      </c>
    </row>
    <row r="26" spans="1:13" ht="39.9" customHeight="1" x14ac:dyDescent="0.3">
      <c r="A26" s="49" t="s">
        <v>106</v>
      </c>
      <c r="B26" s="11" t="s">
        <v>46</v>
      </c>
      <c r="C26" s="11" t="s">
        <v>107</v>
      </c>
      <c r="D26" s="11" t="s">
        <v>104</v>
      </c>
      <c r="E26" s="11" t="s">
        <v>108</v>
      </c>
      <c r="F26" s="23">
        <v>0</v>
      </c>
      <c r="G26" s="24"/>
      <c r="H26" s="4">
        <f t="shared" si="0"/>
        <v>0</v>
      </c>
      <c r="I26" s="6">
        <f t="shared" si="1"/>
        <v>0</v>
      </c>
      <c r="J26" s="18">
        <v>220</v>
      </c>
      <c r="K26" s="5">
        <f t="shared" si="2"/>
        <v>0</v>
      </c>
      <c r="L26" s="5">
        <f t="shared" si="3"/>
        <v>0</v>
      </c>
      <c r="M26" s="47">
        <f t="shared" si="4"/>
        <v>0</v>
      </c>
    </row>
    <row r="27" spans="1:13" ht="39.9" customHeight="1" x14ac:dyDescent="0.3">
      <c r="A27" s="49" t="s">
        <v>109</v>
      </c>
      <c r="B27" s="11" t="s">
        <v>110</v>
      </c>
      <c r="C27" s="11" t="s">
        <v>111</v>
      </c>
      <c r="D27" s="11" t="s">
        <v>53</v>
      </c>
      <c r="E27" s="11" t="s">
        <v>49</v>
      </c>
      <c r="F27" s="23">
        <v>0</v>
      </c>
      <c r="G27" s="24"/>
      <c r="H27" s="4">
        <f t="shared" si="0"/>
        <v>0</v>
      </c>
      <c r="I27" s="6">
        <f t="shared" si="1"/>
        <v>0</v>
      </c>
      <c r="J27" s="18">
        <v>85</v>
      </c>
      <c r="K27" s="5">
        <f t="shared" si="2"/>
        <v>0</v>
      </c>
      <c r="L27" s="5">
        <f t="shared" si="3"/>
        <v>0</v>
      </c>
      <c r="M27" s="47">
        <f t="shared" si="4"/>
        <v>0</v>
      </c>
    </row>
    <row r="28" spans="1:13" ht="39.9" customHeight="1" x14ac:dyDescent="0.3">
      <c r="A28" s="49" t="s">
        <v>112</v>
      </c>
      <c r="B28" s="11" t="s">
        <v>110</v>
      </c>
      <c r="C28" s="11" t="s">
        <v>113</v>
      </c>
      <c r="D28" s="11" t="s">
        <v>114</v>
      </c>
      <c r="E28" s="11" t="s">
        <v>108</v>
      </c>
      <c r="F28" s="23">
        <v>0</v>
      </c>
      <c r="G28" s="24"/>
      <c r="H28" s="4">
        <f t="shared" si="0"/>
        <v>0</v>
      </c>
      <c r="I28" s="6">
        <f t="shared" si="1"/>
        <v>0</v>
      </c>
      <c r="J28" s="18">
        <v>120</v>
      </c>
      <c r="K28" s="5">
        <f t="shared" si="2"/>
        <v>0</v>
      </c>
      <c r="L28" s="5">
        <f t="shared" si="3"/>
        <v>0</v>
      </c>
      <c r="M28" s="47">
        <f t="shared" si="4"/>
        <v>0</v>
      </c>
    </row>
    <row r="29" spans="1:13" ht="39.9" customHeight="1" x14ac:dyDescent="0.3">
      <c r="A29" s="49" t="s">
        <v>115</v>
      </c>
      <c r="B29" s="11" t="s">
        <v>116</v>
      </c>
      <c r="C29" s="11" t="s">
        <v>117</v>
      </c>
      <c r="D29" s="11" t="s">
        <v>118</v>
      </c>
      <c r="E29" s="11" t="s">
        <v>119</v>
      </c>
      <c r="F29" s="23">
        <v>0</v>
      </c>
      <c r="G29" s="24"/>
      <c r="H29" s="4">
        <f t="shared" si="0"/>
        <v>0</v>
      </c>
      <c r="I29" s="6">
        <f t="shared" si="1"/>
        <v>0</v>
      </c>
      <c r="J29" s="18">
        <v>100</v>
      </c>
      <c r="K29" s="5">
        <f t="shared" si="2"/>
        <v>0</v>
      </c>
      <c r="L29" s="5">
        <f t="shared" si="3"/>
        <v>0</v>
      </c>
      <c r="M29" s="47">
        <f t="shared" si="4"/>
        <v>0</v>
      </c>
    </row>
    <row r="30" spans="1:13" ht="39.9" customHeight="1" x14ac:dyDescent="0.3">
      <c r="A30" s="49" t="s">
        <v>120</v>
      </c>
      <c r="B30" s="11" t="s">
        <v>121</v>
      </c>
      <c r="C30" s="11" t="s">
        <v>122</v>
      </c>
      <c r="D30" s="11" t="s">
        <v>123</v>
      </c>
      <c r="E30" s="11" t="s">
        <v>63</v>
      </c>
      <c r="F30" s="25">
        <v>0</v>
      </c>
      <c r="G30" s="24"/>
      <c r="H30" s="4">
        <f t="shared" si="0"/>
        <v>0</v>
      </c>
      <c r="I30" s="6">
        <f t="shared" si="1"/>
        <v>0</v>
      </c>
      <c r="J30" s="18">
        <v>40</v>
      </c>
      <c r="K30" s="5">
        <f t="shared" si="2"/>
        <v>0</v>
      </c>
      <c r="L30" s="5">
        <f t="shared" si="3"/>
        <v>0</v>
      </c>
      <c r="M30" s="47">
        <f t="shared" si="4"/>
        <v>0</v>
      </c>
    </row>
    <row r="31" spans="1:13" ht="39.9" customHeight="1" x14ac:dyDescent="0.3">
      <c r="A31" s="49" t="s">
        <v>124</v>
      </c>
      <c r="B31" s="11" t="s">
        <v>125</v>
      </c>
      <c r="C31" s="11" t="s">
        <v>126</v>
      </c>
      <c r="D31" s="11" t="s">
        <v>127</v>
      </c>
      <c r="E31" s="11" t="s">
        <v>128</v>
      </c>
      <c r="F31" s="23">
        <v>0</v>
      </c>
      <c r="G31" s="24"/>
      <c r="H31" s="4">
        <f t="shared" si="0"/>
        <v>0</v>
      </c>
      <c r="I31" s="6">
        <f t="shared" si="1"/>
        <v>0</v>
      </c>
      <c r="J31" s="18">
        <v>30</v>
      </c>
      <c r="K31" s="5">
        <f t="shared" si="2"/>
        <v>0</v>
      </c>
      <c r="L31" s="5">
        <f t="shared" si="3"/>
        <v>0</v>
      </c>
      <c r="M31" s="47">
        <f t="shared" si="4"/>
        <v>0</v>
      </c>
    </row>
    <row r="32" spans="1:13" ht="39.9" customHeight="1" x14ac:dyDescent="0.3">
      <c r="A32" s="49" t="s">
        <v>129</v>
      </c>
      <c r="B32" s="11" t="s">
        <v>125</v>
      </c>
      <c r="C32" s="11" t="s">
        <v>130</v>
      </c>
      <c r="D32" s="15" t="s">
        <v>131</v>
      </c>
      <c r="E32" s="11" t="s">
        <v>132</v>
      </c>
      <c r="F32" s="23">
        <v>0</v>
      </c>
      <c r="G32" s="24"/>
      <c r="H32" s="4">
        <f t="shared" si="0"/>
        <v>0</v>
      </c>
      <c r="I32" s="6">
        <f t="shared" si="1"/>
        <v>0</v>
      </c>
      <c r="J32" s="18">
        <v>40</v>
      </c>
      <c r="K32" s="5">
        <f t="shared" si="2"/>
        <v>0</v>
      </c>
      <c r="L32" s="5">
        <f t="shared" si="3"/>
        <v>0</v>
      </c>
      <c r="M32" s="47">
        <f t="shared" si="4"/>
        <v>0</v>
      </c>
    </row>
    <row r="33" spans="1:13" ht="39.9" customHeight="1" x14ac:dyDescent="0.3">
      <c r="A33" s="49" t="s">
        <v>133</v>
      </c>
      <c r="B33" s="11" t="s">
        <v>134</v>
      </c>
      <c r="C33" s="11" t="s">
        <v>135</v>
      </c>
      <c r="D33" s="15" t="s">
        <v>136</v>
      </c>
      <c r="E33" s="11" t="s">
        <v>137</v>
      </c>
      <c r="F33" s="23">
        <v>0</v>
      </c>
      <c r="G33" s="24"/>
      <c r="H33" s="4">
        <f t="shared" si="0"/>
        <v>0</v>
      </c>
      <c r="I33" s="6">
        <f t="shared" si="1"/>
        <v>0</v>
      </c>
      <c r="J33" s="18">
        <v>120</v>
      </c>
      <c r="K33" s="5">
        <f t="shared" si="2"/>
        <v>0</v>
      </c>
      <c r="L33" s="5">
        <f t="shared" si="3"/>
        <v>0</v>
      </c>
      <c r="M33" s="47">
        <f t="shared" si="4"/>
        <v>0</v>
      </c>
    </row>
    <row r="34" spans="1:13" ht="39.75" customHeight="1" x14ac:dyDescent="0.3">
      <c r="A34" s="49" t="s">
        <v>138</v>
      </c>
      <c r="B34" s="11" t="s">
        <v>134</v>
      </c>
      <c r="C34" s="11" t="s">
        <v>139</v>
      </c>
      <c r="D34" s="15" t="s">
        <v>136</v>
      </c>
      <c r="E34" s="11" t="s">
        <v>74</v>
      </c>
      <c r="F34" s="23">
        <v>0</v>
      </c>
      <c r="G34" s="24"/>
      <c r="H34" s="4">
        <f t="shared" si="0"/>
        <v>0</v>
      </c>
      <c r="I34" s="6">
        <f t="shared" si="1"/>
        <v>0</v>
      </c>
      <c r="J34" s="18">
        <v>2600</v>
      </c>
      <c r="K34" s="5">
        <f t="shared" si="2"/>
        <v>0</v>
      </c>
      <c r="L34" s="5">
        <f t="shared" si="3"/>
        <v>0</v>
      </c>
      <c r="M34" s="47">
        <f t="shared" si="4"/>
        <v>0</v>
      </c>
    </row>
    <row r="35" spans="1:13" ht="39.9" customHeight="1" x14ac:dyDescent="0.3">
      <c r="A35" s="49" t="s">
        <v>140</v>
      </c>
      <c r="B35" s="11" t="s">
        <v>141</v>
      </c>
      <c r="C35" s="11" t="s">
        <v>142</v>
      </c>
      <c r="D35" s="13" t="s">
        <v>19</v>
      </c>
      <c r="E35" s="11" t="s">
        <v>143</v>
      </c>
      <c r="F35" s="23">
        <v>0</v>
      </c>
      <c r="G35" s="24"/>
      <c r="H35" s="4">
        <f t="shared" si="0"/>
        <v>0</v>
      </c>
      <c r="I35" s="6">
        <f t="shared" si="1"/>
        <v>0</v>
      </c>
      <c r="J35" s="18">
        <v>15</v>
      </c>
      <c r="K35" s="5">
        <f t="shared" si="2"/>
        <v>0</v>
      </c>
      <c r="L35" s="5">
        <f t="shared" si="3"/>
        <v>0</v>
      </c>
      <c r="M35" s="47">
        <f t="shared" si="4"/>
        <v>0</v>
      </c>
    </row>
    <row r="36" spans="1:13" ht="39.9" customHeight="1" x14ac:dyDescent="0.3">
      <c r="A36" s="49" t="s">
        <v>144</v>
      </c>
      <c r="B36" s="11" t="s">
        <v>145</v>
      </c>
      <c r="C36" s="11" t="s">
        <v>146</v>
      </c>
      <c r="D36" s="13" t="s">
        <v>147</v>
      </c>
      <c r="E36" s="11" t="s">
        <v>148</v>
      </c>
      <c r="F36" s="23">
        <v>0</v>
      </c>
      <c r="G36" s="24"/>
      <c r="H36" s="4">
        <f t="shared" si="0"/>
        <v>0</v>
      </c>
      <c r="I36" s="6">
        <f t="shared" si="1"/>
        <v>0</v>
      </c>
      <c r="J36" s="18">
        <v>140</v>
      </c>
      <c r="K36" s="5">
        <f t="shared" si="2"/>
        <v>0</v>
      </c>
      <c r="L36" s="5">
        <f t="shared" si="3"/>
        <v>0</v>
      </c>
      <c r="M36" s="47">
        <f t="shared" si="4"/>
        <v>0</v>
      </c>
    </row>
    <row r="37" spans="1:13" ht="39.9" customHeight="1" x14ac:dyDescent="0.3">
      <c r="A37" s="49" t="s">
        <v>149</v>
      </c>
      <c r="B37" s="11" t="s">
        <v>145</v>
      </c>
      <c r="C37" s="11" t="s">
        <v>150</v>
      </c>
      <c r="D37" s="13" t="s">
        <v>78</v>
      </c>
      <c r="E37" s="11" t="s">
        <v>151</v>
      </c>
      <c r="F37" s="23">
        <v>0</v>
      </c>
      <c r="G37" s="24"/>
      <c r="H37" s="4">
        <f t="shared" si="0"/>
        <v>0</v>
      </c>
      <c r="I37" s="6">
        <f t="shared" si="1"/>
        <v>0</v>
      </c>
      <c r="J37" s="18">
        <v>25</v>
      </c>
      <c r="K37" s="5">
        <f t="shared" si="2"/>
        <v>0</v>
      </c>
      <c r="L37" s="5">
        <f t="shared" si="3"/>
        <v>0</v>
      </c>
      <c r="M37" s="47">
        <f t="shared" si="4"/>
        <v>0</v>
      </c>
    </row>
    <row r="38" spans="1:13" ht="39.9" customHeight="1" x14ac:dyDescent="0.3">
      <c r="A38" s="49" t="s">
        <v>152</v>
      </c>
      <c r="B38" s="11" t="s">
        <v>153</v>
      </c>
      <c r="C38" s="11" t="s">
        <v>154</v>
      </c>
      <c r="D38" s="11" t="s">
        <v>48</v>
      </c>
      <c r="E38" s="11" t="s">
        <v>29</v>
      </c>
      <c r="F38" s="23">
        <v>0</v>
      </c>
      <c r="G38" s="24"/>
      <c r="H38" s="4">
        <f t="shared" si="0"/>
        <v>0</v>
      </c>
      <c r="I38" s="6">
        <f t="shared" si="1"/>
        <v>0</v>
      </c>
      <c r="J38" s="18">
        <v>25</v>
      </c>
      <c r="K38" s="5">
        <f t="shared" si="2"/>
        <v>0</v>
      </c>
      <c r="L38" s="5">
        <f t="shared" si="3"/>
        <v>0</v>
      </c>
      <c r="M38" s="47">
        <f t="shared" si="4"/>
        <v>0</v>
      </c>
    </row>
    <row r="39" spans="1:13" ht="39.9" customHeight="1" x14ac:dyDescent="0.3">
      <c r="A39" s="49" t="s">
        <v>155</v>
      </c>
      <c r="B39" s="11" t="s">
        <v>156</v>
      </c>
      <c r="C39" s="11" t="s">
        <v>157</v>
      </c>
      <c r="D39" s="11" t="s">
        <v>158</v>
      </c>
      <c r="E39" s="11" t="s">
        <v>159</v>
      </c>
      <c r="F39" s="23">
        <v>0</v>
      </c>
      <c r="G39" s="24"/>
      <c r="H39" s="4">
        <f t="shared" si="0"/>
        <v>0</v>
      </c>
      <c r="I39" s="6">
        <f t="shared" si="1"/>
        <v>0</v>
      </c>
      <c r="J39" s="18">
        <v>300</v>
      </c>
      <c r="K39" s="5">
        <f t="shared" si="2"/>
        <v>0</v>
      </c>
      <c r="L39" s="5">
        <f t="shared" si="3"/>
        <v>0</v>
      </c>
      <c r="M39" s="47">
        <f t="shared" si="4"/>
        <v>0</v>
      </c>
    </row>
    <row r="40" spans="1:13" ht="39.9" customHeight="1" x14ac:dyDescent="0.3">
      <c r="A40" s="49" t="s">
        <v>160</v>
      </c>
      <c r="B40" s="11" t="s">
        <v>161</v>
      </c>
      <c r="C40" s="11" t="s">
        <v>162</v>
      </c>
      <c r="D40" s="20" t="s">
        <v>163</v>
      </c>
      <c r="E40" s="11" t="s">
        <v>164</v>
      </c>
      <c r="F40" s="23">
        <v>0</v>
      </c>
      <c r="G40" s="24"/>
      <c r="H40" s="4">
        <f t="shared" si="0"/>
        <v>0</v>
      </c>
      <c r="I40" s="6">
        <f t="shared" si="1"/>
        <v>0</v>
      </c>
      <c r="J40" s="18">
        <v>5</v>
      </c>
      <c r="K40" s="5">
        <f t="shared" si="2"/>
        <v>0</v>
      </c>
      <c r="L40" s="5">
        <f t="shared" si="3"/>
        <v>0</v>
      </c>
      <c r="M40" s="47">
        <f t="shared" si="4"/>
        <v>0</v>
      </c>
    </row>
    <row r="41" spans="1:13" ht="39.9" customHeight="1" x14ac:dyDescent="0.25">
      <c r="A41" s="49" t="s">
        <v>165</v>
      </c>
      <c r="B41" s="11" t="s">
        <v>166</v>
      </c>
      <c r="C41" s="51" t="s">
        <v>167</v>
      </c>
      <c r="D41" s="11" t="s">
        <v>168</v>
      </c>
      <c r="E41" s="11" t="s">
        <v>169</v>
      </c>
      <c r="F41" s="23">
        <v>0</v>
      </c>
      <c r="G41" s="24"/>
      <c r="H41" s="4">
        <f t="shared" si="0"/>
        <v>0</v>
      </c>
      <c r="I41" s="6">
        <f t="shared" si="1"/>
        <v>0</v>
      </c>
      <c r="J41" s="18">
        <v>95</v>
      </c>
      <c r="K41" s="5">
        <f t="shared" si="2"/>
        <v>0</v>
      </c>
      <c r="L41" s="5">
        <f t="shared" si="3"/>
        <v>0</v>
      </c>
      <c r="M41" s="47">
        <f t="shared" si="4"/>
        <v>0</v>
      </c>
    </row>
    <row r="42" spans="1:13" ht="39.9" customHeight="1" x14ac:dyDescent="0.3">
      <c r="A42" s="49" t="s">
        <v>170</v>
      </c>
      <c r="B42" s="11" t="s">
        <v>171</v>
      </c>
      <c r="C42" s="11" t="s">
        <v>172</v>
      </c>
      <c r="D42" s="50" t="s">
        <v>173</v>
      </c>
      <c r="E42" s="11" t="s">
        <v>49</v>
      </c>
      <c r="F42" s="23">
        <v>0</v>
      </c>
      <c r="G42" s="24"/>
      <c r="H42" s="4">
        <f t="shared" si="0"/>
        <v>0</v>
      </c>
      <c r="I42" s="6">
        <f t="shared" si="1"/>
        <v>0</v>
      </c>
      <c r="J42" s="18">
        <v>15</v>
      </c>
      <c r="K42" s="5">
        <f t="shared" si="2"/>
        <v>0</v>
      </c>
      <c r="L42" s="5">
        <f t="shared" si="3"/>
        <v>0</v>
      </c>
      <c r="M42" s="47">
        <f t="shared" si="4"/>
        <v>0</v>
      </c>
    </row>
    <row r="43" spans="1:13" ht="39.9" customHeight="1" x14ac:dyDescent="0.3">
      <c r="A43" s="49" t="s">
        <v>174</v>
      </c>
      <c r="B43" s="16" t="s">
        <v>175</v>
      </c>
      <c r="C43" s="11" t="s">
        <v>176</v>
      </c>
      <c r="D43" s="11" t="s">
        <v>19</v>
      </c>
      <c r="E43" s="11" t="s">
        <v>132</v>
      </c>
      <c r="F43" s="23">
        <v>0</v>
      </c>
      <c r="G43" s="24"/>
      <c r="H43" s="4">
        <f t="shared" si="0"/>
        <v>0</v>
      </c>
      <c r="I43" s="6">
        <f t="shared" si="1"/>
        <v>0</v>
      </c>
      <c r="J43" s="18">
        <v>80</v>
      </c>
      <c r="K43" s="5">
        <f t="shared" si="2"/>
        <v>0</v>
      </c>
      <c r="L43" s="5">
        <f t="shared" si="3"/>
        <v>0</v>
      </c>
      <c r="M43" s="47">
        <f t="shared" si="4"/>
        <v>0</v>
      </c>
    </row>
    <row r="44" spans="1:13" ht="39.9" customHeight="1" x14ac:dyDescent="0.3">
      <c r="A44" s="49" t="s">
        <v>177</v>
      </c>
      <c r="B44" s="11" t="s">
        <v>175</v>
      </c>
      <c r="C44" s="11" t="s">
        <v>178</v>
      </c>
      <c r="D44" s="11" t="s">
        <v>179</v>
      </c>
      <c r="E44" s="11" t="s">
        <v>180</v>
      </c>
      <c r="F44" s="23">
        <v>0</v>
      </c>
      <c r="G44" s="24"/>
      <c r="H44" s="4">
        <f t="shared" si="0"/>
        <v>0</v>
      </c>
      <c r="I44" s="6">
        <f t="shared" si="1"/>
        <v>0</v>
      </c>
      <c r="J44" s="18">
        <v>115</v>
      </c>
      <c r="K44" s="5">
        <f t="shared" si="2"/>
        <v>0</v>
      </c>
      <c r="L44" s="5">
        <f t="shared" si="3"/>
        <v>0</v>
      </c>
      <c r="M44" s="47">
        <f t="shared" si="4"/>
        <v>0</v>
      </c>
    </row>
    <row r="45" spans="1:13" ht="39.9" customHeight="1" x14ac:dyDescent="0.3">
      <c r="A45" s="49" t="s">
        <v>181</v>
      </c>
      <c r="B45" s="11" t="s">
        <v>182</v>
      </c>
      <c r="C45" s="11" t="s">
        <v>183</v>
      </c>
      <c r="D45" s="20" t="s">
        <v>184</v>
      </c>
      <c r="E45" s="11" t="s">
        <v>29</v>
      </c>
      <c r="F45" s="23">
        <v>0</v>
      </c>
      <c r="G45" s="24"/>
      <c r="H45" s="4">
        <f t="shared" si="0"/>
        <v>0</v>
      </c>
      <c r="I45" s="6">
        <f t="shared" si="1"/>
        <v>0</v>
      </c>
      <c r="J45" s="18">
        <v>5</v>
      </c>
      <c r="K45" s="5">
        <f t="shared" si="2"/>
        <v>0</v>
      </c>
      <c r="L45" s="5">
        <f t="shared" si="3"/>
        <v>0</v>
      </c>
      <c r="M45" s="47">
        <f t="shared" si="4"/>
        <v>0</v>
      </c>
    </row>
    <row r="46" spans="1:13" ht="39.9" customHeight="1" x14ac:dyDescent="0.3">
      <c r="A46" s="49" t="s">
        <v>185</v>
      </c>
      <c r="B46" s="11" t="s">
        <v>186</v>
      </c>
      <c r="C46" s="52" t="s">
        <v>187</v>
      </c>
      <c r="D46" s="17" t="s">
        <v>147</v>
      </c>
      <c r="E46" s="50" t="s">
        <v>188</v>
      </c>
      <c r="F46" s="23">
        <v>0</v>
      </c>
      <c r="G46" s="24"/>
      <c r="H46" s="4">
        <f t="shared" si="0"/>
        <v>0</v>
      </c>
      <c r="I46" s="6">
        <f t="shared" si="1"/>
        <v>0</v>
      </c>
      <c r="J46" s="18">
        <v>50</v>
      </c>
      <c r="K46" s="5">
        <f t="shared" si="2"/>
        <v>0</v>
      </c>
      <c r="L46" s="5">
        <f t="shared" si="3"/>
        <v>0</v>
      </c>
      <c r="M46" s="47">
        <f t="shared" si="4"/>
        <v>0</v>
      </c>
    </row>
    <row r="47" spans="1:13" ht="39.9" customHeight="1" x14ac:dyDescent="0.3">
      <c r="A47" s="49" t="s">
        <v>189</v>
      </c>
      <c r="B47" s="20" t="s">
        <v>163</v>
      </c>
      <c r="C47" s="20" t="s">
        <v>163</v>
      </c>
      <c r="D47" s="20" t="s">
        <v>163</v>
      </c>
      <c r="E47" s="11" t="s">
        <v>190</v>
      </c>
      <c r="F47" s="23">
        <v>0</v>
      </c>
      <c r="G47" s="24"/>
      <c r="H47" s="4">
        <f t="shared" si="0"/>
        <v>0</v>
      </c>
      <c r="I47" s="6">
        <f t="shared" si="1"/>
        <v>0</v>
      </c>
      <c r="J47" s="18">
        <v>10</v>
      </c>
      <c r="K47" s="5">
        <f t="shared" si="2"/>
        <v>0</v>
      </c>
      <c r="L47" s="5">
        <f t="shared" si="3"/>
        <v>0</v>
      </c>
      <c r="M47" s="47">
        <f t="shared" si="4"/>
        <v>0</v>
      </c>
    </row>
    <row r="48" spans="1:13" ht="39.9" customHeight="1" x14ac:dyDescent="0.3">
      <c r="A48" s="49" t="s">
        <v>191</v>
      </c>
      <c r="B48" s="11" t="s">
        <v>192</v>
      </c>
      <c r="C48" s="11" t="s">
        <v>193</v>
      </c>
      <c r="D48" s="11" t="s">
        <v>194</v>
      </c>
      <c r="E48" s="11" t="s">
        <v>79</v>
      </c>
      <c r="F48" s="23">
        <v>0</v>
      </c>
      <c r="G48" s="24"/>
      <c r="H48" s="4">
        <f t="shared" si="0"/>
        <v>0</v>
      </c>
      <c r="I48" s="6">
        <f t="shared" si="1"/>
        <v>0</v>
      </c>
      <c r="J48" s="18">
        <v>185</v>
      </c>
      <c r="K48" s="5">
        <f t="shared" si="2"/>
        <v>0</v>
      </c>
      <c r="L48" s="5">
        <f t="shared" si="3"/>
        <v>0</v>
      </c>
      <c r="M48" s="47">
        <f t="shared" si="4"/>
        <v>0</v>
      </c>
    </row>
    <row r="49" spans="1:13" ht="39.9" customHeight="1" x14ac:dyDescent="0.3">
      <c r="A49" s="49" t="s">
        <v>195</v>
      </c>
      <c r="B49" s="11" t="s">
        <v>196</v>
      </c>
      <c r="C49" s="11" t="s">
        <v>197</v>
      </c>
      <c r="D49" s="13" t="s">
        <v>194</v>
      </c>
      <c r="E49" s="11" t="s">
        <v>198</v>
      </c>
      <c r="F49" s="23">
        <v>0</v>
      </c>
      <c r="G49" s="24"/>
      <c r="H49" s="4">
        <f t="shared" si="0"/>
        <v>0</v>
      </c>
      <c r="I49" s="6">
        <f t="shared" si="1"/>
        <v>0</v>
      </c>
      <c r="J49" s="18">
        <v>65</v>
      </c>
      <c r="K49" s="5">
        <f t="shared" si="2"/>
        <v>0</v>
      </c>
      <c r="L49" s="5">
        <f t="shared" si="3"/>
        <v>0</v>
      </c>
      <c r="M49" s="47">
        <f t="shared" si="4"/>
        <v>0</v>
      </c>
    </row>
    <row r="50" spans="1:13" ht="39.9" customHeight="1" x14ac:dyDescent="0.3">
      <c r="A50" s="49" t="s">
        <v>199</v>
      </c>
      <c r="B50" s="11" t="s">
        <v>200</v>
      </c>
      <c r="C50" s="11" t="s">
        <v>201</v>
      </c>
      <c r="D50" s="11" t="s">
        <v>127</v>
      </c>
      <c r="E50" s="11" t="s">
        <v>132</v>
      </c>
      <c r="F50" s="23">
        <v>0</v>
      </c>
      <c r="G50" s="24"/>
      <c r="H50" s="4">
        <f t="shared" si="0"/>
        <v>0</v>
      </c>
      <c r="I50" s="6">
        <f t="shared" si="1"/>
        <v>0</v>
      </c>
      <c r="J50" s="18">
        <v>20</v>
      </c>
      <c r="K50" s="5">
        <f t="shared" si="2"/>
        <v>0</v>
      </c>
      <c r="L50" s="5">
        <f t="shared" si="3"/>
        <v>0</v>
      </c>
      <c r="M50" s="47">
        <f t="shared" si="4"/>
        <v>0</v>
      </c>
    </row>
    <row r="51" spans="1:13" ht="49.5" customHeight="1" x14ac:dyDescent="0.3">
      <c r="A51" s="49" t="s">
        <v>202</v>
      </c>
      <c r="B51" s="11" t="s">
        <v>203</v>
      </c>
      <c r="C51" s="11" t="s">
        <v>204</v>
      </c>
      <c r="D51" s="20" t="s">
        <v>205</v>
      </c>
      <c r="E51" s="11" t="s">
        <v>206</v>
      </c>
      <c r="F51" s="23">
        <v>0</v>
      </c>
      <c r="G51" s="24"/>
      <c r="H51" s="4">
        <f t="shared" si="0"/>
        <v>0</v>
      </c>
      <c r="I51" s="6">
        <f t="shared" si="1"/>
        <v>0</v>
      </c>
      <c r="J51" s="18">
        <v>420</v>
      </c>
      <c r="K51" s="5">
        <f t="shared" si="2"/>
        <v>0</v>
      </c>
      <c r="L51" s="5">
        <f t="shared" si="3"/>
        <v>0</v>
      </c>
      <c r="M51" s="47">
        <f t="shared" si="4"/>
        <v>0</v>
      </c>
    </row>
    <row r="52" spans="1:13" ht="39.9" customHeight="1" x14ac:dyDescent="0.3">
      <c r="A52" s="49" t="s">
        <v>207</v>
      </c>
      <c r="B52" s="11" t="s">
        <v>208</v>
      </c>
      <c r="C52" s="20" t="s">
        <v>163</v>
      </c>
      <c r="D52" s="20" t="s">
        <v>163</v>
      </c>
      <c r="E52" s="11" t="s">
        <v>54</v>
      </c>
      <c r="F52" s="23">
        <v>0</v>
      </c>
      <c r="G52" s="24"/>
      <c r="H52" s="4">
        <f t="shared" si="0"/>
        <v>0</v>
      </c>
      <c r="I52" s="6">
        <f t="shared" si="1"/>
        <v>0</v>
      </c>
      <c r="J52" s="18">
        <v>6</v>
      </c>
      <c r="K52" s="5">
        <f t="shared" si="2"/>
        <v>0</v>
      </c>
      <c r="L52" s="5">
        <f t="shared" si="3"/>
        <v>0</v>
      </c>
      <c r="M52" s="47">
        <f t="shared" si="4"/>
        <v>0</v>
      </c>
    </row>
    <row r="53" spans="1:13" ht="39.9" customHeight="1" x14ac:dyDescent="0.3">
      <c r="A53" s="49" t="s">
        <v>209</v>
      </c>
      <c r="B53" s="11" t="s">
        <v>210</v>
      </c>
      <c r="C53" s="11" t="s">
        <v>211</v>
      </c>
      <c r="D53" s="11" t="s">
        <v>48</v>
      </c>
      <c r="E53" s="11" t="s">
        <v>54</v>
      </c>
      <c r="F53" s="23">
        <v>0</v>
      </c>
      <c r="G53" s="24"/>
      <c r="H53" s="4">
        <f t="shared" si="0"/>
        <v>0</v>
      </c>
      <c r="I53" s="6">
        <f t="shared" si="1"/>
        <v>0</v>
      </c>
      <c r="J53" s="18">
        <v>120</v>
      </c>
      <c r="K53" s="5">
        <f t="shared" si="2"/>
        <v>0</v>
      </c>
      <c r="L53" s="5">
        <f t="shared" si="3"/>
        <v>0</v>
      </c>
      <c r="M53" s="47">
        <f t="shared" si="4"/>
        <v>0</v>
      </c>
    </row>
    <row r="54" spans="1:13" ht="39.9" customHeight="1" x14ac:dyDescent="0.3">
      <c r="A54" s="49" t="s">
        <v>212</v>
      </c>
      <c r="B54" s="11" t="s">
        <v>213</v>
      </c>
      <c r="C54" s="11" t="s">
        <v>214</v>
      </c>
      <c r="D54" s="11" t="s">
        <v>127</v>
      </c>
      <c r="E54" s="11" t="s">
        <v>49</v>
      </c>
      <c r="F54" s="23">
        <v>0</v>
      </c>
      <c r="G54" s="24"/>
      <c r="H54" s="4">
        <f t="shared" si="0"/>
        <v>0</v>
      </c>
      <c r="I54" s="6">
        <f t="shared" si="1"/>
        <v>0</v>
      </c>
      <c r="J54" s="18">
        <v>20</v>
      </c>
      <c r="K54" s="5">
        <f t="shared" si="2"/>
        <v>0</v>
      </c>
      <c r="L54" s="5">
        <f t="shared" si="3"/>
        <v>0</v>
      </c>
      <c r="M54" s="47">
        <f t="shared" si="4"/>
        <v>0</v>
      </c>
    </row>
    <row r="55" spans="1:13" ht="39.9" customHeight="1" x14ac:dyDescent="0.3">
      <c r="A55" s="49" t="s">
        <v>215</v>
      </c>
      <c r="B55" s="11" t="s">
        <v>216</v>
      </c>
      <c r="C55" s="11" t="s">
        <v>217</v>
      </c>
      <c r="D55" s="11" t="s">
        <v>218</v>
      </c>
      <c r="E55" s="11" t="s">
        <v>25</v>
      </c>
      <c r="F55" s="23">
        <v>0</v>
      </c>
      <c r="G55" s="24"/>
      <c r="H55" s="4">
        <f t="shared" si="0"/>
        <v>0</v>
      </c>
      <c r="I55" s="6">
        <f t="shared" si="1"/>
        <v>0</v>
      </c>
      <c r="J55" s="18">
        <v>200</v>
      </c>
      <c r="K55" s="5">
        <f t="shared" si="2"/>
        <v>0</v>
      </c>
      <c r="L55" s="5">
        <f t="shared" si="3"/>
        <v>0</v>
      </c>
      <c r="M55" s="47">
        <f t="shared" si="4"/>
        <v>0</v>
      </c>
    </row>
    <row r="56" spans="1:13" ht="39.9" customHeight="1" x14ac:dyDescent="0.3">
      <c r="A56" s="49" t="s">
        <v>219</v>
      </c>
      <c r="B56" s="11" t="s">
        <v>220</v>
      </c>
      <c r="C56" s="11" t="s">
        <v>221</v>
      </c>
      <c r="D56" s="11" t="s">
        <v>222</v>
      </c>
      <c r="E56" s="11" t="s">
        <v>54</v>
      </c>
      <c r="F56" s="23">
        <v>0</v>
      </c>
      <c r="G56" s="24"/>
      <c r="H56" s="4">
        <f t="shared" si="0"/>
        <v>0</v>
      </c>
      <c r="I56" s="6">
        <f t="shared" si="1"/>
        <v>0</v>
      </c>
      <c r="J56" s="18">
        <v>15</v>
      </c>
      <c r="K56" s="5">
        <f t="shared" si="2"/>
        <v>0</v>
      </c>
      <c r="L56" s="5">
        <f t="shared" si="3"/>
        <v>0</v>
      </c>
      <c r="M56" s="47">
        <f t="shared" si="4"/>
        <v>0</v>
      </c>
    </row>
    <row r="57" spans="1:13" ht="39.9" customHeight="1" x14ac:dyDescent="0.3">
      <c r="A57" s="49" t="s">
        <v>223</v>
      </c>
      <c r="B57" s="11" t="s">
        <v>224</v>
      </c>
      <c r="C57" s="17" t="s">
        <v>225</v>
      </c>
      <c r="D57" s="11" t="s">
        <v>19</v>
      </c>
      <c r="E57" s="11" t="s">
        <v>29</v>
      </c>
      <c r="F57" s="23">
        <v>0</v>
      </c>
      <c r="G57" s="24"/>
      <c r="H57" s="4">
        <f t="shared" si="0"/>
        <v>0</v>
      </c>
      <c r="I57" s="6">
        <f t="shared" si="1"/>
        <v>0</v>
      </c>
      <c r="J57" s="18">
        <v>220</v>
      </c>
      <c r="K57" s="5">
        <f t="shared" si="2"/>
        <v>0</v>
      </c>
      <c r="L57" s="5">
        <f t="shared" si="3"/>
        <v>0</v>
      </c>
      <c r="M57" s="47">
        <f t="shared" si="4"/>
        <v>0</v>
      </c>
    </row>
    <row r="58" spans="1:13" ht="39.9" customHeight="1" x14ac:dyDescent="0.3">
      <c r="A58" s="48" t="s">
        <v>226</v>
      </c>
      <c r="B58" s="12" t="s">
        <v>227</v>
      </c>
      <c r="C58" s="38" t="s">
        <v>228</v>
      </c>
      <c r="D58" s="39" t="s">
        <v>163</v>
      </c>
      <c r="E58" s="50" t="s">
        <v>229</v>
      </c>
      <c r="F58" s="23">
        <v>0</v>
      </c>
      <c r="G58" s="24"/>
      <c r="H58" s="4">
        <f t="shared" si="0"/>
        <v>0</v>
      </c>
      <c r="I58" s="6">
        <f t="shared" si="1"/>
        <v>0</v>
      </c>
      <c r="J58" s="18">
        <v>840</v>
      </c>
      <c r="K58" s="5">
        <f t="shared" si="2"/>
        <v>0</v>
      </c>
      <c r="L58" s="5">
        <f t="shared" si="3"/>
        <v>0</v>
      </c>
      <c r="M58" s="47">
        <f t="shared" si="4"/>
        <v>0</v>
      </c>
    </row>
    <row r="59" spans="1:13" ht="39.9" customHeight="1" x14ac:dyDescent="0.3">
      <c r="A59" s="49" t="s">
        <v>230</v>
      </c>
      <c r="B59" s="11" t="s">
        <v>231</v>
      </c>
      <c r="C59" s="11" t="s">
        <v>232</v>
      </c>
      <c r="D59" s="11" t="s">
        <v>233</v>
      </c>
      <c r="E59" s="11" t="s">
        <v>29</v>
      </c>
      <c r="F59" s="23">
        <v>0</v>
      </c>
      <c r="G59" s="24"/>
      <c r="H59" s="4">
        <f t="shared" si="0"/>
        <v>0</v>
      </c>
      <c r="I59" s="6">
        <f t="shared" si="1"/>
        <v>0</v>
      </c>
      <c r="J59" s="18">
        <v>20</v>
      </c>
      <c r="K59" s="5">
        <f t="shared" si="2"/>
        <v>0</v>
      </c>
      <c r="L59" s="5">
        <f t="shared" si="3"/>
        <v>0</v>
      </c>
      <c r="M59" s="47">
        <f t="shared" si="4"/>
        <v>0</v>
      </c>
    </row>
    <row r="60" spans="1:13" ht="39.9" customHeight="1" x14ac:dyDescent="0.3">
      <c r="A60" s="49" t="s">
        <v>234</v>
      </c>
      <c r="B60" s="11" t="s">
        <v>235</v>
      </c>
      <c r="C60" s="11" t="s">
        <v>236</v>
      </c>
      <c r="D60" s="11" t="s">
        <v>237</v>
      </c>
      <c r="E60" s="11">
        <v>5</v>
      </c>
      <c r="F60" s="23">
        <v>0</v>
      </c>
      <c r="G60" s="24"/>
      <c r="H60" s="4">
        <f t="shared" si="0"/>
        <v>0</v>
      </c>
      <c r="I60" s="6">
        <f t="shared" si="1"/>
        <v>0</v>
      </c>
      <c r="J60" s="18">
        <v>130</v>
      </c>
      <c r="K60" s="5">
        <f t="shared" si="2"/>
        <v>0</v>
      </c>
      <c r="L60" s="5">
        <f t="shared" si="3"/>
        <v>0</v>
      </c>
      <c r="M60" s="47">
        <f t="shared" si="4"/>
        <v>0</v>
      </c>
    </row>
    <row r="61" spans="1:13" ht="39.9" customHeight="1" x14ac:dyDescent="0.3">
      <c r="A61" s="49" t="s">
        <v>238</v>
      </c>
      <c r="B61" s="11" t="s">
        <v>235</v>
      </c>
      <c r="C61" s="11" t="s">
        <v>239</v>
      </c>
      <c r="D61" s="11" t="s">
        <v>127</v>
      </c>
      <c r="E61" s="11" t="s">
        <v>240</v>
      </c>
      <c r="F61" s="23">
        <v>0</v>
      </c>
      <c r="G61" s="24"/>
      <c r="H61" s="4">
        <f t="shared" si="0"/>
        <v>0</v>
      </c>
      <c r="I61" s="6">
        <f t="shared" si="1"/>
        <v>0</v>
      </c>
      <c r="J61" s="18">
        <v>285</v>
      </c>
      <c r="K61" s="5">
        <f t="shared" si="2"/>
        <v>0</v>
      </c>
      <c r="L61" s="5">
        <f t="shared" si="3"/>
        <v>0</v>
      </c>
      <c r="M61" s="47">
        <f t="shared" si="4"/>
        <v>0</v>
      </c>
    </row>
    <row r="62" spans="1:13" ht="39.9" customHeight="1" x14ac:dyDescent="0.3">
      <c r="A62" s="49" t="s">
        <v>238</v>
      </c>
      <c r="B62" s="11" t="s">
        <v>235</v>
      </c>
      <c r="C62" s="11" t="s">
        <v>241</v>
      </c>
      <c r="D62" s="11" t="s">
        <v>242</v>
      </c>
      <c r="E62" s="11">
        <v>24</v>
      </c>
      <c r="F62" s="23">
        <v>0</v>
      </c>
      <c r="G62" s="24"/>
      <c r="H62" s="4">
        <f t="shared" si="0"/>
        <v>0</v>
      </c>
      <c r="I62" s="6">
        <f t="shared" si="1"/>
        <v>0</v>
      </c>
      <c r="J62" s="18">
        <v>285</v>
      </c>
      <c r="K62" s="5">
        <f t="shared" si="2"/>
        <v>0</v>
      </c>
      <c r="L62" s="5">
        <f t="shared" si="3"/>
        <v>0</v>
      </c>
      <c r="M62" s="47">
        <f t="shared" si="4"/>
        <v>0</v>
      </c>
    </row>
    <row r="63" spans="1:13" ht="39.9" customHeight="1" x14ac:dyDescent="0.3">
      <c r="A63" s="49" t="s">
        <v>243</v>
      </c>
      <c r="B63" s="11" t="s">
        <v>244</v>
      </c>
      <c r="C63" s="11" t="s">
        <v>245</v>
      </c>
      <c r="D63" s="13">
        <v>0.03</v>
      </c>
      <c r="E63" s="11" t="s">
        <v>246</v>
      </c>
      <c r="F63" s="23">
        <v>0</v>
      </c>
      <c r="G63" s="24"/>
      <c r="H63" s="4">
        <f t="shared" si="0"/>
        <v>0</v>
      </c>
      <c r="I63" s="6">
        <f t="shared" si="1"/>
        <v>0</v>
      </c>
      <c r="J63" s="18">
        <v>860</v>
      </c>
      <c r="K63" s="5">
        <f t="shared" si="2"/>
        <v>0</v>
      </c>
      <c r="L63" s="5">
        <f t="shared" si="3"/>
        <v>0</v>
      </c>
      <c r="M63" s="47">
        <f t="shared" si="4"/>
        <v>0</v>
      </c>
    </row>
    <row r="64" spans="1:13" ht="39.9" customHeight="1" x14ac:dyDescent="0.3">
      <c r="A64" s="49" t="s">
        <v>243</v>
      </c>
      <c r="B64" s="11" t="s">
        <v>244</v>
      </c>
      <c r="C64" s="11" t="s">
        <v>247</v>
      </c>
      <c r="D64" s="13">
        <v>0.03</v>
      </c>
      <c r="E64" s="11" t="s">
        <v>248</v>
      </c>
      <c r="F64" s="23">
        <v>0</v>
      </c>
      <c r="G64" s="24"/>
      <c r="H64" s="4">
        <f t="shared" si="0"/>
        <v>0</v>
      </c>
      <c r="I64" s="6">
        <f t="shared" si="1"/>
        <v>0</v>
      </c>
      <c r="J64" s="18">
        <v>5</v>
      </c>
      <c r="K64" s="5">
        <f t="shared" si="2"/>
        <v>0</v>
      </c>
      <c r="L64" s="5">
        <f t="shared" si="3"/>
        <v>0</v>
      </c>
      <c r="M64" s="47">
        <f t="shared" si="4"/>
        <v>0</v>
      </c>
    </row>
    <row r="65" spans="1:13" ht="39.9" customHeight="1" x14ac:dyDescent="0.3">
      <c r="A65" s="49" t="s">
        <v>249</v>
      </c>
      <c r="B65" s="11" t="s">
        <v>250</v>
      </c>
      <c r="C65" s="11" t="s">
        <v>251</v>
      </c>
      <c r="D65" s="20" t="s">
        <v>163</v>
      </c>
      <c r="E65" s="11" t="s">
        <v>252</v>
      </c>
      <c r="F65" s="23">
        <v>0</v>
      </c>
      <c r="G65" s="24"/>
      <c r="H65" s="4">
        <f t="shared" si="0"/>
        <v>0</v>
      </c>
      <c r="I65" s="6">
        <f t="shared" si="1"/>
        <v>0</v>
      </c>
      <c r="J65" s="18">
        <v>250</v>
      </c>
      <c r="K65" s="5">
        <f t="shared" si="2"/>
        <v>0</v>
      </c>
      <c r="L65" s="5">
        <f t="shared" si="3"/>
        <v>0</v>
      </c>
      <c r="M65" s="47">
        <f t="shared" si="4"/>
        <v>0</v>
      </c>
    </row>
    <row r="66" spans="1:13" ht="39.9" customHeight="1" x14ac:dyDescent="0.3">
      <c r="A66" s="49" t="s">
        <v>253</v>
      </c>
      <c r="B66" s="11" t="s">
        <v>254</v>
      </c>
      <c r="C66" s="11" t="s">
        <v>255</v>
      </c>
      <c r="D66" s="11" t="s">
        <v>127</v>
      </c>
      <c r="E66" s="11" t="s">
        <v>256</v>
      </c>
      <c r="F66" s="23">
        <v>0</v>
      </c>
      <c r="G66" s="24"/>
      <c r="H66" s="4">
        <f t="shared" si="0"/>
        <v>0</v>
      </c>
      <c r="I66" s="6">
        <f t="shared" si="1"/>
        <v>0</v>
      </c>
      <c r="J66" s="18">
        <v>110</v>
      </c>
      <c r="K66" s="5">
        <f t="shared" si="2"/>
        <v>0</v>
      </c>
      <c r="L66" s="5">
        <f t="shared" si="3"/>
        <v>0</v>
      </c>
      <c r="M66" s="47">
        <f t="shared" si="4"/>
        <v>0</v>
      </c>
    </row>
    <row r="67" spans="1:13" ht="39.9" customHeight="1" x14ac:dyDescent="0.3">
      <c r="A67" s="49" t="s">
        <v>257</v>
      </c>
      <c r="B67" s="18" t="s">
        <v>258</v>
      </c>
      <c r="C67" s="11" t="s">
        <v>259</v>
      </c>
      <c r="D67" s="11" t="s">
        <v>260</v>
      </c>
      <c r="E67" s="11" t="s">
        <v>79</v>
      </c>
      <c r="F67" s="23">
        <v>0</v>
      </c>
      <c r="G67" s="24"/>
      <c r="H67" s="4">
        <f t="shared" si="0"/>
        <v>0</v>
      </c>
      <c r="I67" s="6">
        <f t="shared" si="1"/>
        <v>0</v>
      </c>
      <c r="J67" s="18">
        <v>5</v>
      </c>
      <c r="K67" s="5">
        <f t="shared" si="2"/>
        <v>0</v>
      </c>
      <c r="L67" s="5">
        <f t="shared" si="3"/>
        <v>0</v>
      </c>
      <c r="M67" s="47">
        <f t="shared" si="4"/>
        <v>0</v>
      </c>
    </row>
    <row r="68" spans="1:13" ht="39.9" customHeight="1" x14ac:dyDescent="0.3">
      <c r="A68" s="49" t="s">
        <v>261</v>
      </c>
      <c r="B68" s="11" t="s">
        <v>250</v>
      </c>
      <c r="C68" s="11" t="s">
        <v>251</v>
      </c>
      <c r="D68" s="20" t="s">
        <v>163</v>
      </c>
      <c r="E68" s="11" t="s">
        <v>252</v>
      </c>
      <c r="F68" s="23">
        <f>-F65+F69</f>
        <v>0</v>
      </c>
      <c r="G68" s="24"/>
      <c r="H68" s="4">
        <f t="shared" si="0"/>
        <v>0</v>
      </c>
      <c r="I68" s="6">
        <f t="shared" si="1"/>
        <v>0</v>
      </c>
      <c r="J68" s="18">
        <v>200</v>
      </c>
      <c r="K68" s="5">
        <f t="shared" si="2"/>
        <v>0</v>
      </c>
      <c r="L68" s="5">
        <f t="shared" si="3"/>
        <v>0</v>
      </c>
      <c r="M68" s="47">
        <f t="shared" si="4"/>
        <v>0</v>
      </c>
    </row>
    <row r="69" spans="1:13" ht="39.9" customHeight="1" x14ac:dyDescent="0.25">
      <c r="A69" s="49" t="s">
        <v>262</v>
      </c>
      <c r="B69" s="11" t="s">
        <v>263</v>
      </c>
      <c r="C69" s="53" t="s">
        <v>264</v>
      </c>
      <c r="D69" s="11" t="s">
        <v>127</v>
      </c>
      <c r="E69" s="11" t="s">
        <v>265</v>
      </c>
      <c r="F69" s="23">
        <v>0</v>
      </c>
      <c r="G69" s="24"/>
      <c r="H69" s="4">
        <f t="shared" si="0"/>
        <v>0</v>
      </c>
      <c r="I69" s="6">
        <f t="shared" si="1"/>
        <v>0</v>
      </c>
      <c r="J69" s="18">
        <v>40</v>
      </c>
      <c r="K69" s="5">
        <f t="shared" si="2"/>
        <v>0</v>
      </c>
      <c r="L69" s="5">
        <f t="shared" si="3"/>
        <v>0</v>
      </c>
      <c r="M69" s="47">
        <f t="shared" si="4"/>
        <v>0</v>
      </c>
    </row>
    <row r="70" spans="1:13" ht="39.9" customHeight="1" x14ac:dyDescent="0.3">
      <c r="A70" s="49" t="s">
        <v>266</v>
      </c>
      <c r="B70" s="42" t="s">
        <v>267</v>
      </c>
      <c r="C70" s="42" t="s">
        <v>268</v>
      </c>
      <c r="D70" s="43" t="s">
        <v>269</v>
      </c>
      <c r="E70" s="11" t="s">
        <v>270</v>
      </c>
      <c r="F70" s="23">
        <v>0</v>
      </c>
      <c r="G70" s="24"/>
      <c r="H70" s="4">
        <f t="shared" ref="H70:H83" si="5">F70*G70%</f>
        <v>0</v>
      </c>
      <c r="I70" s="6">
        <f t="shared" ref="I70:I83" si="6">F70+H70</f>
        <v>0</v>
      </c>
      <c r="J70" s="18">
        <v>15</v>
      </c>
      <c r="K70" s="5">
        <f t="shared" ref="K70:K83" si="7">F70*J70</f>
        <v>0</v>
      </c>
      <c r="L70" s="5">
        <f t="shared" ref="L70:L83" si="8">H70*J70</f>
        <v>0</v>
      </c>
      <c r="M70" s="47">
        <f t="shared" ref="M70:M83" si="9">I70*J70</f>
        <v>0</v>
      </c>
    </row>
    <row r="71" spans="1:13" ht="50.25" customHeight="1" x14ac:dyDescent="0.3">
      <c r="A71" s="49" t="s">
        <v>271</v>
      </c>
      <c r="B71" s="11" t="s">
        <v>272</v>
      </c>
      <c r="C71" s="11" t="s">
        <v>273</v>
      </c>
      <c r="D71" s="11" t="s">
        <v>274</v>
      </c>
      <c r="E71" s="11" t="s">
        <v>275</v>
      </c>
      <c r="F71" s="23">
        <v>0</v>
      </c>
      <c r="G71" s="24"/>
      <c r="H71" s="4">
        <f t="shared" si="5"/>
        <v>0</v>
      </c>
      <c r="I71" s="6">
        <f t="shared" si="6"/>
        <v>0</v>
      </c>
      <c r="J71" s="18">
        <v>700</v>
      </c>
      <c r="K71" s="5">
        <f t="shared" si="7"/>
        <v>0</v>
      </c>
      <c r="L71" s="5">
        <f t="shared" si="8"/>
        <v>0</v>
      </c>
      <c r="M71" s="47">
        <f t="shared" si="9"/>
        <v>0</v>
      </c>
    </row>
    <row r="72" spans="1:13" ht="49.5" customHeight="1" x14ac:dyDescent="0.3">
      <c r="A72" s="49" t="s">
        <v>271</v>
      </c>
      <c r="B72" s="11" t="s">
        <v>272</v>
      </c>
      <c r="C72" s="11" t="s">
        <v>276</v>
      </c>
      <c r="D72" s="11" t="s">
        <v>277</v>
      </c>
      <c r="E72" s="11" t="s">
        <v>278</v>
      </c>
      <c r="F72" s="23">
        <v>0</v>
      </c>
      <c r="G72" s="24"/>
      <c r="H72" s="4">
        <f t="shared" si="5"/>
        <v>0</v>
      </c>
      <c r="I72" s="6">
        <f t="shared" si="6"/>
        <v>0</v>
      </c>
      <c r="J72" s="18">
        <v>850</v>
      </c>
      <c r="K72" s="5">
        <f t="shared" si="7"/>
        <v>0</v>
      </c>
      <c r="L72" s="5">
        <f t="shared" si="8"/>
        <v>0</v>
      </c>
      <c r="M72" s="47">
        <f t="shared" si="9"/>
        <v>0</v>
      </c>
    </row>
    <row r="73" spans="1:13" ht="39.9" customHeight="1" x14ac:dyDescent="0.3">
      <c r="A73" s="49" t="s">
        <v>279</v>
      </c>
      <c r="B73" s="11" t="s">
        <v>280</v>
      </c>
      <c r="C73" s="11" t="s">
        <v>281</v>
      </c>
      <c r="D73" s="11" t="s">
        <v>282</v>
      </c>
      <c r="E73" s="11" t="s">
        <v>128</v>
      </c>
      <c r="F73" s="23">
        <v>0</v>
      </c>
      <c r="G73" s="24"/>
      <c r="H73" s="4">
        <f t="shared" si="5"/>
        <v>0</v>
      </c>
      <c r="I73" s="6">
        <f t="shared" si="6"/>
        <v>0</v>
      </c>
      <c r="J73" s="18">
        <v>480</v>
      </c>
      <c r="K73" s="5">
        <f t="shared" si="7"/>
        <v>0</v>
      </c>
      <c r="L73" s="5">
        <f t="shared" si="8"/>
        <v>0</v>
      </c>
      <c r="M73" s="47">
        <f t="shared" si="9"/>
        <v>0</v>
      </c>
    </row>
    <row r="74" spans="1:13" ht="39.9" customHeight="1" x14ac:dyDescent="0.3">
      <c r="A74" s="54" t="s">
        <v>283</v>
      </c>
      <c r="B74" s="19" t="s">
        <v>284</v>
      </c>
      <c r="C74" s="19" t="s">
        <v>285</v>
      </c>
      <c r="D74" s="20" t="s">
        <v>163</v>
      </c>
      <c r="E74" s="19" t="s">
        <v>286</v>
      </c>
      <c r="F74" s="26">
        <v>0</v>
      </c>
      <c r="G74" s="27"/>
      <c r="H74" s="4">
        <f t="shared" si="5"/>
        <v>0</v>
      </c>
      <c r="I74" s="6">
        <f t="shared" si="6"/>
        <v>0</v>
      </c>
      <c r="J74" s="45">
        <v>10</v>
      </c>
      <c r="K74" s="5">
        <f t="shared" si="7"/>
        <v>0</v>
      </c>
      <c r="L74" s="5">
        <f t="shared" si="8"/>
        <v>0</v>
      </c>
      <c r="M74" s="47">
        <f t="shared" si="9"/>
        <v>0</v>
      </c>
    </row>
    <row r="75" spans="1:13" ht="39.9" customHeight="1" x14ac:dyDescent="0.3">
      <c r="A75" s="55" t="s">
        <v>287</v>
      </c>
      <c r="B75" s="10" t="s">
        <v>288</v>
      </c>
      <c r="C75" s="11" t="s">
        <v>289</v>
      </c>
      <c r="D75" s="11" t="s">
        <v>237</v>
      </c>
      <c r="E75" s="11" t="s">
        <v>290</v>
      </c>
      <c r="F75" s="23">
        <v>0</v>
      </c>
      <c r="G75" s="24"/>
      <c r="H75" s="4">
        <f t="shared" si="5"/>
        <v>0</v>
      </c>
      <c r="I75" s="6">
        <f t="shared" si="6"/>
        <v>0</v>
      </c>
      <c r="J75" s="18">
        <v>150</v>
      </c>
      <c r="K75" s="5">
        <f t="shared" si="7"/>
        <v>0</v>
      </c>
      <c r="L75" s="5">
        <f t="shared" si="8"/>
        <v>0</v>
      </c>
      <c r="M75" s="47">
        <f t="shared" si="9"/>
        <v>0</v>
      </c>
    </row>
    <row r="76" spans="1:13" ht="39.9" customHeight="1" x14ac:dyDescent="0.3">
      <c r="A76" s="49" t="s">
        <v>291</v>
      </c>
      <c r="B76" s="11" t="s">
        <v>292</v>
      </c>
      <c r="C76" s="11" t="s">
        <v>293</v>
      </c>
      <c r="D76" s="11" t="s">
        <v>294</v>
      </c>
      <c r="E76" s="11" t="s">
        <v>79</v>
      </c>
      <c r="F76" s="23">
        <v>0</v>
      </c>
      <c r="G76" s="24"/>
      <c r="H76" s="4">
        <f t="shared" si="5"/>
        <v>0</v>
      </c>
      <c r="I76" s="6">
        <f t="shared" si="6"/>
        <v>0</v>
      </c>
      <c r="J76" s="18">
        <v>75</v>
      </c>
      <c r="K76" s="5">
        <f t="shared" si="7"/>
        <v>0</v>
      </c>
      <c r="L76" s="5">
        <f t="shared" si="8"/>
        <v>0</v>
      </c>
      <c r="M76" s="47">
        <f t="shared" si="9"/>
        <v>0</v>
      </c>
    </row>
    <row r="77" spans="1:13" ht="39.9" customHeight="1" x14ac:dyDescent="0.3">
      <c r="A77" s="49" t="s">
        <v>295</v>
      </c>
      <c r="B77" s="11" t="s">
        <v>296</v>
      </c>
      <c r="C77" s="11" t="s">
        <v>297</v>
      </c>
      <c r="D77" s="11" t="s">
        <v>298</v>
      </c>
      <c r="E77" s="11" t="s">
        <v>299</v>
      </c>
      <c r="F77" s="23">
        <v>0</v>
      </c>
      <c r="G77" s="24"/>
      <c r="H77" s="4">
        <f t="shared" si="5"/>
        <v>0</v>
      </c>
      <c r="I77" s="6">
        <f t="shared" si="6"/>
        <v>0</v>
      </c>
      <c r="J77" s="18">
        <v>170</v>
      </c>
      <c r="K77" s="5">
        <f t="shared" si="7"/>
        <v>0</v>
      </c>
      <c r="L77" s="5">
        <f t="shared" si="8"/>
        <v>0</v>
      </c>
      <c r="M77" s="47">
        <f t="shared" si="9"/>
        <v>0</v>
      </c>
    </row>
    <row r="78" spans="1:13" ht="45.75" customHeight="1" x14ac:dyDescent="0.3">
      <c r="A78" s="49" t="s">
        <v>300</v>
      </c>
      <c r="B78" s="20" t="s">
        <v>163</v>
      </c>
      <c r="C78" s="20" t="s">
        <v>163</v>
      </c>
      <c r="D78" s="20" t="s">
        <v>163</v>
      </c>
      <c r="E78" s="11" t="s">
        <v>301</v>
      </c>
      <c r="F78" s="23">
        <v>0</v>
      </c>
      <c r="G78" s="24"/>
      <c r="H78" s="4">
        <f t="shared" si="5"/>
        <v>0</v>
      </c>
      <c r="I78" s="6">
        <f t="shared" si="6"/>
        <v>0</v>
      </c>
      <c r="J78" s="18">
        <v>900</v>
      </c>
      <c r="K78" s="5">
        <f t="shared" si="7"/>
        <v>0</v>
      </c>
      <c r="L78" s="5">
        <f t="shared" si="8"/>
        <v>0</v>
      </c>
      <c r="M78" s="47">
        <f t="shared" si="9"/>
        <v>0</v>
      </c>
    </row>
    <row r="79" spans="1:13" ht="39.9" customHeight="1" x14ac:dyDescent="0.3">
      <c r="A79" s="49" t="s">
        <v>302</v>
      </c>
      <c r="B79" s="20" t="s">
        <v>163</v>
      </c>
      <c r="C79" s="20" t="s">
        <v>163</v>
      </c>
      <c r="D79" s="20" t="s">
        <v>163</v>
      </c>
      <c r="E79" s="11" t="s">
        <v>303</v>
      </c>
      <c r="F79" s="23">
        <v>0</v>
      </c>
      <c r="G79" s="24"/>
      <c r="H79" s="4">
        <f t="shared" si="5"/>
        <v>0</v>
      </c>
      <c r="I79" s="6">
        <f t="shared" si="6"/>
        <v>0</v>
      </c>
      <c r="J79" s="18">
        <v>60</v>
      </c>
      <c r="K79" s="5">
        <f t="shared" si="7"/>
        <v>0</v>
      </c>
      <c r="L79" s="5">
        <f t="shared" si="8"/>
        <v>0</v>
      </c>
      <c r="M79" s="47">
        <f t="shared" si="9"/>
        <v>0</v>
      </c>
    </row>
    <row r="80" spans="1:13" ht="39.9" customHeight="1" x14ac:dyDescent="0.3">
      <c r="A80" s="49" t="s">
        <v>304</v>
      </c>
      <c r="B80" s="20" t="s">
        <v>163</v>
      </c>
      <c r="C80" s="20" t="s">
        <v>163</v>
      </c>
      <c r="D80" s="20" t="s">
        <v>163</v>
      </c>
      <c r="E80" s="11" t="s">
        <v>301</v>
      </c>
      <c r="F80" s="23">
        <v>0</v>
      </c>
      <c r="G80" s="24"/>
      <c r="H80" s="4">
        <f t="shared" si="5"/>
        <v>0</v>
      </c>
      <c r="I80" s="6">
        <f t="shared" si="6"/>
        <v>0</v>
      </c>
      <c r="J80" s="18">
        <v>60</v>
      </c>
      <c r="K80" s="5">
        <f t="shared" si="7"/>
        <v>0</v>
      </c>
      <c r="L80" s="5">
        <f t="shared" si="8"/>
        <v>0</v>
      </c>
      <c r="M80" s="47">
        <f t="shared" si="9"/>
        <v>0</v>
      </c>
    </row>
    <row r="81" spans="1:13" ht="39.9" customHeight="1" x14ac:dyDescent="0.3">
      <c r="A81" s="49" t="s">
        <v>305</v>
      </c>
      <c r="B81" s="11" t="s">
        <v>306</v>
      </c>
      <c r="C81" s="20" t="s">
        <v>307</v>
      </c>
      <c r="D81" s="11" t="s">
        <v>308</v>
      </c>
      <c r="E81" s="11" t="s">
        <v>29</v>
      </c>
      <c r="F81" s="23">
        <v>0</v>
      </c>
      <c r="G81" s="24"/>
      <c r="H81" s="4">
        <f t="shared" si="5"/>
        <v>0</v>
      </c>
      <c r="I81" s="6">
        <f t="shared" si="6"/>
        <v>0</v>
      </c>
      <c r="J81" s="18">
        <v>10</v>
      </c>
      <c r="K81" s="5">
        <f t="shared" si="7"/>
        <v>0</v>
      </c>
      <c r="L81" s="5">
        <f t="shared" si="8"/>
        <v>0</v>
      </c>
      <c r="M81" s="47">
        <f t="shared" si="9"/>
        <v>0</v>
      </c>
    </row>
    <row r="82" spans="1:13" ht="39.9" customHeight="1" x14ac:dyDescent="0.3">
      <c r="A82" s="49" t="s">
        <v>309</v>
      </c>
      <c r="B82" s="11" t="s">
        <v>310</v>
      </c>
      <c r="C82" s="52" t="s">
        <v>311</v>
      </c>
      <c r="D82" s="11" t="s">
        <v>48</v>
      </c>
      <c r="E82" s="11" t="s">
        <v>312</v>
      </c>
      <c r="F82" s="23">
        <v>0</v>
      </c>
      <c r="G82" s="24"/>
      <c r="H82" s="4">
        <f t="shared" si="5"/>
        <v>0</v>
      </c>
      <c r="I82" s="6">
        <f t="shared" si="6"/>
        <v>0</v>
      </c>
      <c r="J82" s="18">
        <v>115</v>
      </c>
      <c r="K82" s="5">
        <f t="shared" si="7"/>
        <v>0</v>
      </c>
      <c r="L82" s="5">
        <f t="shared" si="8"/>
        <v>0</v>
      </c>
      <c r="M82" s="47">
        <f t="shared" si="9"/>
        <v>0</v>
      </c>
    </row>
    <row r="83" spans="1:13" ht="48.75" customHeight="1" thickBot="1" x14ac:dyDescent="0.35">
      <c r="A83" s="49" t="s">
        <v>313</v>
      </c>
      <c r="B83" s="11" t="s">
        <v>314</v>
      </c>
      <c r="C83" s="42" t="s">
        <v>315</v>
      </c>
      <c r="D83" s="43" t="s">
        <v>316</v>
      </c>
      <c r="E83" s="43" t="s">
        <v>317</v>
      </c>
      <c r="F83" s="23">
        <v>0</v>
      </c>
      <c r="G83" s="24"/>
      <c r="H83" s="4">
        <f t="shared" si="5"/>
        <v>0</v>
      </c>
      <c r="I83" s="6">
        <f t="shared" si="6"/>
        <v>0</v>
      </c>
      <c r="J83" s="18">
        <v>440</v>
      </c>
      <c r="K83" s="5">
        <f t="shared" si="7"/>
        <v>0</v>
      </c>
      <c r="L83" s="5">
        <f t="shared" si="8"/>
        <v>0</v>
      </c>
      <c r="M83" s="47">
        <f t="shared" si="9"/>
        <v>0</v>
      </c>
    </row>
    <row r="84" spans="1:13" ht="39.9" customHeight="1" thickBot="1" x14ac:dyDescent="0.35">
      <c r="A84" s="62" t="s">
        <v>318</v>
      </c>
      <c r="B84" s="63"/>
      <c r="C84" s="63"/>
      <c r="D84" s="28"/>
      <c r="E84" s="28"/>
      <c r="F84" s="29"/>
      <c r="G84" s="30"/>
      <c r="H84" s="31">
        <f>SUM(H6:H83)</f>
        <v>0</v>
      </c>
      <c r="I84" s="32">
        <f>SUM(I6:I83)</f>
        <v>0</v>
      </c>
      <c r="J84" s="33"/>
      <c r="K84" s="34">
        <f xml:space="preserve"> SUM(K6:K83)</f>
        <v>0</v>
      </c>
      <c r="L84" s="34">
        <f>SUM(L6:L83)</f>
        <v>0</v>
      </c>
      <c r="M84" s="35">
        <f>SUM(M6:M83)</f>
        <v>0</v>
      </c>
    </row>
    <row r="86" spans="1:13" ht="14.4" thickBot="1" x14ac:dyDescent="0.35">
      <c r="A86" s="61"/>
      <c r="B86" s="61"/>
      <c r="C86" s="61"/>
    </row>
    <row r="87" spans="1:13" x14ac:dyDescent="0.3">
      <c r="A87" s="64" t="s">
        <v>319</v>
      </c>
      <c r="B87" s="65"/>
      <c r="C87" s="56">
        <f>K84</f>
        <v>0</v>
      </c>
      <c r="J87" s="7"/>
    </row>
    <row r="88" spans="1:13" x14ac:dyDescent="0.3">
      <c r="A88" s="66" t="s">
        <v>320</v>
      </c>
      <c r="B88" s="67"/>
      <c r="C88" s="57">
        <f>L84</f>
        <v>0</v>
      </c>
    </row>
    <row r="89" spans="1:13" ht="17.25" customHeight="1" thickBot="1" x14ac:dyDescent="0.35">
      <c r="A89" s="59" t="s">
        <v>321</v>
      </c>
      <c r="B89" s="60"/>
      <c r="C89" s="58">
        <f>M84</f>
        <v>0</v>
      </c>
    </row>
    <row r="92" spans="1:13" ht="14.4" x14ac:dyDescent="0.3">
      <c r="A92" s="8" t="s">
        <v>322</v>
      </c>
    </row>
  </sheetData>
  <sortState xmlns:xlrd2="http://schemas.microsoft.com/office/spreadsheetml/2017/richdata2" ref="A6:J84">
    <sortCondition ref="A6"/>
  </sortState>
  <mergeCells count="22">
    <mergeCell ref="K1:M1"/>
    <mergeCell ref="K4:K5"/>
    <mergeCell ref="M4:M5"/>
    <mergeCell ref="L4:L5"/>
    <mergeCell ref="J4:J5"/>
    <mergeCell ref="F4:F5"/>
    <mergeCell ref="H4:H5"/>
    <mergeCell ref="A1:C1"/>
    <mergeCell ref="I4:I5"/>
    <mergeCell ref="A3:C3"/>
    <mergeCell ref="A4:A5"/>
    <mergeCell ref="C4:C5"/>
    <mergeCell ref="G4:G5"/>
    <mergeCell ref="B4:B5"/>
    <mergeCell ref="D4:D5"/>
    <mergeCell ref="E4:E5"/>
    <mergeCell ref="A2:C2"/>
    <mergeCell ref="A89:B89"/>
    <mergeCell ref="A86:C86"/>
    <mergeCell ref="A84:C84"/>
    <mergeCell ref="A87:B87"/>
    <mergeCell ref="A88:B88"/>
  </mergeCells>
  <pageMargins left="0.51181102362204722" right="0.31496062992125984" top="0.78740157480314965" bottom="0.78740157480314965" header="0.31496062992125984" footer="0.31496062992125984"/>
  <pageSetup paperSize="9" scale="63" orientation="landscape" r:id="rId1"/>
  <headerFooter alignWithMargins="0">
    <oddHeader xml:space="preserve">&amp;RPříloha č. 1 a 2 rámcové dohody                </oddHeader>
  </headerFooter>
  <rowBreaks count="3" manualBreakCount="3">
    <brk id="19" max="12" man="1"/>
    <brk id="34" max="12" man="1"/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56C38-2A14-4B04-B467-DCD6FABAF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A781A-2450-4877-9AE8-60D53DEA5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1025A-EE72-4EC7-B20F-0AEF266B79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Ing. Hytha Petra, MBA</cp:lastModifiedBy>
  <cp:revision/>
  <cp:lastPrinted>2024-10-04T09:32:32Z</cp:lastPrinted>
  <dcterms:created xsi:type="dcterms:W3CDTF">2014-01-28T13:37:14Z</dcterms:created>
  <dcterms:modified xsi:type="dcterms:W3CDTF">2024-10-22T08:17:41Z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