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PTK\2024_Vzorové_koupelny_CL\"/>
    </mc:Choice>
  </mc:AlternateContent>
  <xr:revisionPtr revIDLastSave="0" documentId="13_ncr:1_{2B4241AB-FFD2-4AFB-9BD5-10E0EC12FD52}" xr6:coauthVersionLast="36" xr6:coauthVersionMax="36" xr10:uidLastSave="{00000000-0000-0000-0000-000000000000}"/>
  <bookViews>
    <workbookView xWindow="0" yWindow="0" windowWidth="21135" windowHeight="11445" tabRatio="835" xr2:uid="{47044C56-9FEA-4A7E-A8F0-0518D79F5C3F}"/>
  </bookViews>
  <sheets>
    <sheet name="krycí list celkový" sheetId="1" r:id="rId1"/>
    <sheet name="kovové prvky" sheetId="10" r:id="rId2"/>
    <sheet name="keramické prvky" sheetId="11" r:id="rId3"/>
    <sheet name="malby a nátěry" sheetId="12" r:id="rId4"/>
    <sheet name="dřevěné prvky" sheetId="13" r:id="rId5"/>
    <sheet name="svítidla" sheetId="14" r:id="rId6"/>
    <sheet name="kamenné prvky" sheetId="1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5" l="1"/>
  <c r="M23" i="15"/>
  <c r="M22" i="15"/>
  <c r="M21" i="15"/>
  <c r="M18" i="15"/>
  <c r="M17" i="15"/>
  <c r="K13" i="15"/>
  <c r="M13" i="15" s="1"/>
  <c r="M12" i="15"/>
  <c r="M11" i="15"/>
  <c r="M10" i="15"/>
  <c r="M28" i="15" l="1"/>
  <c r="E9" i="1" s="1"/>
  <c r="M29" i="15"/>
  <c r="M30" i="15" s="1"/>
  <c r="M18" i="14" l="1"/>
  <c r="M14" i="14"/>
  <c r="M13" i="14"/>
  <c r="M12" i="14"/>
  <c r="M11" i="14"/>
  <c r="M10" i="14"/>
  <c r="M9" i="14"/>
  <c r="M8" i="14"/>
  <c r="M20" i="14" l="1"/>
  <c r="E8" i="1" s="1"/>
  <c r="M21" i="14"/>
  <c r="M22" i="14" s="1"/>
  <c r="M40" i="13" l="1"/>
  <c r="M36" i="13"/>
  <c r="M35" i="13"/>
  <c r="M34" i="13"/>
  <c r="M33" i="13"/>
  <c r="M32" i="13"/>
  <c r="M31" i="13"/>
  <c r="M30" i="13"/>
  <c r="M29" i="13"/>
  <c r="M25" i="13"/>
  <c r="M24" i="13"/>
  <c r="M23" i="13"/>
  <c r="M22" i="13"/>
  <c r="M21" i="13"/>
  <c r="M17" i="13"/>
  <c r="M16" i="13"/>
  <c r="K12" i="13"/>
  <c r="M12" i="13" s="1"/>
  <c r="M11" i="13"/>
  <c r="M10" i="13"/>
  <c r="M42" i="13" l="1"/>
  <c r="E7" i="1" s="1"/>
  <c r="M43" i="13"/>
  <c r="M44" i="13" s="1"/>
  <c r="M19" i="12" l="1"/>
  <c r="M15" i="12"/>
  <c r="M13" i="12"/>
  <c r="M12" i="12"/>
  <c r="M11" i="12"/>
  <c r="M21" i="12" l="1"/>
  <c r="E6" i="1" s="1"/>
  <c r="M22" i="12"/>
  <c r="M23" i="12" s="1"/>
  <c r="M26" i="11" l="1"/>
  <c r="M23" i="11"/>
  <c r="M22" i="11"/>
  <c r="M21" i="11"/>
  <c r="M20" i="11"/>
  <c r="M19" i="11"/>
  <c r="M18" i="11"/>
  <c r="M17" i="11"/>
  <c r="M16" i="11"/>
  <c r="M15" i="11"/>
  <c r="M14" i="11"/>
  <c r="M12" i="11"/>
  <c r="M11" i="11"/>
  <c r="M8" i="11"/>
  <c r="M28" i="11" l="1"/>
  <c r="E5" i="1" s="1"/>
  <c r="M29" i="11"/>
  <c r="M30" i="11" s="1"/>
  <c r="M52" i="10" l="1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54" i="10" l="1"/>
  <c r="E4" i="1" s="1"/>
  <c r="E11" i="1" s="1"/>
  <c r="M55" i="10" l="1"/>
  <c r="M56" i="10" s="1"/>
  <c r="E12" i="1"/>
  <c r="E13" i="1" s="1"/>
</calcChain>
</file>

<file path=xl/sharedStrings.xml><?xml version="1.0" encoding="utf-8"?>
<sst xmlns="http://schemas.openxmlformats.org/spreadsheetml/2006/main" count="544" uniqueCount="204">
  <si>
    <t xml:space="preserve">  </t>
  </si>
  <si>
    <t>Odhadní rozpočet pro VZ Vzorové koupelny a s nimi spojené úkony</t>
  </si>
  <si>
    <t>musí být hotovo</t>
  </si>
  <si>
    <t>č.</t>
  </si>
  <si>
    <t>č.prvku v katalogu</t>
  </si>
  <si>
    <t>ÚRS</t>
  </si>
  <si>
    <t>prvek</t>
  </si>
  <si>
    <t>popis</t>
  </si>
  <si>
    <t>místnost</t>
  </si>
  <si>
    <t>zpracování restaurátorem</t>
  </si>
  <si>
    <t>jednotka</t>
  </si>
  <si>
    <t>počet</t>
  </si>
  <si>
    <t>cena/jednotka</t>
  </si>
  <si>
    <t>cena celkem bez DPH</t>
  </si>
  <si>
    <t>HRUBÉ PRÁCE</t>
  </si>
  <si>
    <t>Mřížky - pasířské prvky</t>
  </si>
  <si>
    <t>10b</t>
  </si>
  <si>
    <t>krycí deska k rohové mřížce topení</t>
  </si>
  <si>
    <t>výroba, bílý mramor Carrara</t>
  </si>
  <si>
    <t>NE</t>
  </si>
  <si>
    <t>ks</t>
  </si>
  <si>
    <t>vyčištění dochovaného kusu</t>
  </si>
  <si>
    <t>ANO</t>
  </si>
  <si>
    <t>instalace</t>
  </si>
  <si>
    <t>1.116, 1.118, 1.120, 1.122, 1.125</t>
  </si>
  <si>
    <t>mřížka topení pod oknem</t>
  </si>
  <si>
    <t>kopie podle historické fotografie</t>
  </si>
  <si>
    <t>1.112, 1.114</t>
  </si>
  <si>
    <t>dvířka ohřívací zásuvky</t>
  </si>
  <si>
    <t>kopie podle dochovaných kusů</t>
  </si>
  <si>
    <t>15d</t>
  </si>
  <si>
    <t>ovládání větrání s řetízkem</t>
  </si>
  <si>
    <t>štítek s řetízkem - kopie dochovaného kusu</t>
  </si>
  <si>
    <t>1.112, 1.114, 1.118, 1.120, 1.122, 1.125</t>
  </si>
  <si>
    <t>15b</t>
  </si>
  <si>
    <t>ventilační mřížka</t>
  </si>
  <si>
    <t>horní klapky, koupelny - kopie dochovaného kusu</t>
  </si>
  <si>
    <t>1.122</t>
  </si>
  <si>
    <t>13b</t>
  </si>
  <si>
    <t>krycí plech stupačky</t>
  </si>
  <si>
    <t>široký - výroba</t>
  </si>
  <si>
    <t>instalace široký</t>
  </si>
  <si>
    <t>1.114, 1.118</t>
  </si>
  <si>
    <t>13a</t>
  </si>
  <si>
    <t>úzký - výroba</t>
  </si>
  <si>
    <t>instalace úzký</t>
  </si>
  <si>
    <t>1.112, 1.120</t>
  </si>
  <si>
    <t xml:space="preserve"> </t>
  </si>
  <si>
    <t>BATERIE A PASÍŘSKÉ PRVKY</t>
  </si>
  <si>
    <t>baterie k vaně - vřídelní koupel</t>
  </si>
  <si>
    <t>funkční, s pevnou sprchou</t>
  </si>
  <si>
    <t>vřídelní koupelna 1.112</t>
  </si>
  <si>
    <t>baterie k vaně - uhličitá koupel</t>
  </si>
  <si>
    <t>funkční, s pevnou sprchou a připojovacími trubkami</t>
  </si>
  <si>
    <t>uhličitá koupelna 1.114</t>
  </si>
  <si>
    <t>baterie k bidetu a lázni na nohy - uhličitá koupel</t>
  </si>
  <si>
    <t>nefunkční, s připojovacími trubkami</t>
  </si>
  <si>
    <t>baterie k vaně - rašelinná koupel</t>
  </si>
  <si>
    <t>funkční, s otočnou (fixovanou) sprchou a připojovacími trubkami</t>
  </si>
  <si>
    <t>rašelinové koupelny 1.116, 1.118, 1.120, 1.122, 1.125</t>
  </si>
  <si>
    <t>montáž baterie</t>
  </si>
  <si>
    <t>viz.jednotlivé baterie</t>
  </si>
  <si>
    <t>připojení a zprovoznění baterie vanové</t>
  </si>
  <si>
    <t>baterie umyvadlová</t>
  </si>
  <si>
    <t>nefunkční</t>
  </si>
  <si>
    <t>montáž baterie umyvadlové</t>
  </si>
  <si>
    <t>vzorové koupelny 1.112, 1.114, 1.116, 1.118, 1.120, 1.122, 1.125</t>
  </si>
  <si>
    <t>odtok vany se zátkou čtvercový - zděná vana</t>
  </si>
  <si>
    <t>funkční</t>
  </si>
  <si>
    <t>mřížka přepadu vany</t>
  </si>
  <si>
    <t>mřížka podlahová odtoková</t>
  </si>
  <si>
    <t>vřídelní koupelna 1.112 a rašelinové koupelny 1.116, 1.118, 1.120, 1.122, 1.125</t>
  </si>
  <si>
    <t>20a</t>
  </si>
  <si>
    <t>odtok vany se zátkou kulatý - všechny vany na vodu+bidet</t>
  </si>
  <si>
    <t>vany funkční, bidet nefunkční</t>
  </si>
  <si>
    <t>uhličitá koupelna 1.112 2ks a rašelinové koupelny 1.116, 1.118, 1.120, 1.122, 1.125 po 1ks</t>
  </si>
  <si>
    <t>montáž odtokových a přepadových mřížek</t>
  </si>
  <si>
    <t>viz.jednotlivé mřížky</t>
  </si>
  <si>
    <t>připojení a zprovoznění odtoků van</t>
  </si>
  <si>
    <t>20b</t>
  </si>
  <si>
    <t>odtok umyvadla</t>
  </si>
  <si>
    <t>montáž odtoku umyvadla</t>
  </si>
  <si>
    <t>madlo k vaně vysoké</t>
  </si>
  <si>
    <t>mosaz</t>
  </si>
  <si>
    <t>v každé rašelinové koupelně po 2ks</t>
  </si>
  <si>
    <t>madlo k vaně nízké</t>
  </si>
  <si>
    <t>v každé rašelinové koupelně po 1ks</t>
  </si>
  <si>
    <t>madlo k vaně malé</t>
  </si>
  <si>
    <t>instalace madla</t>
  </si>
  <si>
    <t>29d</t>
  </si>
  <si>
    <t>vodicí očko ke splachovadlu</t>
  </si>
  <si>
    <t>nástěnné, kopie podle dobové fotografie</t>
  </si>
  <si>
    <t>7a+b</t>
  </si>
  <si>
    <t>závěsová tyč + kroužky</t>
  </si>
  <si>
    <t>mosaz broušená</t>
  </si>
  <si>
    <t>vzorové koupelny 1.112, 1.114, 1.116, 1.118, 1.120, 1.122, 1.125</t>
  </si>
  <si>
    <t>OSTATNÍ PRÁCE</t>
  </si>
  <si>
    <t>zaměření, dílenská dokumentace, doprava, montáže a instalace jinde neuvedené, vedlejší náklady GD, zařízení staveniště, úklid</t>
  </si>
  <si>
    <t>kpl</t>
  </si>
  <si>
    <t>TOTAL bez DPH</t>
  </si>
  <si>
    <t>DPH 21%</t>
  </si>
  <si>
    <t>TOTAL vč. DPH</t>
  </si>
  <si>
    <t>NEDÍLNOU SOUČÁSTÍ TOHOTO VV JE TECHNICKÁ SPECIFIKACE PRVKŮ, KATALOG PRVKŮ PRO VÝROBU A VÝKRESOVÁ DOKUMENTACE PRVKŮ.</t>
  </si>
  <si>
    <t>nosná konstrukce pod vany</t>
  </si>
  <si>
    <t>podezdění/výroba a montáž podepření van a vaniček na nohy</t>
  </si>
  <si>
    <t>ZAŘIZOVACÍ SANITÁRNÍ PRVKY</t>
  </si>
  <si>
    <t>přípravné fáze pro výrobu umyvadla a wc</t>
  </si>
  <si>
    <t>research, modely</t>
  </si>
  <si>
    <t>30a</t>
  </si>
  <si>
    <t>umyvadlo</t>
  </si>
  <si>
    <t>umyvadlo modelářská hmota s glazurou</t>
  </si>
  <si>
    <t>30b</t>
  </si>
  <si>
    <t>sloup k umyvadlu, modelářská hmota s glazurou</t>
  </si>
  <si>
    <t>zahrnuto výše v ceně umyvadla</t>
  </si>
  <si>
    <t>forma umyvadla se sloupem</t>
  </si>
  <si>
    <t>kompletace a montáž umyvadla</t>
  </si>
  <si>
    <t>29a</t>
  </si>
  <si>
    <t>wc</t>
  </si>
  <si>
    <t>wc mísa, modelářská hmota s glazurou</t>
  </si>
  <si>
    <t>29b</t>
  </si>
  <si>
    <t>wc sedátko, dub mořený</t>
  </si>
  <si>
    <t>29c</t>
  </si>
  <si>
    <t>splachovadlo k wc, řetízek s držadlem, modelářská hmota s glazurou</t>
  </si>
  <si>
    <t>forma wc</t>
  </si>
  <si>
    <t>kompletace a montáž wc</t>
  </si>
  <si>
    <t>vana na vodu - rašelinná koupel</t>
  </si>
  <si>
    <t>umělý mramor, lesk, RAL</t>
  </si>
  <si>
    <t>forma vany</t>
  </si>
  <si>
    <t>instalace van na vodu</t>
  </si>
  <si>
    <t>Stěny</t>
  </si>
  <si>
    <t>čísla koupelen</t>
  </si>
  <si>
    <t>písmomalířská čísla koupelen na omítku</t>
  </si>
  <si>
    <t>tympanony dveří z chodby 1.168 do koupelen 1.111, 1.113, 1.115, 1.117, 1.119, 1.121, 1.124, 1.126, 1.127 a z chodby 1.166 do koupelen 1.135, 1.137, 1.138, 1.141, 1.143, 1.145, 1.147, 1.149, 1.151</t>
  </si>
  <si>
    <t>výmalby vzorové</t>
  </si>
  <si>
    <t>kopie šablonových výmaleb, předsíně</t>
  </si>
  <si>
    <t>1.111, 1.113, 1.115, 1.117, 1.119, 1.121, 1.124</t>
  </si>
  <si>
    <t>m2</t>
  </si>
  <si>
    <t>kopie šablonových výmaleb, koupelny</t>
  </si>
  <si>
    <t>1.112, 1.114, 1.116, 1.118, 1.120, 1.122, 1.125</t>
  </si>
  <si>
    <t>Ostatní</t>
  </si>
  <si>
    <t>fládry na dveře, zárubně, rámy oken</t>
  </si>
  <si>
    <t>interier vzorových předsíní a koupelen</t>
  </si>
  <si>
    <t>1.111, 1.112, 1.113, 1.114, 1.115, 1.116, 1.117, 1.118, 1.119, 1.120, 1.121, 1.122, 1.124, 1.125</t>
  </si>
  <si>
    <t>Podlahy</t>
  </si>
  <si>
    <t>podlahový rošt - uhličitá koupel</t>
  </si>
  <si>
    <t>výroba, dub</t>
  </si>
  <si>
    <t>úprava pozůstatků původních wc a podlahových mřížek v historické dlažbě</t>
  </si>
  <si>
    <t>vysekání nebo zarovnání tak, aby bylo možné osadit nové prvky</t>
  </si>
  <si>
    <t>1.114,</t>
  </si>
  <si>
    <t>krycí panel rozvaděče</t>
  </si>
  <si>
    <t>použít staré původní dveře jako exponát - oprášení</t>
  </si>
  <si>
    <t>1.129, 1.133</t>
  </si>
  <si>
    <t>32a</t>
  </si>
  <si>
    <t>vana na rašelinu</t>
  </si>
  <si>
    <t>vana pro rašelinnou koupelnu, dub</t>
  </si>
  <si>
    <t>32b</t>
  </si>
  <si>
    <t>vana pro Císařskou koupelnu, dub</t>
  </si>
  <si>
    <t>Císařská koupelna</t>
  </si>
  <si>
    <t>instalace van na rašelinu</t>
  </si>
  <si>
    <t>rašelinové koupelny 1.116, 1.118, 1.120, 1.122, 1.125, Císařská koupelna</t>
  </si>
  <si>
    <t>vana na vodu - uhličitá koupel</t>
  </si>
  <si>
    <t>dub</t>
  </si>
  <si>
    <t>instalace dřevěné vany na vodu</t>
  </si>
  <si>
    <t>NÁBYTKY - repliky a repase pro vzorové koupelny</t>
  </si>
  <si>
    <t>židle ohýbaná</t>
  </si>
  <si>
    <t>výroba kopie podle dobové fotografie</t>
  </si>
  <si>
    <t>židle polstrovaná</t>
  </si>
  <si>
    <t>vzorové předsíně 1.111, 1.115, 1.117, 1.121, 1.124</t>
  </si>
  <si>
    <t>stolička napařovací</t>
  </si>
  <si>
    <t>držák toaletního papíru</t>
  </si>
  <si>
    <t>restaurování dochovaného kusu, původní povrch lakované dřevo</t>
  </si>
  <si>
    <t>výroba kopie podle dochovaného kusu, dřevěný</t>
  </si>
  <si>
    <t>montáž</t>
  </si>
  <si>
    <t>30c</t>
  </si>
  <si>
    <t>deska k umyvadlu</t>
  </si>
  <si>
    <t>výroba, dřevěná</t>
  </si>
  <si>
    <t>vřídelní koupelna 1.112, uhličitá koupelna 1.114</t>
  </si>
  <si>
    <t>SVÍTIDLA</t>
  </si>
  <si>
    <t>svítidlo stropní přisazené</t>
  </si>
  <si>
    <t>výroba funkční kopie podle dobové fotografie</t>
  </si>
  <si>
    <t>svítidlo nástěnné</t>
  </si>
  <si>
    <t>montáž a připojení svítidla</t>
  </si>
  <si>
    <t>stropní</t>
  </si>
  <si>
    <t>v předsíních 1.111, 1.113, 1.115, 1.117, 1.119, 1.121, 1.124 a v koupelnách 1.112, 1.114, 1.116, 1.118, 1.120, 1.122, 1.125</t>
  </si>
  <si>
    <t>nástěnné</t>
  </si>
  <si>
    <t>po jednom kuse v předsíních 1.111, 1.115, 1.117, 1.121, 1.124; po dvou kusech v koupelnách 1.112, 1.114, 1.116, 1.118, 1.120, 1.122, 1.125</t>
  </si>
  <si>
    <t>žárovka typu edison</t>
  </si>
  <si>
    <t>dodávka, tvar blízký tvaru z dobové fotografie, LED</t>
  </si>
  <si>
    <t>vypínač</t>
  </si>
  <si>
    <t>výroba podle dobové fotografie, dřevěný rámeček, porcelánové tlačítko, nefunkční</t>
  </si>
  <si>
    <t>vzorové předsíně 1.111, 1.113, 1.115, 1.117, 1.119, 1.121, 1.124</t>
  </si>
  <si>
    <t>žulová deska k vaně</t>
  </si>
  <si>
    <t>příprava podkladu pro osazení kamenné desky</t>
  </si>
  <si>
    <t>výroba, žula typu nero assoluto</t>
  </si>
  <si>
    <t>obklad hrany vany - vřídelní koupelna</t>
  </si>
  <si>
    <t>očištění dochovaných kamenných fragmentů, jejich naformátování a výroba lemu</t>
  </si>
  <si>
    <t>kovové prvky</t>
  </si>
  <si>
    <t>keramické prvky</t>
  </si>
  <si>
    <t>malby a nátěry</t>
  </si>
  <si>
    <t>dřevěné prvky</t>
  </si>
  <si>
    <t>svítidla</t>
  </si>
  <si>
    <t>kamenné prvky</t>
  </si>
  <si>
    <t>celkem bez DPH</t>
  </si>
  <si>
    <t>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</si>
</sst>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Kč&quot;"/>
    <numFmt numFmtId="165" formatCode="[$-409]m/d/yyyy"/>
    <numFmt numFmtId="166" formatCode="#,##0\ &quot;Kč&quot;"/>
    <numFmt numFmtId="167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808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77933C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u/>
      <sz val="11"/>
      <color rgb="FFBFBFBF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2F2F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 applyBorder="0" applyProtection="0"/>
  </cellStyleXfs>
  <cellXfs count="88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/>
    <xf numFmtId="0" fontId="2" fillId="0" borderId="0" xfId="1" applyAlignment="1">
      <alignment horizontal="right"/>
    </xf>
    <xf numFmtId="164" fontId="2" fillId="0" borderId="0" xfId="1" applyNumberFormat="1"/>
    <xf numFmtId="0" fontId="4" fillId="0" borderId="0" xfId="1" applyFont="1"/>
    <xf numFmtId="165" fontId="2" fillId="0" borderId="0" xfId="1" applyNumberFormat="1" applyAlignment="1">
      <alignment horizontal="center"/>
    </xf>
    <xf numFmtId="14" fontId="2" fillId="0" borderId="0" xfId="1" applyNumberForma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2" fillId="0" borderId="0" xfId="1" applyNumberFormat="1" applyAlignment="1">
      <alignment wrapText="1"/>
    </xf>
    <xf numFmtId="164" fontId="6" fillId="0" borderId="0" xfId="1" applyNumberFormat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wrapText="1"/>
    </xf>
    <xf numFmtId="0" fontId="7" fillId="0" borderId="0" xfId="1" applyFont="1" applyAlignment="1">
      <alignment horizontal="left"/>
    </xf>
    <xf numFmtId="0" fontId="8" fillId="2" borderId="0" xfId="1" applyFont="1" applyFill="1"/>
    <xf numFmtId="0" fontId="8" fillId="2" borderId="0" xfId="1" applyFont="1" applyFill="1" applyAlignment="1">
      <alignment horizontal="center"/>
    </xf>
    <xf numFmtId="0" fontId="3" fillId="2" borderId="0" xfId="1" applyFont="1" applyFill="1"/>
    <xf numFmtId="0" fontId="8" fillId="2" borderId="0" xfId="1" applyFont="1" applyFill="1" applyAlignment="1">
      <alignment horizontal="right"/>
    </xf>
    <xf numFmtId="164" fontId="8" fillId="2" borderId="0" xfId="1" applyNumberFormat="1" applyFont="1" applyFill="1"/>
    <xf numFmtId="0" fontId="4" fillId="2" borderId="0" xfId="1" applyFont="1" applyFill="1"/>
    <xf numFmtId="164" fontId="7" fillId="0" borderId="0" xfId="1" applyNumberFormat="1" applyFont="1"/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2" fillId="3" borderId="0" xfId="1" applyFill="1"/>
    <xf numFmtId="0" fontId="3" fillId="3" borderId="0" xfId="1" applyFont="1" applyFill="1"/>
    <xf numFmtId="0" fontId="2" fillId="3" borderId="0" xfId="1" applyFill="1" applyAlignment="1">
      <alignment horizontal="right"/>
    </xf>
    <xf numFmtId="164" fontId="7" fillId="3" borderId="0" xfId="1" applyNumberFormat="1" applyFont="1" applyFill="1"/>
    <xf numFmtId="164" fontId="2" fillId="3" borderId="0" xfId="1" applyNumberFormat="1" applyFill="1"/>
    <xf numFmtId="0" fontId="9" fillId="0" borderId="0" xfId="1" applyFont="1"/>
    <xf numFmtId="0" fontId="2" fillId="0" borderId="1" xfId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right"/>
    </xf>
    <xf numFmtId="164" fontId="7" fillId="0" borderId="1" xfId="1" applyNumberFormat="1" applyFont="1" applyBorder="1"/>
    <xf numFmtId="0" fontId="7" fillId="4" borderId="1" xfId="1" applyFont="1" applyFill="1" applyBorder="1"/>
    <xf numFmtId="0" fontId="7" fillId="0" borderId="1" xfId="1" applyFont="1" applyBorder="1" applyAlignment="1">
      <alignment wrapText="1"/>
    </xf>
    <xf numFmtId="0" fontId="7" fillId="0" borderId="1" xfId="1" applyFont="1" applyFill="1" applyBorder="1"/>
    <xf numFmtId="164" fontId="7" fillId="2" borderId="0" xfId="1" applyNumberFormat="1" applyFont="1" applyFill="1"/>
    <xf numFmtId="0" fontId="7" fillId="0" borderId="1" xfId="1" applyFont="1" applyBorder="1" applyAlignment="1">
      <alignment horizontal="right" vertical="center"/>
    </xf>
    <xf numFmtId="0" fontId="9" fillId="0" borderId="0" xfId="1" applyFont="1" applyFill="1"/>
    <xf numFmtId="0" fontId="2" fillId="0" borderId="0" xfId="1" applyFill="1"/>
    <xf numFmtId="0" fontId="2" fillId="0" borderId="2" xfId="1" applyBorder="1"/>
    <xf numFmtId="0" fontId="2" fillId="0" borderId="2" xfId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/>
    <xf numFmtId="0" fontId="7" fillId="0" borderId="2" xfId="1" applyFont="1" applyBorder="1" applyAlignment="1">
      <alignment horizontal="right"/>
    </xf>
    <xf numFmtId="164" fontId="7" fillId="0" borderId="2" xfId="1" applyNumberFormat="1" applyFont="1" applyBorder="1"/>
    <xf numFmtId="0" fontId="4" fillId="0" borderId="2" xfId="1" applyFont="1" applyBorder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7" fillId="0" borderId="0" xfId="1" applyFont="1" applyBorder="1"/>
    <xf numFmtId="0" fontId="10" fillId="0" borderId="0" xfId="1" applyFont="1" applyBorder="1"/>
    <xf numFmtId="0" fontId="10" fillId="0" borderId="0" xfId="1" applyFont="1"/>
    <xf numFmtId="0" fontId="10" fillId="0" borderId="0" xfId="1" applyFont="1" applyAlignment="1">
      <alignment horizontal="right"/>
    </xf>
    <xf numFmtId="164" fontId="10" fillId="0" borderId="0" xfId="1" applyNumberFormat="1" applyFont="1"/>
    <xf numFmtId="0" fontId="11" fillId="0" borderId="0" xfId="1" applyFont="1"/>
    <xf numFmtId="0" fontId="11" fillId="0" borderId="0" xfId="1" applyFont="1" applyAlignment="1">
      <alignment horizontal="right"/>
    </xf>
    <xf numFmtId="164" fontId="11" fillId="0" borderId="0" xfId="1" applyNumberFormat="1" applyFont="1"/>
    <xf numFmtId="0" fontId="3" fillId="5" borderId="0" xfId="1" applyFont="1" applyFill="1" applyAlignment="1">
      <alignment horizontal="left"/>
    </xf>
    <xf numFmtId="0" fontId="2" fillId="5" borderId="0" xfId="1" applyFill="1" applyAlignment="1">
      <alignment horizontal="center"/>
    </xf>
    <xf numFmtId="0" fontId="2" fillId="5" borderId="0" xfId="1" applyFill="1"/>
    <xf numFmtId="0" fontId="3" fillId="0" borderId="0" xfId="1" applyFont="1" applyAlignment="1">
      <alignment horizontal="left"/>
    </xf>
    <xf numFmtId="0" fontId="8" fillId="0" borderId="0" xfId="1" applyFont="1" applyFill="1"/>
    <xf numFmtId="0" fontId="12" fillId="0" borderId="1" xfId="1" applyFont="1" applyBorder="1" applyAlignment="1">
      <alignment horizontal="center"/>
    </xf>
    <xf numFmtId="0" fontId="2" fillId="0" borderId="1" xfId="1" applyBorder="1" applyAlignment="1">
      <alignment horizontal="right"/>
    </xf>
    <xf numFmtId="0" fontId="2" fillId="0" borderId="1" xfId="1" applyBorder="1"/>
    <xf numFmtId="166" fontId="12" fillId="0" borderId="1" xfId="1" applyNumberFormat="1" applyFont="1" applyBorder="1"/>
    <xf numFmtId="166" fontId="2" fillId="0" borderId="1" xfId="1" applyNumberFormat="1" applyBorder="1"/>
    <xf numFmtId="0" fontId="4" fillId="0" borderId="0" xfId="1" applyFont="1" applyFill="1"/>
    <xf numFmtId="0" fontId="1" fillId="0" borderId="1" xfId="1" applyFont="1" applyBorder="1"/>
    <xf numFmtId="0" fontId="8" fillId="0" borderId="0" xfId="1" applyFont="1"/>
    <xf numFmtId="0" fontId="7" fillId="0" borderId="1" xfId="1" applyFont="1" applyBorder="1" applyAlignment="1">
      <alignment horizontal="left" vertical="center"/>
    </xf>
    <xf numFmtId="164" fontId="2" fillId="0" borderId="1" xfId="1" applyNumberFormat="1" applyBorder="1"/>
    <xf numFmtId="0" fontId="3" fillId="0" borderId="1" xfId="1" applyFont="1" applyBorder="1" applyAlignment="1">
      <alignment horizontal="center"/>
    </xf>
    <xf numFmtId="0" fontId="14" fillId="0" borderId="0" xfId="2" applyFont="1" applyBorder="1" applyAlignment="1" applyProtection="1"/>
    <xf numFmtId="0" fontId="7" fillId="5" borderId="1" xfId="1" applyFont="1" applyFill="1" applyBorder="1"/>
    <xf numFmtId="167" fontId="0" fillId="0" borderId="0" xfId="0" applyNumberFormat="1"/>
    <xf numFmtId="0" fontId="0" fillId="0" borderId="0" xfId="0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 xr:uid="{03E05E1E-92CA-4F4E-8619-47C4BE1728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18B5-3814-42D0-B448-C4C7B55BB6D7}">
  <dimension ref="A4:E18"/>
  <sheetViews>
    <sheetView tabSelected="1" workbookViewId="0">
      <selection activeCell="N16" sqref="N16"/>
    </sheetView>
  </sheetViews>
  <sheetFormatPr defaultRowHeight="15" x14ac:dyDescent="0.25"/>
  <cols>
    <col min="2" max="2" width="15.5703125" bestFit="1" customWidth="1"/>
    <col min="3" max="3" width="18.140625" bestFit="1" customWidth="1"/>
    <col min="4" max="4" width="1.140625" customWidth="1"/>
    <col min="5" max="5" width="56.140625" customWidth="1"/>
  </cols>
  <sheetData>
    <row r="4" spans="2:5" x14ac:dyDescent="0.25">
      <c r="B4" t="s">
        <v>196</v>
      </c>
      <c r="E4" s="81">
        <f>'kovové prvky'!M54</f>
        <v>0</v>
      </c>
    </row>
    <row r="5" spans="2:5" x14ac:dyDescent="0.25">
      <c r="B5" t="s">
        <v>197</v>
      </c>
      <c r="E5" s="81">
        <f>'keramické prvky'!M28</f>
        <v>0</v>
      </c>
    </row>
    <row r="6" spans="2:5" x14ac:dyDescent="0.25">
      <c r="B6" t="s">
        <v>198</v>
      </c>
      <c r="E6" s="81">
        <f>'malby a nátěry'!M21</f>
        <v>0</v>
      </c>
    </row>
    <row r="7" spans="2:5" x14ac:dyDescent="0.25">
      <c r="B7" t="s">
        <v>199</v>
      </c>
      <c r="E7" s="81">
        <f>'dřevěné prvky'!M42</f>
        <v>0</v>
      </c>
    </row>
    <row r="8" spans="2:5" x14ac:dyDescent="0.25">
      <c r="B8" t="s">
        <v>200</v>
      </c>
      <c r="E8" s="81">
        <f>svítidla!M20</f>
        <v>0</v>
      </c>
    </row>
    <row r="9" spans="2:5" x14ac:dyDescent="0.25">
      <c r="B9" t="s">
        <v>201</v>
      </c>
      <c r="E9" s="81">
        <f>'kamenné prvky'!M28</f>
        <v>0</v>
      </c>
    </row>
    <row r="10" spans="2:5" x14ac:dyDescent="0.25">
      <c r="E10" s="81"/>
    </row>
    <row r="11" spans="2:5" x14ac:dyDescent="0.25">
      <c r="B11" t="s">
        <v>202</v>
      </c>
      <c r="E11" s="81">
        <f>SUM(E4:E10)</f>
        <v>0</v>
      </c>
    </row>
    <row r="12" spans="2:5" x14ac:dyDescent="0.25">
      <c r="B12" t="s">
        <v>100</v>
      </c>
      <c r="E12" s="81">
        <f>0.21*E11</f>
        <v>0</v>
      </c>
    </row>
    <row r="13" spans="2:5" x14ac:dyDescent="0.25">
      <c r="B13" t="s">
        <v>203</v>
      </c>
      <c r="E13" s="81">
        <f>SUM(E11:E12)</f>
        <v>0</v>
      </c>
    </row>
    <row r="18" spans="1:2" x14ac:dyDescent="0.25">
      <c r="A18" s="82"/>
      <c r="B18" s="82"/>
    </row>
  </sheetData>
  <mergeCells count="1">
    <mergeCell ref="A18:B18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B1594-BB48-4881-BF93-470530259BD6}">
  <sheetPr>
    <tabColor rgb="FFFDEADA"/>
    <pageSetUpPr fitToPage="1"/>
  </sheetPr>
  <dimension ref="A2:O60"/>
  <sheetViews>
    <sheetView zoomScaleNormal="100" workbookViewId="0">
      <selection activeCell="K58" sqref="K58"/>
    </sheetView>
  </sheetViews>
  <sheetFormatPr defaultRowHeight="15" x14ac:dyDescent="0.25"/>
  <cols>
    <col min="1" max="1" width="11" style="1" customWidth="1"/>
    <col min="2" max="2" width="2.7109375" style="1" customWidth="1"/>
    <col min="3" max="3" width="3.85546875" style="2" customWidth="1"/>
    <col min="4" max="4" width="9.7109375" style="2" customWidth="1"/>
    <col min="5" max="5" width="11.140625" style="2" customWidth="1"/>
    <col min="6" max="7" width="58.85546875" style="1" customWidth="1"/>
    <col min="8" max="8" width="58.85546875" style="3" customWidth="1"/>
    <col min="9" max="9" width="14" style="3" customWidth="1"/>
    <col min="10" max="10" width="9.140625" style="4" customWidth="1"/>
    <col min="11" max="11" width="8.28515625" style="1" customWidth="1"/>
    <col min="12" max="12" width="11.85546875" style="5" customWidth="1"/>
    <col min="13" max="13" width="20.7109375" style="5" customWidth="1"/>
    <col min="14" max="15" width="9.140625" style="6" customWidth="1"/>
    <col min="16" max="1025" width="8.28515625" style="1" customWidth="1"/>
    <col min="1026" max="16384" width="9.140625" style="1"/>
  </cols>
  <sheetData>
    <row r="2" spans="1:15" x14ac:dyDescent="0.25">
      <c r="C2" s="2" t="s">
        <v>0</v>
      </c>
    </row>
    <row r="3" spans="1:15" x14ac:dyDescent="0.25">
      <c r="D3" s="7"/>
      <c r="E3" s="7"/>
    </row>
    <row r="4" spans="1:15" ht="26.25" x14ac:dyDescent="0.4">
      <c r="A4" s="8">
        <v>45215</v>
      </c>
      <c r="C4" s="9" t="s">
        <v>1</v>
      </c>
      <c r="D4" s="10"/>
      <c r="E4" s="10"/>
      <c r="L4" s="11"/>
      <c r="M4" s="12"/>
    </row>
    <row r="6" spans="1:15" ht="30" x14ac:dyDescent="0.25">
      <c r="A6" s="13" t="s">
        <v>2</v>
      </c>
      <c r="C6" s="2" t="s">
        <v>3</v>
      </c>
      <c r="D6" s="14" t="s">
        <v>4</v>
      </c>
      <c r="E6" s="2" t="s">
        <v>5</v>
      </c>
      <c r="F6" s="15" t="s">
        <v>6</v>
      </c>
      <c r="G6" s="1" t="s">
        <v>7</v>
      </c>
      <c r="H6" s="16" t="s">
        <v>8</v>
      </c>
      <c r="I6" s="17" t="s">
        <v>9</v>
      </c>
      <c r="J6" s="18" t="s">
        <v>10</v>
      </c>
      <c r="K6" s="1" t="s">
        <v>11</v>
      </c>
      <c r="L6" s="5" t="s">
        <v>12</v>
      </c>
      <c r="M6" s="5" t="s">
        <v>13</v>
      </c>
    </row>
    <row r="7" spans="1:15" s="19" customFormat="1" x14ac:dyDescent="0.25">
      <c r="C7" s="19" t="s">
        <v>14</v>
      </c>
      <c r="D7" s="20"/>
      <c r="E7" s="20"/>
      <c r="H7" s="21"/>
      <c r="I7" s="21"/>
      <c r="J7" s="22"/>
      <c r="L7" s="23"/>
      <c r="M7" s="23"/>
      <c r="N7" s="24"/>
      <c r="O7" s="24"/>
    </row>
    <row r="9" spans="1:15" s="6" customFormat="1" x14ac:dyDescent="0.25">
      <c r="C9" s="2"/>
      <c r="D9" s="2"/>
      <c r="E9" s="2"/>
      <c r="H9" s="3"/>
      <c r="I9" s="3"/>
      <c r="J9" s="4"/>
      <c r="L9" s="25"/>
      <c r="M9" s="5"/>
    </row>
    <row r="10" spans="1:15" s="6" customFormat="1" x14ac:dyDescent="0.25">
      <c r="C10" s="26" t="s">
        <v>15</v>
      </c>
      <c r="D10" s="27"/>
      <c r="E10" s="27"/>
      <c r="F10" s="28"/>
      <c r="G10" s="28"/>
      <c r="H10" s="29"/>
      <c r="I10" s="29"/>
      <c r="J10" s="30"/>
      <c r="K10" s="28"/>
      <c r="L10" s="31"/>
      <c r="M10" s="32"/>
    </row>
    <row r="11" spans="1:15" s="6" customFormat="1" x14ac:dyDescent="0.25">
      <c r="C11" s="34">
        <v>17</v>
      </c>
      <c r="D11" s="83">
        <v>11</v>
      </c>
      <c r="E11" s="35"/>
      <c r="F11" s="84" t="s">
        <v>25</v>
      </c>
      <c r="G11" s="36" t="s">
        <v>26</v>
      </c>
      <c r="H11" s="36"/>
      <c r="I11" s="36" t="s">
        <v>19</v>
      </c>
      <c r="J11" s="37" t="s">
        <v>20</v>
      </c>
      <c r="K11" s="36">
        <v>2</v>
      </c>
      <c r="L11" s="38"/>
      <c r="M11" s="38">
        <f t="shared" ref="M11:M22" si="0">K11*L11</f>
        <v>0</v>
      </c>
    </row>
    <row r="12" spans="1:15" s="6" customFormat="1" x14ac:dyDescent="0.25">
      <c r="C12" s="34">
        <v>18</v>
      </c>
      <c r="D12" s="83"/>
      <c r="E12" s="35"/>
      <c r="F12" s="84"/>
      <c r="G12" s="36" t="s">
        <v>23</v>
      </c>
      <c r="H12" s="36" t="s">
        <v>27</v>
      </c>
      <c r="I12" s="36" t="s">
        <v>19</v>
      </c>
      <c r="J12" s="37" t="s">
        <v>20</v>
      </c>
      <c r="K12" s="36">
        <v>2</v>
      </c>
      <c r="L12" s="38"/>
      <c r="M12" s="38">
        <f t="shared" si="0"/>
        <v>0</v>
      </c>
    </row>
    <row r="13" spans="1:15" s="6" customFormat="1" x14ac:dyDescent="0.25">
      <c r="C13" s="34">
        <v>19</v>
      </c>
      <c r="D13" s="83">
        <v>12</v>
      </c>
      <c r="E13" s="35"/>
      <c r="F13" s="84" t="s">
        <v>28</v>
      </c>
      <c r="G13" s="36" t="s">
        <v>29</v>
      </c>
      <c r="H13" s="36"/>
      <c r="I13" s="36" t="s">
        <v>19</v>
      </c>
      <c r="J13" s="37" t="s">
        <v>20</v>
      </c>
      <c r="K13" s="36">
        <v>2</v>
      </c>
      <c r="L13" s="38"/>
      <c r="M13" s="38">
        <f t="shared" si="0"/>
        <v>0</v>
      </c>
    </row>
    <row r="14" spans="1:15" s="6" customFormat="1" x14ac:dyDescent="0.25">
      <c r="C14" s="34">
        <v>20</v>
      </c>
      <c r="D14" s="83"/>
      <c r="E14" s="35"/>
      <c r="F14" s="84"/>
      <c r="G14" s="36" t="s">
        <v>23</v>
      </c>
      <c r="H14" s="36" t="s">
        <v>27</v>
      </c>
      <c r="I14" s="36" t="s">
        <v>19</v>
      </c>
      <c r="J14" s="37" t="s">
        <v>20</v>
      </c>
      <c r="K14" s="36">
        <v>2</v>
      </c>
      <c r="L14" s="38"/>
      <c r="M14" s="38">
        <f t="shared" si="0"/>
        <v>0</v>
      </c>
    </row>
    <row r="15" spans="1:15" s="6" customFormat="1" x14ac:dyDescent="0.25">
      <c r="C15" s="34">
        <v>21</v>
      </c>
      <c r="D15" s="83" t="s">
        <v>30</v>
      </c>
      <c r="E15" s="35"/>
      <c r="F15" s="84" t="s">
        <v>31</v>
      </c>
      <c r="G15" s="36" t="s">
        <v>32</v>
      </c>
      <c r="H15" s="36"/>
      <c r="I15" s="36" t="s">
        <v>19</v>
      </c>
      <c r="J15" s="37" t="s">
        <v>20</v>
      </c>
      <c r="K15" s="36">
        <v>6</v>
      </c>
      <c r="L15" s="38"/>
      <c r="M15" s="38">
        <f t="shared" si="0"/>
        <v>0</v>
      </c>
    </row>
    <row r="16" spans="1:15" s="6" customFormat="1" x14ac:dyDescent="0.25">
      <c r="C16" s="34">
        <v>22</v>
      </c>
      <c r="D16" s="83"/>
      <c r="E16" s="35"/>
      <c r="F16" s="84"/>
      <c r="G16" s="36" t="s">
        <v>23</v>
      </c>
      <c r="H16" s="36" t="s">
        <v>33</v>
      </c>
      <c r="I16" s="36" t="s">
        <v>19</v>
      </c>
      <c r="J16" s="37" t="s">
        <v>20</v>
      </c>
      <c r="K16" s="36">
        <v>6</v>
      </c>
      <c r="L16" s="38"/>
      <c r="M16" s="38">
        <f t="shared" si="0"/>
        <v>0</v>
      </c>
    </row>
    <row r="17" spans="3:15" s="6" customFormat="1" x14ac:dyDescent="0.25">
      <c r="C17" s="34">
        <v>23</v>
      </c>
      <c r="D17" s="83" t="s">
        <v>34</v>
      </c>
      <c r="E17" s="35"/>
      <c r="F17" s="84" t="s">
        <v>35</v>
      </c>
      <c r="G17" s="40" t="s">
        <v>36</v>
      </c>
      <c r="H17" s="40"/>
      <c r="I17" s="36" t="s">
        <v>19</v>
      </c>
      <c r="J17" s="37" t="s">
        <v>20</v>
      </c>
      <c r="K17" s="36">
        <v>1</v>
      </c>
      <c r="L17" s="38"/>
      <c r="M17" s="38">
        <f t="shared" si="0"/>
        <v>0</v>
      </c>
    </row>
    <row r="18" spans="3:15" x14ac:dyDescent="0.25">
      <c r="C18" s="34">
        <v>24</v>
      </c>
      <c r="D18" s="83"/>
      <c r="E18" s="35"/>
      <c r="F18" s="84"/>
      <c r="G18" s="40" t="s">
        <v>23</v>
      </c>
      <c r="H18" s="40" t="s">
        <v>37</v>
      </c>
      <c r="I18" s="36" t="s">
        <v>19</v>
      </c>
      <c r="J18" s="37" t="s">
        <v>20</v>
      </c>
      <c r="K18" s="36">
        <v>1</v>
      </c>
      <c r="L18" s="38"/>
      <c r="M18" s="38">
        <f t="shared" si="0"/>
        <v>0</v>
      </c>
    </row>
    <row r="19" spans="3:15" x14ac:dyDescent="0.25">
      <c r="C19" s="34">
        <v>25</v>
      </c>
      <c r="D19" s="83" t="s">
        <v>38</v>
      </c>
      <c r="E19" s="35"/>
      <c r="F19" s="84" t="s">
        <v>39</v>
      </c>
      <c r="G19" s="41" t="s">
        <v>40</v>
      </c>
      <c r="H19" s="36"/>
      <c r="I19" s="36" t="s">
        <v>19</v>
      </c>
      <c r="J19" s="37" t="s">
        <v>20</v>
      </c>
      <c r="K19" s="36">
        <v>2</v>
      </c>
      <c r="L19" s="38"/>
      <c r="M19" s="38">
        <f t="shared" si="0"/>
        <v>0</v>
      </c>
      <c r="N19" s="16"/>
    </row>
    <row r="20" spans="3:15" x14ac:dyDescent="0.25">
      <c r="C20" s="34">
        <v>26</v>
      </c>
      <c r="D20" s="83"/>
      <c r="E20" s="35"/>
      <c r="F20" s="84"/>
      <c r="G20" s="41" t="s">
        <v>41</v>
      </c>
      <c r="H20" s="36" t="s">
        <v>42</v>
      </c>
      <c r="I20" s="36" t="s">
        <v>19</v>
      </c>
      <c r="J20" s="37" t="s">
        <v>20</v>
      </c>
      <c r="K20" s="36">
        <v>2</v>
      </c>
      <c r="L20" s="38"/>
      <c r="M20" s="38">
        <f t="shared" si="0"/>
        <v>0</v>
      </c>
    </row>
    <row r="21" spans="3:15" x14ac:dyDescent="0.25">
      <c r="C21" s="34">
        <v>27</v>
      </c>
      <c r="D21" s="83" t="s">
        <v>43</v>
      </c>
      <c r="E21" s="35"/>
      <c r="F21" s="84"/>
      <c r="G21" s="41" t="s">
        <v>44</v>
      </c>
      <c r="H21" s="36"/>
      <c r="I21" s="36" t="s">
        <v>19</v>
      </c>
      <c r="J21" s="37" t="s">
        <v>20</v>
      </c>
      <c r="K21" s="36">
        <v>2</v>
      </c>
      <c r="L21" s="38"/>
      <c r="M21" s="38">
        <f t="shared" si="0"/>
        <v>0</v>
      </c>
    </row>
    <row r="22" spans="3:15" x14ac:dyDescent="0.25">
      <c r="C22" s="34">
        <v>28</v>
      </c>
      <c r="D22" s="83"/>
      <c r="E22" s="35"/>
      <c r="F22" s="84"/>
      <c r="G22" s="36" t="s">
        <v>45</v>
      </c>
      <c r="H22" s="36" t="s">
        <v>46</v>
      </c>
      <c r="I22" s="36" t="s">
        <v>19</v>
      </c>
      <c r="J22" s="37" t="s">
        <v>20</v>
      </c>
      <c r="K22" s="36">
        <v>2</v>
      </c>
      <c r="L22" s="38"/>
      <c r="M22" s="38">
        <f t="shared" si="0"/>
        <v>0</v>
      </c>
    </row>
    <row r="23" spans="3:15" x14ac:dyDescent="0.25">
      <c r="G23" s="1" t="s">
        <v>47</v>
      </c>
      <c r="L23" s="25"/>
    </row>
    <row r="24" spans="3:15" x14ac:dyDescent="0.25">
      <c r="L24" s="25"/>
    </row>
    <row r="25" spans="3:15" s="19" customFormat="1" x14ac:dyDescent="0.25">
      <c r="C25" s="19" t="s">
        <v>48</v>
      </c>
      <c r="D25" s="20"/>
      <c r="E25" s="20"/>
      <c r="H25" s="21"/>
      <c r="I25" s="21"/>
      <c r="J25" s="22"/>
      <c r="L25" s="42"/>
      <c r="M25" s="23"/>
      <c r="N25" s="24"/>
      <c r="O25" s="24"/>
    </row>
    <row r="26" spans="3:15" x14ac:dyDescent="0.25">
      <c r="C26" s="34">
        <v>49</v>
      </c>
      <c r="D26" s="34">
        <v>21</v>
      </c>
      <c r="E26" s="35"/>
      <c r="F26" s="36" t="s">
        <v>49</v>
      </c>
      <c r="G26" s="36" t="s">
        <v>50</v>
      </c>
      <c r="H26" s="36" t="s">
        <v>51</v>
      </c>
      <c r="I26" s="36" t="s">
        <v>19</v>
      </c>
      <c r="J26" s="43" t="s">
        <v>20</v>
      </c>
      <c r="K26" s="36">
        <v>1</v>
      </c>
      <c r="L26" s="38"/>
      <c r="M26" s="38">
        <f t="shared" ref="M26:M49" si="1">K26*L26</f>
        <v>0</v>
      </c>
    </row>
    <row r="27" spans="3:15" x14ac:dyDescent="0.25">
      <c r="C27" s="34">
        <v>50</v>
      </c>
      <c r="D27" s="34">
        <v>22</v>
      </c>
      <c r="E27" s="35"/>
      <c r="F27" s="36" t="s">
        <v>52</v>
      </c>
      <c r="G27" s="36" t="s">
        <v>53</v>
      </c>
      <c r="H27" s="36" t="s">
        <v>54</v>
      </c>
      <c r="I27" s="36" t="s">
        <v>19</v>
      </c>
      <c r="J27" s="43" t="s">
        <v>20</v>
      </c>
      <c r="K27" s="36">
        <v>1</v>
      </c>
      <c r="L27" s="38"/>
      <c r="M27" s="38">
        <f t="shared" si="1"/>
        <v>0</v>
      </c>
    </row>
    <row r="28" spans="3:15" s="6" customFormat="1" x14ac:dyDescent="0.25">
      <c r="C28" s="34">
        <v>51</v>
      </c>
      <c r="D28" s="34">
        <v>23</v>
      </c>
      <c r="E28" s="35"/>
      <c r="F28" s="36" t="s">
        <v>55</v>
      </c>
      <c r="G28" s="36" t="s">
        <v>56</v>
      </c>
      <c r="H28" s="36" t="s">
        <v>54</v>
      </c>
      <c r="I28" s="36" t="s">
        <v>19</v>
      </c>
      <c r="J28" s="43" t="s">
        <v>20</v>
      </c>
      <c r="K28" s="36">
        <v>2</v>
      </c>
      <c r="L28" s="38"/>
      <c r="M28" s="38">
        <f t="shared" si="1"/>
        <v>0</v>
      </c>
    </row>
    <row r="29" spans="3:15" s="6" customFormat="1" x14ac:dyDescent="0.25">
      <c r="C29" s="34">
        <v>52</v>
      </c>
      <c r="D29" s="34">
        <v>24</v>
      </c>
      <c r="E29" s="35"/>
      <c r="F29" s="36" t="s">
        <v>57</v>
      </c>
      <c r="G29" s="36" t="s">
        <v>58</v>
      </c>
      <c r="H29" s="36" t="s">
        <v>59</v>
      </c>
      <c r="I29" s="36" t="s">
        <v>19</v>
      </c>
      <c r="J29" s="43" t="s">
        <v>20</v>
      </c>
      <c r="K29" s="36">
        <v>5</v>
      </c>
      <c r="L29" s="38"/>
      <c r="M29" s="38">
        <f t="shared" si="1"/>
        <v>0</v>
      </c>
    </row>
    <row r="30" spans="3:15" s="6" customFormat="1" x14ac:dyDescent="0.25">
      <c r="C30" s="34">
        <v>53</v>
      </c>
      <c r="D30" s="34"/>
      <c r="E30" s="35"/>
      <c r="F30" s="36" t="s">
        <v>60</v>
      </c>
      <c r="G30" s="36"/>
      <c r="H30" s="36" t="s">
        <v>61</v>
      </c>
      <c r="I30" s="36" t="s">
        <v>19</v>
      </c>
      <c r="J30" s="43" t="s">
        <v>20</v>
      </c>
      <c r="K30" s="36">
        <v>9</v>
      </c>
      <c r="L30" s="38"/>
      <c r="M30" s="38">
        <f t="shared" si="1"/>
        <v>0</v>
      </c>
    </row>
    <row r="31" spans="3:15" s="6" customFormat="1" x14ac:dyDescent="0.25">
      <c r="C31" s="34">
        <v>54</v>
      </c>
      <c r="D31" s="34"/>
      <c r="E31" s="35"/>
      <c r="F31" s="36" t="s">
        <v>62</v>
      </c>
      <c r="G31" s="36"/>
      <c r="H31" s="36" t="s">
        <v>61</v>
      </c>
      <c r="I31" s="36" t="s">
        <v>19</v>
      </c>
      <c r="J31" s="43" t="s">
        <v>20</v>
      </c>
      <c r="K31" s="36">
        <v>7</v>
      </c>
      <c r="L31" s="38"/>
      <c r="M31" s="38">
        <f t="shared" si="1"/>
        <v>0</v>
      </c>
    </row>
    <row r="32" spans="3:15" s="6" customFormat="1" x14ac:dyDescent="0.25">
      <c r="C32" s="34">
        <v>55</v>
      </c>
      <c r="D32" s="85">
        <v>25</v>
      </c>
      <c r="E32" s="35"/>
      <c r="F32" s="84" t="s">
        <v>63</v>
      </c>
      <c r="G32" s="36" t="s">
        <v>64</v>
      </c>
      <c r="H32" s="36"/>
      <c r="I32" s="36" t="s">
        <v>19</v>
      </c>
      <c r="J32" s="43" t="s">
        <v>20</v>
      </c>
      <c r="K32" s="36">
        <v>7</v>
      </c>
      <c r="L32" s="38"/>
      <c r="M32" s="38">
        <f t="shared" si="1"/>
        <v>0</v>
      </c>
    </row>
    <row r="33" spans="1:13" s="6" customFormat="1" x14ac:dyDescent="0.25">
      <c r="C33" s="34">
        <v>56</v>
      </c>
      <c r="D33" s="85"/>
      <c r="E33" s="35"/>
      <c r="F33" s="84"/>
      <c r="G33" s="36" t="s">
        <v>65</v>
      </c>
      <c r="H33" s="36" t="s">
        <v>66</v>
      </c>
      <c r="I33" s="36" t="s">
        <v>19</v>
      </c>
      <c r="J33" s="43" t="s">
        <v>20</v>
      </c>
      <c r="K33" s="36">
        <v>7</v>
      </c>
      <c r="L33" s="38"/>
      <c r="M33" s="38">
        <f t="shared" si="1"/>
        <v>0</v>
      </c>
    </row>
    <row r="34" spans="1:13" s="6" customFormat="1" x14ac:dyDescent="0.25">
      <c r="C34" s="34">
        <v>57</v>
      </c>
      <c r="D34" s="34">
        <v>18</v>
      </c>
      <c r="E34" s="35"/>
      <c r="F34" s="36" t="s">
        <v>67</v>
      </c>
      <c r="G34" s="36" t="s">
        <v>68</v>
      </c>
      <c r="H34" s="36" t="s">
        <v>51</v>
      </c>
      <c r="I34" s="36" t="s">
        <v>19</v>
      </c>
      <c r="J34" s="43" t="s">
        <v>20</v>
      </c>
      <c r="K34" s="36">
        <v>1</v>
      </c>
      <c r="L34" s="38"/>
      <c r="M34" s="38">
        <f t="shared" si="1"/>
        <v>0</v>
      </c>
    </row>
    <row r="35" spans="1:13" s="6" customFormat="1" x14ac:dyDescent="0.25">
      <c r="C35" s="34">
        <v>58</v>
      </c>
      <c r="D35" s="34">
        <v>19</v>
      </c>
      <c r="E35" s="35"/>
      <c r="F35" s="36" t="s">
        <v>69</v>
      </c>
      <c r="G35" s="36" t="s">
        <v>64</v>
      </c>
      <c r="H35" s="36" t="s">
        <v>51</v>
      </c>
      <c r="I35" s="36" t="s">
        <v>19</v>
      </c>
      <c r="J35" s="43" t="s">
        <v>20</v>
      </c>
      <c r="K35" s="36">
        <v>1</v>
      </c>
      <c r="L35" s="38"/>
      <c r="M35" s="38">
        <f t="shared" si="1"/>
        <v>0</v>
      </c>
    </row>
    <row r="36" spans="1:13" s="6" customFormat="1" ht="30" x14ac:dyDescent="0.25">
      <c r="C36" s="34">
        <v>59</v>
      </c>
      <c r="D36" s="34">
        <v>17</v>
      </c>
      <c r="E36" s="35"/>
      <c r="F36" s="36" t="s">
        <v>70</v>
      </c>
      <c r="G36" s="36" t="s">
        <v>64</v>
      </c>
      <c r="H36" s="40" t="s">
        <v>71</v>
      </c>
      <c r="I36" s="36" t="s">
        <v>19</v>
      </c>
      <c r="J36" s="37" t="s">
        <v>20</v>
      </c>
      <c r="K36" s="36">
        <v>6</v>
      </c>
      <c r="L36" s="38"/>
      <c r="M36" s="38">
        <f t="shared" si="1"/>
        <v>0</v>
      </c>
    </row>
    <row r="37" spans="1:13" s="6" customFormat="1" ht="30" x14ac:dyDescent="0.25">
      <c r="C37" s="34">
        <v>60</v>
      </c>
      <c r="D37" s="34" t="s">
        <v>72</v>
      </c>
      <c r="E37" s="35"/>
      <c r="F37" s="36" t="s">
        <v>73</v>
      </c>
      <c r="G37" s="36" t="s">
        <v>74</v>
      </c>
      <c r="H37" s="40" t="s">
        <v>75</v>
      </c>
      <c r="I37" s="36" t="s">
        <v>19</v>
      </c>
      <c r="J37" s="43" t="s">
        <v>20</v>
      </c>
      <c r="K37" s="36">
        <v>7</v>
      </c>
      <c r="L37" s="38"/>
      <c r="M37" s="38">
        <f t="shared" si="1"/>
        <v>0</v>
      </c>
    </row>
    <row r="38" spans="1:13" s="6" customFormat="1" x14ac:dyDescent="0.25">
      <c r="C38" s="34">
        <v>61</v>
      </c>
      <c r="D38" s="34"/>
      <c r="E38" s="35"/>
      <c r="F38" s="36" t="s">
        <v>76</v>
      </c>
      <c r="G38" s="36"/>
      <c r="H38" s="36" t="s">
        <v>77</v>
      </c>
      <c r="I38" s="36" t="s">
        <v>19</v>
      </c>
      <c r="J38" s="43" t="s">
        <v>20</v>
      </c>
      <c r="K38" s="36">
        <v>15</v>
      </c>
      <c r="L38" s="38"/>
      <c r="M38" s="38">
        <f t="shared" si="1"/>
        <v>0</v>
      </c>
    </row>
    <row r="39" spans="1:13" s="6" customFormat="1" x14ac:dyDescent="0.25">
      <c r="C39" s="34">
        <v>62</v>
      </c>
      <c r="D39" s="34"/>
      <c r="E39" s="35"/>
      <c r="F39" s="36" t="s">
        <v>78</v>
      </c>
      <c r="G39" s="36"/>
      <c r="H39" s="36" t="s">
        <v>77</v>
      </c>
      <c r="I39" s="36" t="s">
        <v>19</v>
      </c>
      <c r="J39" s="43" t="s">
        <v>20</v>
      </c>
      <c r="K39" s="36">
        <v>7</v>
      </c>
      <c r="L39" s="38"/>
      <c r="M39" s="38">
        <f t="shared" si="1"/>
        <v>0</v>
      </c>
    </row>
    <row r="40" spans="1:13" s="6" customFormat="1" x14ac:dyDescent="0.25">
      <c r="C40" s="34">
        <v>63</v>
      </c>
      <c r="D40" s="85" t="s">
        <v>79</v>
      </c>
      <c r="E40" s="35"/>
      <c r="F40" s="36" t="s">
        <v>80</v>
      </c>
      <c r="G40" s="36" t="s">
        <v>64</v>
      </c>
      <c r="H40" s="36"/>
      <c r="I40" s="36" t="s">
        <v>19</v>
      </c>
      <c r="J40" s="43" t="s">
        <v>20</v>
      </c>
      <c r="K40" s="36">
        <v>7</v>
      </c>
      <c r="L40" s="38"/>
      <c r="M40" s="38">
        <f t="shared" si="1"/>
        <v>0</v>
      </c>
    </row>
    <row r="41" spans="1:13" s="6" customFormat="1" x14ac:dyDescent="0.25">
      <c r="C41" s="34">
        <v>64</v>
      </c>
      <c r="D41" s="85"/>
      <c r="E41" s="35"/>
      <c r="F41" s="36" t="s">
        <v>81</v>
      </c>
      <c r="G41" s="36" t="s">
        <v>64</v>
      </c>
      <c r="H41" s="36" t="s">
        <v>66</v>
      </c>
      <c r="I41" s="36" t="s">
        <v>19</v>
      </c>
      <c r="J41" s="43" t="s">
        <v>20</v>
      </c>
      <c r="K41" s="36">
        <v>7</v>
      </c>
      <c r="L41" s="38"/>
      <c r="M41" s="38">
        <f t="shared" si="1"/>
        <v>0</v>
      </c>
    </row>
    <row r="42" spans="1:13" s="6" customFormat="1" x14ac:dyDescent="0.25">
      <c r="A42" s="1"/>
      <c r="B42" s="1"/>
      <c r="C42" s="34">
        <v>65</v>
      </c>
      <c r="D42" s="34">
        <v>26</v>
      </c>
      <c r="E42" s="35"/>
      <c r="F42" s="36" t="s">
        <v>82</v>
      </c>
      <c r="G42" s="36" t="s">
        <v>83</v>
      </c>
      <c r="H42" s="36" t="s">
        <v>84</v>
      </c>
      <c r="I42" s="36" t="s">
        <v>19</v>
      </c>
      <c r="J42" s="43" t="s">
        <v>20</v>
      </c>
      <c r="K42" s="36">
        <v>10</v>
      </c>
      <c r="L42" s="38"/>
      <c r="M42" s="38">
        <f t="shared" si="1"/>
        <v>0</v>
      </c>
    </row>
    <row r="43" spans="1:13" s="6" customFormat="1" x14ac:dyDescent="0.25">
      <c r="A43" s="1"/>
      <c r="B43" s="1"/>
      <c r="C43" s="34">
        <v>66</v>
      </c>
      <c r="D43" s="34">
        <v>27</v>
      </c>
      <c r="E43" s="35"/>
      <c r="F43" s="36" t="s">
        <v>85</v>
      </c>
      <c r="G43" s="36" t="s">
        <v>83</v>
      </c>
      <c r="H43" s="36" t="s">
        <v>86</v>
      </c>
      <c r="I43" s="36" t="s">
        <v>19</v>
      </c>
      <c r="J43" s="43" t="s">
        <v>20</v>
      </c>
      <c r="K43" s="36">
        <v>5</v>
      </c>
      <c r="L43" s="38"/>
      <c r="M43" s="38">
        <f t="shared" si="1"/>
        <v>0</v>
      </c>
    </row>
    <row r="44" spans="1:13" s="6" customFormat="1" x14ac:dyDescent="0.25">
      <c r="A44" s="1"/>
      <c r="B44" s="1"/>
      <c r="C44" s="34">
        <v>67</v>
      </c>
      <c r="D44" s="34">
        <v>28</v>
      </c>
      <c r="E44" s="35"/>
      <c r="F44" s="36" t="s">
        <v>87</v>
      </c>
      <c r="G44" s="36" t="s">
        <v>83</v>
      </c>
      <c r="H44" s="36" t="s">
        <v>84</v>
      </c>
      <c r="I44" s="36" t="s">
        <v>19</v>
      </c>
      <c r="J44" s="43" t="s">
        <v>20</v>
      </c>
      <c r="K44" s="36">
        <v>10</v>
      </c>
      <c r="L44" s="38"/>
      <c r="M44" s="38">
        <f t="shared" si="1"/>
        <v>0</v>
      </c>
    </row>
    <row r="45" spans="1:13" s="6" customFormat="1" x14ac:dyDescent="0.25">
      <c r="A45" s="1"/>
      <c r="B45" s="1"/>
      <c r="C45" s="34">
        <v>68</v>
      </c>
      <c r="D45" s="34"/>
      <c r="E45" s="35"/>
      <c r="F45" s="36" t="s">
        <v>88</v>
      </c>
      <c r="G45" s="36"/>
      <c r="H45" s="36" t="s">
        <v>59</v>
      </c>
      <c r="I45" s="36" t="s">
        <v>19</v>
      </c>
      <c r="J45" s="43" t="s">
        <v>20</v>
      </c>
      <c r="K45" s="36">
        <v>25</v>
      </c>
      <c r="L45" s="38"/>
      <c r="M45" s="38">
        <f t="shared" si="1"/>
        <v>0</v>
      </c>
    </row>
    <row r="46" spans="1:13" x14ac:dyDescent="0.25">
      <c r="C46" s="34">
        <v>69</v>
      </c>
      <c r="D46" s="85" t="s">
        <v>89</v>
      </c>
      <c r="E46" s="35"/>
      <c r="F46" s="84" t="s">
        <v>90</v>
      </c>
      <c r="G46" s="36" t="s">
        <v>91</v>
      </c>
      <c r="H46" s="36"/>
      <c r="I46" s="36" t="s">
        <v>19</v>
      </c>
      <c r="J46" s="43" t="s">
        <v>20</v>
      </c>
      <c r="K46" s="36">
        <v>7</v>
      </c>
      <c r="L46" s="38"/>
      <c r="M46" s="38">
        <f t="shared" si="1"/>
        <v>0</v>
      </c>
    </row>
    <row r="47" spans="1:13" x14ac:dyDescent="0.25">
      <c r="C47" s="34">
        <v>70</v>
      </c>
      <c r="D47" s="85"/>
      <c r="E47" s="35"/>
      <c r="F47" s="84"/>
      <c r="G47" s="36" t="s">
        <v>23</v>
      </c>
      <c r="H47" s="36" t="s">
        <v>66</v>
      </c>
      <c r="I47" s="36" t="s">
        <v>19</v>
      </c>
      <c r="J47" s="43" t="s">
        <v>20</v>
      </c>
      <c r="K47" s="36">
        <v>7</v>
      </c>
      <c r="L47" s="38"/>
      <c r="M47" s="38">
        <f t="shared" si="1"/>
        <v>0</v>
      </c>
    </row>
    <row r="48" spans="1:13" x14ac:dyDescent="0.25">
      <c r="A48" s="44"/>
      <c r="C48" s="34">
        <v>71</v>
      </c>
      <c r="D48" s="85" t="s">
        <v>92</v>
      </c>
      <c r="E48" s="35"/>
      <c r="F48" s="84" t="s">
        <v>93</v>
      </c>
      <c r="G48" s="36" t="s">
        <v>94</v>
      </c>
      <c r="H48" s="36"/>
      <c r="I48" s="36" t="s">
        <v>19</v>
      </c>
      <c r="J48" s="43" t="s">
        <v>20</v>
      </c>
      <c r="K48" s="36">
        <v>7</v>
      </c>
      <c r="L48" s="38"/>
      <c r="M48" s="38">
        <f t="shared" si="1"/>
        <v>0</v>
      </c>
    </row>
    <row r="49" spans="1:15" x14ac:dyDescent="0.25">
      <c r="A49" s="44"/>
      <c r="C49" s="34">
        <v>72</v>
      </c>
      <c r="D49" s="85"/>
      <c r="E49" s="35"/>
      <c r="F49" s="84"/>
      <c r="G49" s="36" t="s">
        <v>23</v>
      </c>
      <c r="H49" s="40" t="s">
        <v>95</v>
      </c>
      <c r="I49" s="36" t="s">
        <v>19</v>
      </c>
      <c r="J49" s="37" t="s">
        <v>20</v>
      </c>
      <c r="K49" s="36">
        <v>7</v>
      </c>
      <c r="L49" s="38"/>
      <c r="M49" s="38">
        <f t="shared" si="1"/>
        <v>0</v>
      </c>
    </row>
    <row r="50" spans="1:15" x14ac:dyDescent="0.25">
      <c r="A50" s="45"/>
      <c r="L50" s="25"/>
    </row>
    <row r="51" spans="1:15" s="19" customFormat="1" x14ac:dyDescent="0.25">
      <c r="C51" s="19" t="s">
        <v>96</v>
      </c>
      <c r="D51" s="20"/>
      <c r="E51" s="20"/>
      <c r="H51" s="21"/>
      <c r="I51" s="21"/>
      <c r="J51" s="22"/>
      <c r="L51" s="23"/>
      <c r="M51" s="23"/>
      <c r="N51" s="24"/>
      <c r="O51" s="24"/>
    </row>
    <row r="52" spans="1:15" ht="30" x14ac:dyDescent="0.25">
      <c r="C52" s="34">
        <v>92</v>
      </c>
      <c r="D52" s="34"/>
      <c r="E52" s="35"/>
      <c r="F52" s="36"/>
      <c r="G52" s="40" t="s">
        <v>97</v>
      </c>
      <c r="H52" s="36"/>
      <c r="I52" s="36" t="s">
        <v>19</v>
      </c>
      <c r="J52" s="37" t="s">
        <v>98</v>
      </c>
      <c r="K52" s="36">
        <v>1</v>
      </c>
      <c r="L52" s="38"/>
      <c r="M52" s="38">
        <f t="shared" ref="M52" si="2">K52*L52</f>
        <v>0</v>
      </c>
    </row>
    <row r="53" spans="1:15" s="46" customFormat="1" ht="15.75" thickBot="1" x14ac:dyDescent="0.3">
      <c r="C53" s="47"/>
      <c r="D53" s="47"/>
      <c r="E53" s="48"/>
      <c r="F53" s="49"/>
      <c r="G53" s="49"/>
      <c r="H53" s="49"/>
      <c r="I53" s="49"/>
      <c r="J53" s="50"/>
      <c r="K53" s="49"/>
      <c r="L53" s="51"/>
      <c r="M53" s="51"/>
      <c r="N53" s="52"/>
      <c r="O53" s="52"/>
    </row>
    <row r="54" spans="1:15" ht="15.75" thickTop="1" x14ac:dyDescent="0.25">
      <c r="E54" s="53"/>
      <c r="F54" s="16" t="s">
        <v>99</v>
      </c>
      <c r="G54" s="16"/>
      <c r="H54" s="16"/>
      <c r="I54" s="16"/>
      <c r="J54" s="54"/>
      <c r="K54" s="16"/>
      <c r="L54" s="25"/>
      <c r="M54" s="25">
        <f>SUM(M9:M52)</f>
        <v>0</v>
      </c>
    </row>
    <row r="55" spans="1:15" x14ac:dyDescent="0.25">
      <c r="E55" s="53"/>
      <c r="F55" s="55" t="s">
        <v>100</v>
      </c>
      <c r="G55" s="16"/>
      <c r="H55" s="16"/>
      <c r="I55" s="16"/>
      <c r="J55" s="54"/>
      <c r="K55" s="16"/>
      <c r="L55" s="25"/>
      <c r="M55" s="25">
        <f>M54*0.21</f>
        <v>0</v>
      </c>
    </row>
    <row r="56" spans="1:15" x14ac:dyDescent="0.25">
      <c r="E56" s="53"/>
      <c r="F56" s="56" t="s">
        <v>101</v>
      </c>
      <c r="G56" s="57"/>
      <c r="H56" s="57"/>
      <c r="I56" s="57"/>
      <c r="J56" s="58"/>
      <c r="K56" s="57"/>
      <c r="L56" s="59"/>
      <c r="M56" s="59">
        <f>M54+M55</f>
        <v>0</v>
      </c>
    </row>
    <row r="57" spans="1:15" x14ac:dyDescent="0.25">
      <c r="F57" s="60"/>
      <c r="G57" s="60"/>
      <c r="J57" s="61"/>
      <c r="K57" s="60"/>
      <c r="L57" s="62"/>
      <c r="M57" s="62"/>
    </row>
    <row r="58" spans="1:15" x14ac:dyDescent="0.25">
      <c r="D58" s="63" t="s">
        <v>102</v>
      </c>
      <c r="E58" s="64"/>
      <c r="F58" s="65"/>
      <c r="G58" s="65"/>
    </row>
    <row r="59" spans="1:15" x14ac:dyDescent="0.25">
      <c r="D59" s="66"/>
    </row>
    <row r="60" spans="1:15" x14ac:dyDescent="0.25">
      <c r="D60" s="15"/>
    </row>
  </sheetData>
  <mergeCells count="18">
    <mergeCell ref="D46:D47"/>
    <mergeCell ref="F46:F47"/>
    <mergeCell ref="D11:D12"/>
    <mergeCell ref="F11:F12"/>
    <mergeCell ref="D13:D14"/>
    <mergeCell ref="F13:F14"/>
    <mergeCell ref="D48:D49"/>
    <mergeCell ref="F48:F49"/>
    <mergeCell ref="D15:D16"/>
    <mergeCell ref="F15:F16"/>
    <mergeCell ref="D17:D18"/>
    <mergeCell ref="F17:F18"/>
    <mergeCell ref="D19:D20"/>
    <mergeCell ref="F19:F22"/>
    <mergeCell ref="D21:D22"/>
    <mergeCell ref="D32:D33"/>
    <mergeCell ref="F32:F33"/>
    <mergeCell ref="D40:D41"/>
  </mergeCells>
  <pageMargins left="0.70833333333333304" right="0.70833333333333304" top="0.78749999999999998" bottom="0.78749999999999998" header="0.51180555555555496" footer="0.51180555555555496"/>
  <pageSetup paperSize="8" scale="41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DAF5-4695-42D3-BD0C-D9E58C45D481}">
  <sheetPr>
    <tabColor rgb="FFFDEADA"/>
    <pageSetUpPr fitToPage="1"/>
  </sheetPr>
  <dimension ref="A2:O34"/>
  <sheetViews>
    <sheetView zoomScaleNormal="100" workbookViewId="0">
      <selection activeCell="L28" sqref="L28"/>
    </sheetView>
  </sheetViews>
  <sheetFormatPr defaultRowHeight="15" x14ac:dyDescent="0.25"/>
  <cols>
    <col min="1" max="1" width="11" style="1" customWidth="1"/>
    <col min="2" max="2" width="2.7109375" style="1" customWidth="1"/>
    <col min="3" max="3" width="3.85546875" style="2" customWidth="1"/>
    <col min="4" max="4" width="9.7109375" style="2" customWidth="1"/>
    <col min="5" max="5" width="11.140625" style="2" customWidth="1"/>
    <col min="6" max="7" width="58.85546875" style="1" customWidth="1"/>
    <col min="8" max="8" width="58.85546875" style="3" customWidth="1"/>
    <col min="9" max="9" width="14" style="3" customWidth="1"/>
    <col min="10" max="10" width="9.140625" style="4" customWidth="1"/>
    <col min="11" max="11" width="8.28515625" style="1" customWidth="1"/>
    <col min="12" max="12" width="11.85546875" style="5" customWidth="1"/>
    <col min="13" max="13" width="20.7109375" style="5" customWidth="1"/>
    <col min="14" max="15" width="9.140625" style="6" customWidth="1"/>
    <col min="16" max="1025" width="8.28515625" style="1" customWidth="1"/>
    <col min="1026" max="16384" width="9.140625" style="1"/>
  </cols>
  <sheetData>
    <row r="2" spans="1:15" x14ac:dyDescent="0.25">
      <c r="C2" s="2" t="s">
        <v>0</v>
      </c>
    </row>
    <row r="3" spans="1:15" x14ac:dyDescent="0.25">
      <c r="D3" s="7"/>
      <c r="E3" s="7"/>
    </row>
    <row r="4" spans="1:15" ht="26.25" x14ac:dyDescent="0.4">
      <c r="A4" s="8">
        <v>45215</v>
      </c>
      <c r="C4" s="9" t="s">
        <v>1</v>
      </c>
      <c r="D4" s="10"/>
      <c r="E4" s="10"/>
      <c r="L4" s="11"/>
      <c r="M4" s="12"/>
    </row>
    <row r="6" spans="1:15" ht="30" x14ac:dyDescent="0.25">
      <c r="A6" s="13" t="s">
        <v>2</v>
      </c>
      <c r="C6" s="2" t="s">
        <v>3</v>
      </c>
      <c r="D6" s="14" t="s">
        <v>4</v>
      </c>
      <c r="E6" s="2" t="s">
        <v>5</v>
      </c>
      <c r="F6" s="15" t="s">
        <v>6</v>
      </c>
      <c r="G6" s="1" t="s">
        <v>7</v>
      </c>
      <c r="H6" s="16" t="s">
        <v>8</v>
      </c>
      <c r="I6" s="17" t="s">
        <v>9</v>
      </c>
      <c r="J6" s="18" t="s">
        <v>10</v>
      </c>
      <c r="K6" s="1" t="s">
        <v>11</v>
      </c>
      <c r="L6" s="5" t="s">
        <v>12</v>
      </c>
      <c r="M6" s="5" t="s">
        <v>13</v>
      </c>
    </row>
    <row r="7" spans="1:15" s="19" customFormat="1" x14ac:dyDescent="0.25">
      <c r="C7" s="19" t="s">
        <v>14</v>
      </c>
      <c r="D7" s="20"/>
      <c r="E7" s="20"/>
      <c r="H7" s="21"/>
      <c r="I7" s="21"/>
      <c r="J7" s="22"/>
      <c r="L7" s="23"/>
      <c r="M7" s="23"/>
      <c r="N7" s="24"/>
      <c r="O7" s="24"/>
    </row>
    <row r="8" spans="1:15" s="67" customFormat="1" x14ac:dyDescent="0.25">
      <c r="C8" s="68">
        <v>1</v>
      </c>
      <c r="D8" s="34"/>
      <c r="E8" s="34"/>
      <c r="F8" s="36" t="s">
        <v>103</v>
      </c>
      <c r="G8" s="36" t="s">
        <v>104</v>
      </c>
      <c r="H8" s="36" t="s">
        <v>59</v>
      </c>
      <c r="I8" s="36" t="s">
        <v>19</v>
      </c>
      <c r="J8" s="69" t="s">
        <v>98</v>
      </c>
      <c r="K8" s="70">
        <v>5</v>
      </c>
      <c r="L8" s="71"/>
      <c r="M8" s="72">
        <f>K8*L8</f>
        <v>0</v>
      </c>
      <c r="N8" s="73"/>
      <c r="O8" s="73"/>
    </row>
    <row r="9" spans="1:15" s="67" customFormat="1" x14ac:dyDescent="0.25">
      <c r="C9" s="68"/>
      <c r="D9" s="34"/>
      <c r="E9" s="34"/>
      <c r="F9" s="70"/>
      <c r="G9" s="70"/>
      <c r="H9" s="74"/>
      <c r="I9" s="74"/>
      <c r="J9" s="69"/>
      <c r="K9" s="70"/>
      <c r="L9" s="71"/>
      <c r="M9" s="72"/>
      <c r="N9" s="73"/>
      <c r="O9" s="73"/>
    </row>
    <row r="10" spans="1:15" s="19" customFormat="1" x14ac:dyDescent="0.25">
      <c r="C10" s="19" t="s">
        <v>105</v>
      </c>
      <c r="D10" s="20"/>
      <c r="E10" s="20"/>
      <c r="H10" s="21"/>
      <c r="I10" s="21"/>
      <c r="J10" s="22"/>
      <c r="L10" s="42"/>
      <c r="M10" s="23"/>
      <c r="N10" s="24"/>
      <c r="O10" s="24"/>
    </row>
    <row r="11" spans="1:15" s="16" customFormat="1" x14ac:dyDescent="0.25">
      <c r="C11" s="35">
        <v>29</v>
      </c>
      <c r="D11" s="35"/>
      <c r="E11" s="35"/>
      <c r="F11" s="36" t="s">
        <v>106</v>
      </c>
      <c r="G11" s="36" t="s">
        <v>107</v>
      </c>
      <c r="H11" s="36"/>
      <c r="I11" s="36" t="s">
        <v>19</v>
      </c>
      <c r="J11" s="37" t="s">
        <v>20</v>
      </c>
      <c r="K11" s="36">
        <v>1</v>
      </c>
      <c r="L11" s="38"/>
      <c r="M11" s="38">
        <f t="shared" ref="M11:M23" si="0">K11*L11</f>
        <v>0</v>
      </c>
      <c r="N11" s="6"/>
      <c r="O11" s="6"/>
    </row>
    <row r="12" spans="1:15" x14ac:dyDescent="0.25">
      <c r="C12" s="35">
        <v>30</v>
      </c>
      <c r="D12" s="34" t="s">
        <v>108</v>
      </c>
      <c r="E12" s="35"/>
      <c r="F12" s="84" t="s">
        <v>109</v>
      </c>
      <c r="G12" s="36" t="s">
        <v>110</v>
      </c>
      <c r="H12" s="36"/>
      <c r="I12" s="36" t="s">
        <v>19</v>
      </c>
      <c r="J12" s="37" t="s">
        <v>20</v>
      </c>
      <c r="K12" s="36">
        <v>7</v>
      </c>
      <c r="L12" s="38"/>
      <c r="M12" s="38">
        <f t="shared" si="0"/>
        <v>0</v>
      </c>
    </row>
    <row r="13" spans="1:15" x14ac:dyDescent="0.25">
      <c r="C13" s="35">
        <v>31</v>
      </c>
      <c r="D13" s="34" t="s">
        <v>111</v>
      </c>
      <c r="E13" s="35"/>
      <c r="F13" s="84"/>
      <c r="G13" s="36" t="s">
        <v>112</v>
      </c>
      <c r="H13" s="36"/>
      <c r="I13" s="36" t="s">
        <v>19</v>
      </c>
      <c r="J13" s="37" t="s">
        <v>20</v>
      </c>
      <c r="K13" s="36">
        <v>7</v>
      </c>
      <c r="L13" s="38" t="s">
        <v>113</v>
      </c>
      <c r="M13" s="38"/>
    </row>
    <row r="14" spans="1:15" x14ac:dyDescent="0.25">
      <c r="C14" s="35">
        <v>32</v>
      </c>
      <c r="D14" s="34"/>
      <c r="E14" s="35"/>
      <c r="F14" s="84"/>
      <c r="G14" s="36" t="s">
        <v>114</v>
      </c>
      <c r="H14" s="36"/>
      <c r="I14" s="36" t="s">
        <v>19</v>
      </c>
      <c r="J14" s="37" t="s">
        <v>20</v>
      </c>
      <c r="K14" s="36">
        <v>1</v>
      </c>
      <c r="L14" s="38"/>
      <c r="M14" s="38">
        <f t="shared" si="0"/>
        <v>0</v>
      </c>
    </row>
    <row r="15" spans="1:15" x14ac:dyDescent="0.25">
      <c r="C15" s="35">
        <v>33</v>
      </c>
      <c r="D15" s="34"/>
      <c r="E15" s="35"/>
      <c r="F15" s="84"/>
      <c r="G15" s="36" t="s">
        <v>115</v>
      </c>
      <c r="H15" s="36" t="s">
        <v>66</v>
      </c>
      <c r="I15" s="36" t="s">
        <v>19</v>
      </c>
      <c r="J15" s="37" t="s">
        <v>20</v>
      </c>
      <c r="K15" s="36">
        <v>7</v>
      </c>
      <c r="L15" s="38"/>
      <c r="M15" s="38">
        <f t="shared" si="0"/>
        <v>0</v>
      </c>
    </row>
    <row r="16" spans="1:15" x14ac:dyDescent="0.25">
      <c r="C16" s="35">
        <v>34</v>
      </c>
      <c r="D16" s="34" t="s">
        <v>116</v>
      </c>
      <c r="E16" s="35"/>
      <c r="F16" s="84" t="s">
        <v>117</v>
      </c>
      <c r="G16" s="36" t="s">
        <v>118</v>
      </c>
      <c r="H16" s="36"/>
      <c r="I16" s="36" t="s">
        <v>19</v>
      </c>
      <c r="J16" s="37" t="s">
        <v>20</v>
      </c>
      <c r="K16" s="36">
        <v>7</v>
      </c>
      <c r="L16" s="38"/>
      <c r="M16" s="38">
        <f t="shared" si="0"/>
        <v>0</v>
      </c>
    </row>
    <row r="17" spans="1:15" x14ac:dyDescent="0.25">
      <c r="C17" s="35">
        <v>35</v>
      </c>
      <c r="D17" s="34" t="s">
        <v>119</v>
      </c>
      <c r="E17" s="35"/>
      <c r="F17" s="84"/>
      <c r="G17" s="36" t="s">
        <v>120</v>
      </c>
      <c r="H17" s="36"/>
      <c r="I17" s="36" t="s">
        <v>19</v>
      </c>
      <c r="J17" s="37" t="s">
        <v>20</v>
      </c>
      <c r="K17" s="36">
        <v>7</v>
      </c>
      <c r="L17" s="38"/>
      <c r="M17" s="38">
        <f t="shared" si="0"/>
        <v>0</v>
      </c>
    </row>
    <row r="18" spans="1:15" ht="30" x14ac:dyDescent="0.25">
      <c r="C18" s="35">
        <v>36</v>
      </c>
      <c r="D18" s="34" t="s">
        <v>121</v>
      </c>
      <c r="E18" s="35"/>
      <c r="F18" s="84"/>
      <c r="G18" s="40" t="s">
        <v>122</v>
      </c>
      <c r="H18" s="36"/>
      <c r="I18" s="36" t="s">
        <v>19</v>
      </c>
      <c r="J18" s="37" t="s">
        <v>20</v>
      </c>
      <c r="K18" s="36">
        <v>7</v>
      </c>
      <c r="L18" s="38"/>
      <c r="M18" s="38">
        <f t="shared" si="0"/>
        <v>0</v>
      </c>
    </row>
    <row r="19" spans="1:15" x14ac:dyDescent="0.25">
      <c r="C19" s="35">
        <v>37</v>
      </c>
      <c r="D19" s="34"/>
      <c r="E19" s="35"/>
      <c r="F19" s="84"/>
      <c r="G19" s="40" t="s">
        <v>123</v>
      </c>
      <c r="H19" s="36"/>
      <c r="I19" s="36" t="s">
        <v>19</v>
      </c>
      <c r="J19" s="37" t="s">
        <v>20</v>
      </c>
      <c r="K19" s="36">
        <v>1</v>
      </c>
      <c r="L19" s="38"/>
      <c r="M19" s="38">
        <f t="shared" si="0"/>
        <v>0</v>
      </c>
    </row>
    <row r="20" spans="1:15" x14ac:dyDescent="0.25">
      <c r="C20" s="35">
        <v>38</v>
      </c>
      <c r="D20" s="34"/>
      <c r="E20" s="35"/>
      <c r="F20" s="84"/>
      <c r="G20" s="36" t="s">
        <v>124</v>
      </c>
      <c r="H20" s="36" t="s">
        <v>66</v>
      </c>
      <c r="I20" s="36" t="s">
        <v>19</v>
      </c>
      <c r="J20" s="37" t="s">
        <v>20</v>
      </c>
      <c r="K20" s="36">
        <v>7</v>
      </c>
      <c r="L20" s="38"/>
      <c r="M20" s="38">
        <f t="shared" si="0"/>
        <v>0</v>
      </c>
    </row>
    <row r="21" spans="1:15" x14ac:dyDescent="0.25">
      <c r="C21" s="35">
        <v>44</v>
      </c>
      <c r="D21" s="85">
        <v>31</v>
      </c>
      <c r="E21" s="35"/>
      <c r="F21" s="36" t="s">
        <v>125</v>
      </c>
      <c r="G21" s="36" t="s">
        <v>126</v>
      </c>
      <c r="H21" s="36"/>
      <c r="I21" s="36" t="s">
        <v>19</v>
      </c>
      <c r="J21" s="37" t="s">
        <v>20</v>
      </c>
      <c r="K21" s="36">
        <v>5</v>
      </c>
      <c r="L21" s="38"/>
      <c r="M21" s="38">
        <f t="shared" si="0"/>
        <v>0</v>
      </c>
    </row>
    <row r="22" spans="1:15" x14ac:dyDescent="0.25">
      <c r="C22" s="35">
        <v>45</v>
      </c>
      <c r="D22" s="85"/>
      <c r="E22" s="35"/>
      <c r="F22" s="36"/>
      <c r="G22" s="36" t="s">
        <v>127</v>
      </c>
      <c r="H22" s="36"/>
      <c r="I22" s="36" t="s">
        <v>19</v>
      </c>
      <c r="J22" s="37" t="s">
        <v>20</v>
      </c>
      <c r="K22" s="36">
        <v>1</v>
      </c>
      <c r="L22" s="38"/>
      <c r="M22" s="38">
        <f t="shared" si="0"/>
        <v>0</v>
      </c>
    </row>
    <row r="23" spans="1:15" x14ac:dyDescent="0.25">
      <c r="C23" s="35">
        <v>46</v>
      </c>
      <c r="D23" s="85"/>
      <c r="E23" s="35"/>
      <c r="F23" s="36"/>
      <c r="G23" s="36" t="s">
        <v>128</v>
      </c>
      <c r="H23" s="36" t="s">
        <v>59</v>
      </c>
      <c r="I23" s="36" t="s">
        <v>19</v>
      </c>
      <c r="J23" s="37" t="s">
        <v>20</v>
      </c>
      <c r="K23" s="36">
        <v>5</v>
      </c>
      <c r="L23" s="38"/>
      <c r="M23" s="38">
        <f t="shared" si="0"/>
        <v>0</v>
      </c>
    </row>
    <row r="24" spans="1:15" x14ac:dyDescent="0.25">
      <c r="A24" s="75"/>
    </row>
    <row r="25" spans="1:15" s="19" customFormat="1" x14ac:dyDescent="0.25">
      <c r="C25" s="19" t="s">
        <v>96</v>
      </c>
      <c r="D25" s="20"/>
      <c r="E25" s="20"/>
      <c r="H25" s="21"/>
      <c r="I25" s="21"/>
      <c r="J25" s="22"/>
      <c r="L25" s="23"/>
      <c r="M25" s="23"/>
      <c r="N25" s="24"/>
      <c r="O25" s="24"/>
    </row>
    <row r="26" spans="1:15" ht="30" x14ac:dyDescent="0.25">
      <c r="C26" s="34">
        <v>92</v>
      </c>
      <c r="D26" s="34"/>
      <c r="E26" s="35"/>
      <c r="F26" s="36"/>
      <c r="G26" s="40" t="s">
        <v>97</v>
      </c>
      <c r="H26" s="36"/>
      <c r="I26" s="36" t="s">
        <v>19</v>
      </c>
      <c r="J26" s="37" t="s">
        <v>98</v>
      </c>
      <c r="K26" s="36">
        <v>1</v>
      </c>
      <c r="L26" s="38"/>
      <c r="M26" s="38">
        <f t="shared" ref="M26" si="1">K26*L26</f>
        <v>0</v>
      </c>
    </row>
    <row r="27" spans="1:15" s="46" customFormat="1" ht="15.75" thickBot="1" x14ac:dyDescent="0.3">
      <c r="C27" s="47"/>
      <c r="D27" s="47"/>
      <c r="E27" s="48"/>
      <c r="F27" s="49"/>
      <c r="G27" s="49"/>
      <c r="H27" s="49"/>
      <c r="I27" s="49"/>
      <c r="J27" s="50"/>
      <c r="K27" s="49"/>
      <c r="L27" s="51"/>
      <c r="M27" s="51"/>
      <c r="N27" s="52"/>
      <c r="O27" s="52"/>
    </row>
    <row r="28" spans="1:15" ht="15.75" thickTop="1" x14ac:dyDescent="0.25">
      <c r="E28" s="53"/>
      <c r="F28" s="16" t="s">
        <v>99</v>
      </c>
      <c r="G28" s="16"/>
      <c r="H28" s="16"/>
      <c r="I28" s="16"/>
      <c r="J28" s="54"/>
      <c r="K28" s="16"/>
      <c r="L28" s="25"/>
      <c r="M28" s="25">
        <f>SUM(M8:M27)</f>
        <v>0</v>
      </c>
    </row>
    <row r="29" spans="1:15" x14ac:dyDescent="0.25">
      <c r="E29" s="53"/>
      <c r="F29" s="55" t="s">
        <v>100</v>
      </c>
      <c r="G29" s="16"/>
      <c r="H29" s="16"/>
      <c r="I29" s="16"/>
      <c r="J29" s="54"/>
      <c r="K29" s="16"/>
      <c r="L29" s="25"/>
      <c r="M29" s="25">
        <f>M28*0.21</f>
        <v>0</v>
      </c>
    </row>
    <row r="30" spans="1:15" x14ac:dyDescent="0.25">
      <c r="E30" s="53"/>
      <c r="F30" s="56" t="s">
        <v>101</v>
      </c>
      <c r="G30" s="57"/>
      <c r="H30" s="57"/>
      <c r="I30" s="57"/>
      <c r="J30" s="58"/>
      <c r="K30" s="57"/>
      <c r="L30" s="59"/>
      <c r="M30" s="59">
        <f>M28+M29</f>
        <v>0</v>
      </c>
    </row>
    <row r="31" spans="1:15" x14ac:dyDescent="0.25">
      <c r="F31" s="60"/>
      <c r="G31" s="60"/>
      <c r="J31" s="61"/>
      <c r="K31" s="60"/>
      <c r="L31" s="62"/>
      <c r="M31" s="62"/>
    </row>
    <row r="32" spans="1:15" x14ac:dyDescent="0.25">
      <c r="D32" s="63" t="s">
        <v>102</v>
      </c>
      <c r="E32" s="64"/>
      <c r="F32" s="65"/>
      <c r="G32" s="65"/>
    </row>
    <row r="33" spans="4:4" x14ac:dyDescent="0.25">
      <c r="D33" s="66"/>
    </row>
    <row r="34" spans="4:4" x14ac:dyDescent="0.25">
      <c r="D34" s="15"/>
    </row>
  </sheetData>
  <mergeCells count="3">
    <mergeCell ref="F12:F15"/>
    <mergeCell ref="F16:F20"/>
    <mergeCell ref="D21:D23"/>
  </mergeCells>
  <pageMargins left="0.70833333333333304" right="0.70833333333333304" top="0.78749999999999998" bottom="0.78749999999999998" header="0.51180555555555496" footer="0.51180555555555496"/>
  <pageSetup paperSize="8" scale="41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689F-A51A-4239-AD52-32DB6B056E74}">
  <sheetPr>
    <tabColor rgb="FFFDEADA"/>
    <pageSetUpPr fitToPage="1"/>
  </sheetPr>
  <dimension ref="A2:O27"/>
  <sheetViews>
    <sheetView zoomScaleNormal="100" workbookViewId="0">
      <selection activeCell="L27" sqref="L27"/>
    </sheetView>
  </sheetViews>
  <sheetFormatPr defaultRowHeight="15" x14ac:dyDescent="0.25"/>
  <cols>
    <col min="1" max="1" width="11" style="1" customWidth="1"/>
    <col min="2" max="2" width="2.7109375" style="1" customWidth="1"/>
    <col min="3" max="3" width="3.85546875" style="2" customWidth="1"/>
    <col min="4" max="4" width="9.7109375" style="2" customWidth="1"/>
    <col min="5" max="5" width="11.140625" style="2" customWidth="1"/>
    <col min="6" max="7" width="58.85546875" style="1" customWidth="1"/>
    <col min="8" max="8" width="58.85546875" style="3" customWidth="1"/>
    <col min="9" max="9" width="14" style="3" customWidth="1"/>
    <col min="10" max="10" width="9.140625" style="4" customWidth="1"/>
    <col min="11" max="11" width="8.28515625" style="1" customWidth="1"/>
    <col min="12" max="13" width="20.7109375" style="5" customWidth="1"/>
    <col min="14" max="15" width="9.140625" style="6" customWidth="1"/>
    <col min="16" max="1025" width="8.28515625" style="1" customWidth="1"/>
    <col min="1026" max="16384" width="9.140625" style="1"/>
  </cols>
  <sheetData>
    <row r="2" spans="1:15" x14ac:dyDescent="0.25">
      <c r="C2" s="2" t="s">
        <v>0</v>
      </c>
    </row>
    <row r="3" spans="1:15" x14ac:dyDescent="0.25">
      <c r="D3" s="7"/>
      <c r="E3" s="7"/>
    </row>
    <row r="4" spans="1:15" ht="26.25" x14ac:dyDescent="0.4">
      <c r="A4" s="8">
        <v>45215</v>
      </c>
      <c r="C4" s="9" t="s">
        <v>1</v>
      </c>
      <c r="D4" s="10"/>
      <c r="E4" s="10"/>
      <c r="L4" s="11"/>
      <c r="M4" s="12"/>
    </row>
    <row r="6" spans="1:15" ht="30" x14ac:dyDescent="0.25">
      <c r="A6" s="13" t="s">
        <v>2</v>
      </c>
      <c r="C6" s="2" t="s">
        <v>3</v>
      </c>
      <c r="D6" s="14" t="s">
        <v>4</v>
      </c>
      <c r="E6" s="2" t="s">
        <v>5</v>
      </c>
      <c r="F6" s="15" t="s">
        <v>6</v>
      </c>
      <c r="G6" s="1" t="s">
        <v>7</v>
      </c>
      <c r="H6" s="16" t="s">
        <v>8</v>
      </c>
      <c r="I6" s="17" t="s">
        <v>9</v>
      </c>
      <c r="J6" s="18" t="s">
        <v>10</v>
      </c>
      <c r="K6" s="1" t="s">
        <v>11</v>
      </c>
      <c r="L6" s="5" t="s">
        <v>12</v>
      </c>
      <c r="M6" s="5" t="s">
        <v>13</v>
      </c>
    </row>
    <row r="7" spans="1:15" s="19" customFormat="1" x14ac:dyDescent="0.25">
      <c r="C7" s="19" t="s">
        <v>14</v>
      </c>
      <c r="D7" s="20"/>
      <c r="E7" s="20"/>
      <c r="H7" s="21"/>
      <c r="I7" s="21"/>
      <c r="J7" s="22"/>
      <c r="L7" s="23"/>
      <c r="M7" s="23"/>
      <c r="N7" s="24"/>
      <c r="O7" s="24"/>
    </row>
    <row r="9" spans="1:15" s="6" customFormat="1" x14ac:dyDescent="0.25">
      <c r="C9" s="53"/>
      <c r="D9" s="2"/>
      <c r="E9" s="2"/>
      <c r="H9" s="3"/>
      <c r="I9" s="3"/>
      <c r="J9" s="4"/>
      <c r="L9" s="25"/>
      <c r="M9" s="5"/>
    </row>
    <row r="10" spans="1:15" s="6" customFormat="1" x14ac:dyDescent="0.25">
      <c r="C10" s="26" t="s">
        <v>129</v>
      </c>
      <c r="D10" s="27"/>
      <c r="E10" s="27"/>
      <c r="F10" s="28"/>
      <c r="G10" s="28"/>
      <c r="H10" s="29"/>
      <c r="I10" s="29"/>
      <c r="J10" s="30"/>
      <c r="K10" s="28"/>
      <c r="L10" s="31"/>
      <c r="M10" s="32"/>
    </row>
    <row r="11" spans="1:15" s="6" customFormat="1" ht="60" x14ac:dyDescent="0.25">
      <c r="A11" s="1"/>
      <c r="C11" s="34">
        <v>8</v>
      </c>
      <c r="D11" s="35"/>
      <c r="E11" s="35"/>
      <c r="F11" s="76" t="s">
        <v>130</v>
      </c>
      <c r="G11" s="40" t="s">
        <v>131</v>
      </c>
      <c r="H11" s="40" t="s">
        <v>132</v>
      </c>
      <c r="I11" s="40" t="s">
        <v>22</v>
      </c>
      <c r="J11" s="40" t="s">
        <v>20</v>
      </c>
      <c r="K11" s="36">
        <v>18</v>
      </c>
      <c r="L11" s="38"/>
      <c r="M11" s="77">
        <f>K11*L11</f>
        <v>0</v>
      </c>
    </row>
    <row r="12" spans="1:15" s="6" customFormat="1" x14ac:dyDescent="0.25">
      <c r="A12" s="1"/>
      <c r="C12" s="34">
        <v>9</v>
      </c>
      <c r="D12" s="34"/>
      <c r="E12" s="34"/>
      <c r="F12" s="86" t="s">
        <v>133</v>
      </c>
      <c r="G12" s="40" t="s">
        <v>134</v>
      </c>
      <c r="H12" s="40" t="s">
        <v>135</v>
      </c>
      <c r="I12" s="40" t="s">
        <v>22</v>
      </c>
      <c r="J12" s="40" t="s">
        <v>136</v>
      </c>
      <c r="K12" s="70">
        <v>406</v>
      </c>
      <c r="L12" s="71"/>
      <c r="M12" s="72">
        <f>K12*L12</f>
        <v>0</v>
      </c>
    </row>
    <row r="13" spans="1:15" s="6" customFormat="1" x14ac:dyDescent="0.25">
      <c r="A13" s="1"/>
      <c r="C13" s="34">
        <v>9</v>
      </c>
      <c r="D13" s="34"/>
      <c r="E13" s="34"/>
      <c r="F13" s="86"/>
      <c r="G13" s="40" t="s">
        <v>137</v>
      </c>
      <c r="H13" s="40" t="s">
        <v>138</v>
      </c>
      <c r="I13" s="40" t="s">
        <v>22</v>
      </c>
      <c r="J13" s="40" t="s">
        <v>136</v>
      </c>
      <c r="K13" s="70">
        <v>220</v>
      </c>
      <c r="L13" s="71"/>
      <c r="M13" s="72">
        <f>K13*L13</f>
        <v>0</v>
      </c>
    </row>
    <row r="14" spans="1:15" s="6" customFormat="1" x14ac:dyDescent="0.25">
      <c r="C14" s="26" t="s">
        <v>139</v>
      </c>
      <c r="D14" s="27"/>
      <c r="E14" s="27"/>
      <c r="F14" s="28"/>
      <c r="G14" s="28"/>
      <c r="H14" s="29"/>
      <c r="I14" s="29"/>
      <c r="J14" s="30"/>
      <c r="K14" s="28"/>
      <c r="L14" s="31"/>
      <c r="M14" s="32"/>
    </row>
    <row r="15" spans="1:15" s="6" customFormat="1" ht="30" x14ac:dyDescent="0.25">
      <c r="C15" s="35">
        <v>9</v>
      </c>
      <c r="D15" s="35"/>
      <c r="E15" s="35">
        <v>783009511</v>
      </c>
      <c r="F15" s="36" t="s">
        <v>140</v>
      </c>
      <c r="G15" s="36" t="s">
        <v>141</v>
      </c>
      <c r="H15" s="40" t="s">
        <v>142</v>
      </c>
      <c r="I15" s="36" t="s">
        <v>22</v>
      </c>
      <c r="J15" s="37" t="s">
        <v>136</v>
      </c>
      <c r="K15" s="36">
        <v>85</v>
      </c>
      <c r="L15" s="38"/>
      <c r="M15" s="38">
        <f>K15*L15</f>
        <v>0</v>
      </c>
    </row>
    <row r="16" spans="1:15" s="6" customFormat="1" x14ac:dyDescent="0.25">
      <c r="C16" s="2"/>
      <c r="D16" s="2"/>
      <c r="E16" s="2"/>
      <c r="H16" s="3"/>
      <c r="I16" s="3"/>
      <c r="J16" s="4"/>
      <c r="L16" s="25"/>
      <c r="M16" s="5"/>
    </row>
    <row r="17" spans="1:15" x14ac:dyDescent="0.25">
      <c r="A17" s="75"/>
    </row>
    <row r="18" spans="1:15" s="19" customFormat="1" x14ac:dyDescent="0.25">
      <c r="C18" s="19" t="s">
        <v>96</v>
      </c>
      <c r="D18" s="20"/>
      <c r="E18" s="20"/>
      <c r="H18" s="21"/>
      <c r="I18" s="21"/>
      <c r="J18" s="22"/>
      <c r="L18" s="23"/>
      <c r="M18" s="23"/>
      <c r="N18" s="24"/>
      <c r="O18" s="24"/>
    </row>
    <row r="19" spans="1:15" ht="30" x14ac:dyDescent="0.25">
      <c r="C19" s="34">
        <v>92</v>
      </c>
      <c r="D19" s="34"/>
      <c r="E19" s="35"/>
      <c r="F19" s="36"/>
      <c r="G19" s="40" t="s">
        <v>97</v>
      </c>
      <c r="H19" s="36"/>
      <c r="I19" s="36" t="s">
        <v>19</v>
      </c>
      <c r="J19" s="37" t="s">
        <v>98</v>
      </c>
      <c r="K19" s="36">
        <v>1</v>
      </c>
      <c r="L19" s="38"/>
      <c r="M19" s="38">
        <f t="shared" ref="M19" si="0">K19*L19</f>
        <v>0</v>
      </c>
    </row>
    <row r="20" spans="1:15" s="46" customFormat="1" ht="15.75" thickBot="1" x14ac:dyDescent="0.3">
      <c r="C20" s="47"/>
      <c r="D20" s="47"/>
      <c r="E20" s="48"/>
      <c r="F20" s="49"/>
      <c r="G20" s="49"/>
      <c r="H20" s="49"/>
      <c r="I20" s="49"/>
      <c r="J20" s="50"/>
      <c r="K20" s="49"/>
      <c r="L20" s="51"/>
      <c r="M20" s="51"/>
      <c r="N20" s="52"/>
      <c r="O20" s="52"/>
    </row>
    <row r="21" spans="1:15" ht="15.75" thickTop="1" x14ac:dyDescent="0.25">
      <c r="E21" s="53"/>
      <c r="F21" s="16" t="s">
        <v>99</v>
      </c>
      <c r="G21" s="16"/>
      <c r="H21" s="16"/>
      <c r="I21" s="16"/>
      <c r="J21" s="54"/>
      <c r="K21" s="16"/>
      <c r="L21" s="25"/>
      <c r="M21" s="25">
        <f>SUM(M11:M20)</f>
        <v>0</v>
      </c>
    </row>
    <row r="22" spans="1:15" x14ac:dyDescent="0.25">
      <c r="E22" s="53"/>
      <c r="F22" s="55" t="s">
        <v>100</v>
      </c>
      <c r="G22" s="16"/>
      <c r="H22" s="16"/>
      <c r="I22" s="16"/>
      <c r="J22" s="54"/>
      <c r="K22" s="16"/>
      <c r="L22" s="25"/>
      <c r="M22" s="25">
        <f>M21*0.21</f>
        <v>0</v>
      </c>
    </row>
    <row r="23" spans="1:15" x14ac:dyDescent="0.25">
      <c r="E23" s="53"/>
      <c r="F23" s="56" t="s">
        <v>101</v>
      </c>
      <c r="G23" s="57"/>
      <c r="H23" s="57"/>
      <c r="I23" s="57"/>
      <c r="J23" s="58"/>
      <c r="K23" s="57"/>
      <c r="L23" s="59"/>
      <c r="M23" s="59">
        <f>M21+M22</f>
        <v>0</v>
      </c>
    </row>
    <row r="24" spans="1:15" x14ac:dyDescent="0.25">
      <c r="F24" s="60"/>
      <c r="G24" s="60"/>
      <c r="J24" s="61"/>
      <c r="K24" s="60"/>
      <c r="L24" s="62"/>
      <c r="M24" s="62"/>
    </row>
    <row r="25" spans="1:15" x14ac:dyDescent="0.25">
      <c r="D25" s="63" t="s">
        <v>102</v>
      </c>
      <c r="E25" s="64"/>
      <c r="F25" s="65"/>
      <c r="G25" s="65"/>
    </row>
    <row r="26" spans="1:15" x14ac:dyDescent="0.25">
      <c r="D26" s="66"/>
    </row>
    <row r="27" spans="1:15" x14ac:dyDescent="0.25">
      <c r="D27" s="15"/>
    </row>
  </sheetData>
  <mergeCells count="1">
    <mergeCell ref="F12:F13"/>
  </mergeCells>
  <pageMargins left="0.70833333333333304" right="0.70833333333333304" top="0.78749999999999998" bottom="0.78749999999999998" header="0.51180555555555496" footer="0.51180555555555496"/>
  <pageSetup paperSize="8" scale="41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B3CA-A6FA-4630-8425-7006A638E79A}">
  <sheetPr>
    <tabColor rgb="FFFDEADA"/>
    <pageSetUpPr fitToPage="1"/>
  </sheetPr>
  <dimension ref="A2:O48"/>
  <sheetViews>
    <sheetView topLeftCell="A19" zoomScaleNormal="100" workbookViewId="0">
      <selection activeCell="L21" sqref="L21:L25"/>
    </sheetView>
  </sheetViews>
  <sheetFormatPr defaultRowHeight="15" x14ac:dyDescent="0.25"/>
  <cols>
    <col min="1" max="1" width="11" style="1" customWidth="1"/>
    <col min="2" max="2" width="2.7109375" style="1" customWidth="1"/>
    <col min="3" max="3" width="3.85546875" style="2" customWidth="1"/>
    <col min="4" max="4" width="9.7109375" style="2" customWidth="1"/>
    <col min="5" max="5" width="11.140625" style="2" customWidth="1"/>
    <col min="6" max="7" width="58.85546875" style="1" customWidth="1"/>
    <col min="8" max="8" width="58.85546875" style="3" customWidth="1"/>
    <col min="9" max="9" width="14" style="3" customWidth="1"/>
    <col min="10" max="10" width="9.140625" style="4" customWidth="1"/>
    <col min="11" max="11" width="8.28515625" style="1" customWidth="1"/>
    <col min="12" max="13" width="20.7109375" style="5" customWidth="1"/>
    <col min="14" max="15" width="9.140625" style="6" customWidth="1"/>
    <col min="16" max="1025" width="8.28515625" style="1" customWidth="1"/>
    <col min="1026" max="16384" width="9.140625" style="1"/>
  </cols>
  <sheetData>
    <row r="2" spans="1:15" x14ac:dyDescent="0.25">
      <c r="C2" s="2" t="s">
        <v>0</v>
      </c>
    </row>
    <row r="3" spans="1:15" x14ac:dyDescent="0.25">
      <c r="D3" s="7"/>
      <c r="E3" s="7"/>
    </row>
    <row r="4" spans="1:15" ht="26.25" x14ac:dyDescent="0.4">
      <c r="A4" s="8">
        <v>45215</v>
      </c>
      <c r="C4" s="9" t="s">
        <v>1</v>
      </c>
      <c r="D4" s="10"/>
      <c r="E4" s="10"/>
      <c r="L4" s="11"/>
      <c r="M4" s="12"/>
    </row>
    <row r="6" spans="1:15" ht="30" x14ac:dyDescent="0.25">
      <c r="A6" s="13" t="s">
        <v>2</v>
      </c>
      <c r="C6" s="2" t="s">
        <v>3</v>
      </c>
      <c r="D6" s="14" t="s">
        <v>4</v>
      </c>
      <c r="E6" s="2" t="s">
        <v>5</v>
      </c>
      <c r="F6" s="15" t="s">
        <v>6</v>
      </c>
      <c r="G6" s="1" t="s">
        <v>7</v>
      </c>
      <c r="H6" s="16" t="s">
        <v>8</v>
      </c>
      <c r="I6" s="17" t="s">
        <v>9</v>
      </c>
      <c r="J6" s="18" t="s">
        <v>10</v>
      </c>
      <c r="K6" s="1" t="s">
        <v>11</v>
      </c>
      <c r="L6" s="5" t="s">
        <v>12</v>
      </c>
      <c r="M6" s="5" t="s">
        <v>13</v>
      </c>
    </row>
    <row r="7" spans="1:15" s="19" customFormat="1" x14ac:dyDescent="0.25">
      <c r="C7" s="19" t="s">
        <v>14</v>
      </c>
      <c r="D7" s="20"/>
      <c r="E7" s="20"/>
      <c r="H7" s="21"/>
      <c r="I7" s="21"/>
      <c r="J7" s="22"/>
      <c r="L7" s="23"/>
      <c r="M7" s="23"/>
      <c r="N7" s="24"/>
      <c r="O7" s="24"/>
    </row>
    <row r="9" spans="1:15" x14ac:dyDescent="0.25">
      <c r="C9" s="26" t="s">
        <v>143</v>
      </c>
      <c r="D9" s="27"/>
      <c r="E9" s="27"/>
      <c r="F9" s="28"/>
      <c r="G9" s="28"/>
      <c r="H9" s="29"/>
      <c r="I9" s="29"/>
      <c r="J9" s="30"/>
      <c r="K9" s="28"/>
      <c r="L9" s="32"/>
      <c r="M9" s="32"/>
    </row>
    <row r="10" spans="1:15" s="6" customFormat="1" x14ac:dyDescent="0.25">
      <c r="C10" s="35">
        <v>5</v>
      </c>
      <c r="D10" s="83">
        <v>37</v>
      </c>
      <c r="E10" s="35"/>
      <c r="F10" s="84" t="s">
        <v>144</v>
      </c>
      <c r="G10" s="36" t="s">
        <v>145</v>
      </c>
      <c r="H10" s="40" t="s">
        <v>54</v>
      </c>
      <c r="I10" s="36" t="s">
        <v>19</v>
      </c>
      <c r="J10" s="37" t="s">
        <v>136</v>
      </c>
      <c r="K10" s="36">
        <v>9.2200000000000006</v>
      </c>
      <c r="L10" s="38"/>
      <c r="M10" s="38">
        <f t="shared" ref="M10:M12" si="0">K10*L10</f>
        <v>0</v>
      </c>
    </row>
    <row r="11" spans="1:15" s="6" customFormat="1" x14ac:dyDescent="0.25">
      <c r="C11" s="35">
        <v>6</v>
      </c>
      <c r="D11" s="83"/>
      <c r="E11" s="35"/>
      <c r="F11" s="84"/>
      <c r="G11" s="36" t="s">
        <v>23</v>
      </c>
      <c r="H11" s="36"/>
      <c r="I11" s="36" t="s">
        <v>19</v>
      </c>
      <c r="J11" s="37" t="s">
        <v>136</v>
      </c>
      <c r="K11" s="36">
        <v>9.2200000000000006</v>
      </c>
      <c r="L11" s="38"/>
      <c r="M11" s="38">
        <f t="shared" si="0"/>
        <v>0</v>
      </c>
    </row>
    <row r="12" spans="1:15" s="6" customFormat="1" ht="30" x14ac:dyDescent="0.25">
      <c r="C12" s="35">
        <v>7</v>
      </c>
      <c r="D12" s="35"/>
      <c r="E12" s="35"/>
      <c r="F12" s="40" t="s">
        <v>146</v>
      </c>
      <c r="G12" s="36" t="s">
        <v>147</v>
      </c>
      <c r="H12" s="36" t="s">
        <v>148</v>
      </c>
      <c r="I12" s="36" t="s">
        <v>19</v>
      </c>
      <c r="J12" s="37" t="s">
        <v>136</v>
      </c>
      <c r="K12" s="36">
        <f>2/6</f>
        <v>0.33333333333333331</v>
      </c>
      <c r="L12" s="38"/>
      <c r="M12" s="38">
        <f t="shared" si="0"/>
        <v>0</v>
      </c>
    </row>
    <row r="13" spans="1:15" s="6" customFormat="1" x14ac:dyDescent="0.25">
      <c r="C13" s="53"/>
      <c r="D13" s="2"/>
      <c r="E13" s="2"/>
      <c r="H13" s="3"/>
      <c r="I13" s="3"/>
      <c r="J13" s="4"/>
      <c r="L13" s="25"/>
      <c r="M13" s="5"/>
    </row>
    <row r="14" spans="1:15" s="6" customFormat="1" x14ac:dyDescent="0.25">
      <c r="C14" s="2"/>
      <c r="D14" s="2"/>
      <c r="E14" s="2"/>
      <c r="H14" s="3"/>
      <c r="I14" s="3"/>
      <c r="J14" s="4"/>
      <c r="L14" s="25"/>
      <c r="M14" s="5"/>
    </row>
    <row r="15" spans="1:15" s="6" customFormat="1" x14ac:dyDescent="0.25">
      <c r="C15" s="26" t="s">
        <v>139</v>
      </c>
      <c r="D15" s="27"/>
      <c r="E15" s="27"/>
      <c r="F15" s="28"/>
      <c r="G15" s="28"/>
      <c r="H15" s="29"/>
      <c r="I15" s="29"/>
      <c r="J15" s="30"/>
      <c r="K15" s="28"/>
      <c r="L15" s="31"/>
      <c r="M15" s="32"/>
    </row>
    <row r="16" spans="1:15" s="6" customFormat="1" x14ac:dyDescent="0.25">
      <c r="C16" s="35">
        <v>10</v>
      </c>
      <c r="D16" s="35"/>
      <c r="E16" s="35"/>
      <c r="F16" s="84" t="s">
        <v>149</v>
      </c>
      <c r="G16" s="36" t="s">
        <v>150</v>
      </c>
      <c r="H16" s="36"/>
      <c r="I16" s="36" t="s">
        <v>19</v>
      </c>
      <c r="J16" s="37" t="s">
        <v>98</v>
      </c>
      <c r="K16" s="36">
        <v>2</v>
      </c>
      <c r="L16" s="38"/>
      <c r="M16" s="38">
        <f>K16*L16</f>
        <v>0</v>
      </c>
    </row>
    <row r="17" spans="3:15" s="6" customFormat="1" x14ac:dyDescent="0.25">
      <c r="C17" s="35">
        <v>11</v>
      </c>
      <c r="D17" s="35"/>
      <c r="E17" s="35"/>
      <c r="F17" s="84"/>
      <c r="G17" s="36" t="s">
        <v>23</v>
      </c>
      <c r="H17" s="36" t="s">
        <v>151</v>
      </c>
      <c r="I17" s="36" t="s">
        <v>19</v>
      </c>
      <c r="J17" s="37" t="s">
        <v>98</v>
      </c>
      <c r="K17" s="36">
        <v>2</v>
      </c>
      <c r="L17" s="38"/>
      <c r="M17" s="38">
        <f>K17*L17</f>
        <v>0</v>
      </c>
    </row>
    <row r="18" spans="3:15" s="6" customFormat="1" x14ac:dyDescent="0.25">
      <c r="C18" s="2"/>
      <c r="D18" s="2"/>
      <c r="E18" s="2"/>
      <c r="H18" s="3"/>
      <c r="I18" s="3"/>
      <c r="J18" s="4"/>
      <c r="L18" s="25"/>
      <c r="M18" s="5"/>
    </row>
    <row r="19" spans="3:15" x14ac:dyDescent="0.25">
      <c r="G19" s="1" t="s">
        <v>47</v>
      </c>
      <c r="L19" s="25"/>
    </row>
    <row r="20" spans="3:15" s="19" customFormat="1" x14ac:dyDescent="0.25">
      <c r="C20" s="19" t="s">
        <v>105</v>
      </c>
      <c r="D20" s="20"/>
      <c r="E20" s="20"/>
      <c r="H20" s="21"/>
      <c r="I20" s="21"/>
      <c r="J20" s="22"/>
      <c r="L20" s="42"/>
      <c r="M20" s="23"/>
      <c r="N20" s="24"/>
      <c r="O20" s="24"/>
    </row>
    <row r="21" spans="3:15" x14ac:dyDescent="0.25">
      <c r="C21" s="35">
        <v>41</v>
      </c>
      <c r="D21" s="34" t="s">
        <v>152</v>
      </c>
      <c r="E21" s="35"/>
      <c r="F21" s="84" t="s">
        <v>153</v>
      </c>
      <c r="G21" s="36" t="s">
        <v>154</v>
      </c>
      <c r="H21" s="36" t="s">
        <v>59</v>
      </c>
      <c r="I21" s="36" t="s">
        <v>19</v>
      </c>
      <c r="J21" s="37" t="s">
        <v>20</v>
      </c>
      <c r="K21" s="36">
        <v>5</v>
      </c>
      <c r="L21" s="38"/>
      <c r="M21" s="38">
        <f t="shared" ref="M21:M25" si="1">K21*L21</f>
        <v>0</v>
      </c>
    </row>
    <row r="22" spans="3:15" x14ac:dyDescent="0.25">
      <c r="C22" s="35">
        <v>42</v>
      </c>
      <c r="D22" s="34" t="s">
        <v>155</v>
      </c>
      <c r="E22" s="35"/>
      <c r="F22" s="84"/>
      <c r="G22" s="36" t="s">
        <v>156</v>
      </c>
      <c r="H22" s="36" t="s">
        <v>157</v>
      </c>
      <c r="I22" s="36" t="s">
        <v>19</v>
      </c>
      <c r="J22" s="37" t="s">
        <v>20</v>
      </c>
      <c r="K22" s="36">
        <v>1</v>
      </c>
      <c r="L22" s="38"/>
      <c r="M22" s="38">
        <f t="shared" si="1"/>
        <v>0</v>
      </c>
    </row>
    <row r="23" spans="3:15" s="3" customFormat="1" ht="30" x14ac:dyDescent="0.25">
      <c r="C23" s="35">
        <v>43</v>
      </c>
      <c r="D23" s="78"/>
      <c r="E23" s="35"/>
      <c r="F23" s="84"/>
      <c r="G23" s="36" t="s">
        <v>158</v>
      </c>
      <c r="H23" s="40" t="s">
        <v>159</v>
      </c>
      <c r="I23" s="36" t="s">
        <v>19</v>
      </c>
      <c r="J23" s="37" t="s">
        <v>20</v>
      </c>
      <c r="K23" s="36">
        <v>6</v>
      </c>
      <c r="L23" s="38"/>
      <c r="M23" s="38">
        <f t="shared" si="1"/>
        <v>0</v>
      </c>
    </row>
    <row r="24" spans="3:15" x14ac:dyDescent="0.25">
      <c r="C24" s="35">
        <v>47</v>
      </c>
      <c r="D24" s="85">
        <v>34</v>
      </c>
      <c r="E24" s="35"/>
      <c r="F24" s="36" t="s">
        <v>160</v>
      </c>
      <c r="G24" s="36" t="s">
        <v>161</v>
      </c>
      <c r="H24" s="36"/>
      <c r="I24" s="36" t="s">
        <v>19</v>
      </c>
      <c r="J24" s="43" t="s">
        <v>20</v>
      </c>
      <c r="K24" s="36">
        <v>1</v>
      </c>
      <c r="L24" s="38"/>
      <c r="M24" s="38">
        <f t="shared" si="1"/>
        <v>0</v>
      </c>
    </row>
    <row r="25" spans="3:15" x14ac:dyDescent="0.25">
      <c r="C25" s="35">
        <v>48</v>
      </c>
      <c r="D25" s="85"/>
      <c r="E25" s="35"/>
      <c r="F25" s="36"/>
      <c r="G25" s="36" t="s">
        <v>162</v>
      </c>
      <c r="H25" s="36" t="s">
        <v>54</v>
      </c>
      <c r="I25" s="36" t="s">
        <v>19</v>
      </c>
      <c r="J25" s="43" t="s">
        <v>20</v>
      </c>
      <c r="K25" s="36">
        <v>1</v>
      </c>
      <c r="L25" s="38"/>
      <c r="M25" s="38">
        <f t="shared" si="1"/>
        <v>0</v>
      </c>
    </row>
    <row r="26" spans="3:15" x14ac:dyDescent="0.25">
      <c r="L26" s="25"/>
    </row>
    <row r="27" spans="3:15" x14ac:dyDescent="0.25">
      <c r="L27" s="25"/>
    </row>
    <row r="28" spans="3:15" s="19" customFormat="1" x14ac:dyDescent="0.25">
      <c r="C28" s="19" t="s">
        <v>163</v>
      </c>
      <c r="D28" s="20"/>
      <c r="E28" s="20"/>
      <c r="H28" s="21"/>
      <c r="I28" s="21"/>
      <c r="J28" s="22"/>
      <c r="L28" s="42"/>
      <c r="M28" s="23"/>
      <c r="N28" s="24"/>
      <c r="O28" s="24"/>
    </row>
    <row r="29" spans="3:15" x14ac:dyDescent="0.25">
      <c r="C29" s="34">
        <v>80</v>
      </c>
      <c r="D29" s="34">
        <v>3</v>
      </c>
      <c r="E29" s="35"/>
      <c r="F29" s="36" t="s">
        <v>164</v>
      </c>
      <c r="G29" s="36" t="s">
        <v>165</v>
      </c>
      <c r="H29" s="36" t="s">
        <v>51</v>
      </c>
      <c r="I29" s="36" t="s">
        <v>19</v>
      </c>
      <c r="J29" s="43" t="s">
        <v>20</v>
      </c>
      <c r="K29" s="36">
        <v>1</v>
      </c>
      <c r="L29" s="38"/>
      <c r="M29" s="38">
        <f t="shared" ref="M29:M36" si="2">K29*L29</f>
        <v>0</v>
      </c>
    </row>
    <row r="30" spans="3:15" x14ac:dyDescent="0.25">
      <c r="C30" s="34">
        <v>81</v>
      </c>
      <c r="D30" s="34">
        <v>4</v>
      </c>
      <c r="E30" s="35"/>
      <c r="F30" s="36" t="s">
        <v>166</v>
      </c>
      <c r="G30" s="36" t="s">
        <v>165</v>
      </c>
      <c r="H30" s="36" t="s">
        <v>167</v>
      </c>
      <c r="I30" s="36" t="s">
        <v>19</v>
      </c>
      <c r="J30" s="43" t="s">
        <v>20</v>
      </c>
      <c r="K30" s="36">
        <v>5</v>
      </c>
      <c r="L30" s="38"/>
      <c r="M30" s="38">
        <f t="shared" si="2"/>
        <v>0</v>
      </c>
    </row>
    <row r="31" spans="3:15" x14ac:dyDescent="0.25">
      <c r="C31" s="34">
        <v>82</v>
      </c>
      <c r="D31" s="34">
        <v>5</v>
      </c>
      <c r="E31" s="35"/>
      <c r="F31" s="36" t="s">
        <v>168</v>
      </c>
      <c r="G31" s="36" t="s">
        <v>165</v>
      </c>
      <c r="H31" s="36" t="s">
        <v>54</v>
      </c>
      <c r="I31" s="36" t="s">
        <v>19</v>
      </c>
      <c r="J31" s="43" t="s">
        <v>20</v>
      </c>
      <c r="K31" s="36">
        <v>1</v>
      </c>
      <c r="L31" s="38"/>
      <c r="M31" s="38">
        <f t="shared" si="2"/>
        <v>0</v>
      </c>
      <c r="N31" s="79"/>
    </row>
    <row r="32" spans="3:15" ht="30" x14ac:dyDescent="0.25">
      <c r="C32" s="34">
        <v>83</v>
      </c>
      <c r="D32" s="85">
        <v>9</v>
      </c>
      <c r="E32" s="35"/>
      <c r="F32" s="84" t="s">
        <v>169</v>
      </c>
      <c r="G32" s="40" t="s">
        <v>170</v>
      </c>
      <c r="H32" s="40"/>
      <c r="I32" s="36" t="s">
        <v>22</v>
      </c>
      <c r="J32" s="37" t="s">
        <v>20</v>
      </c>
      <c r="K32" s="36">
        <v>3</v>
      </c>
      <c r="L32" s="38"/>
      <c r="M32" s="38">
        <f t="shared" si="2"/>
        <v>0</v>
      </c>
    </row>
    <row r="33" spans="1:15" x14ac:dyDescent="0.25">
      <c r="C33" s="34">
        <v>84</v>
      </c>
      <c r="D33" s="85"/>
      <c r="E33" s="35"/>
      <c r="F33" s="84"/>
      <c r="G33" s="36" t="s">
        <v>171</v>
      </c>
      <c r="H33" s="36"/>
      <c r="I33" s="36" t="s">
        <v>19</v>
      </c>
      <c r="J33" s="43" t="s">
        <v>20</v>
      </c>
      <c r="K33" s="36">
        <v>4</v>
      </c>
      <c r="L33" s="38"/>
      <c r="M33" s="38">
        <f t="shared" si="2"/>
        <v>0</v>
      </c>
    </row>
    <row r="34" spans="1:15" x14ac:dyDescent="0.25">
      <c r="C34" s="34">
        <v>85</v>
      </c>
      <c r="D34" s="85"/>
      <c r="E34" s="35"/>
      <c r="F34" s="84"/>
      <c r="G34" s="36" t="s">
        <v>172</v>
      </c>
      <c r="H34" s="36" t="s">
        <v>66</v>
      </c>
      <c r="I34" s="36" t="s">
        <v>19</v>
      </c>
      <c r="J34" s="43" t="s">
        <v>20</v>
      </c>
      <c r="K34" s="36">
        <v>7</v>
      </c>
      <c r="L34" s="38"/>
      <c r="M34" s="38">
        <f t="shared" si="2"/>
        <v>0</v>
      </c>
    </row>
    <row r="35" spans="1:15" x14ac:dyDescent="0.25">
      <c r="C35" s="34">
        <v>86</v>
      </c>
      <c r="D35" s="85" t="s">
        <v>173</v>
      </c>
      <c r="E35" s="35"/>
      <c r="F35" s="84" t="s">
        <v>174</v>
      </c>
      <c r="G35" s="36" t="s">
        <v>175</v>
      </c>
      <c r="H35" s="36"/>
      <c r="I35" s="36" t="s">
        <v>19</v>
      </c>
      <c r="J35" s="43" t="s">
        <v>20</v>
      </c>
      <c r="K35" s="36">
        <v>2</v>
      </c>
      <c r="L35" s="38"/>
      <c r="M35" s="38">
        <f t="shared" si="2"/>
        <v>0</v>
      </c>
    </row>
    <row r="36" spans="1:15" x14ac:dyDescent="0.25">
      <c r="C36" s="34">
        <v>87</v>
      </c>
      <c r="D36" s="85"/>
      <c r="E36" s="35"/>
      <c r="F36" s="84"/>
      <c r="G36" s="36" t="s">
        <v>23</v>
      </c>
      <c r="H36" s="36" t="s">
        <v>176</v>
      </c>
      <c r="I36" s="36" t="s">
        <v>19</v>
      </c>
      <c r="J36" s="43" t="s">
        <v>20</v>
      </c>
      <c r="K36" s="36">
        <v>2</v>
      </c>
      <c r="L36" s="38"/>
      <c r="M36" s="38">
        <f t="shared" si="2"/>
        <v>0</v>
      </c>
    </row>
    <row r="37" spans="1:15" x14ac:dyDescent="0.25">
      <c r="L37" s="25"/>
    </row>
    <row r="38" spans="1:15" x14ac:dyDescent="0.25">
      <c r="A38" s="75"/>
    </row>
    <row r="39" spans="1:15" s="19" customFormat="1" x14ac:dyDescent="0.25">
      <c r="C39" s="19" t="s">
        <v>96</v>
      </c>
      <c r="D39" s="20"/>
      <c r="E39" s="20"/>
      <c r="H39" s="21"/>
      <c r="I39" s="21"/>
      <c r="J39" s="22"/>
      <c r="L39" s="23"/>
      <c r="M39" s="23"/>
      <c r="N39" s="24"/>
      <c r="O39" s="24"/>
    </row>
    <row r="40" spans="1:15" ht="30" x14ac:dyDescent="0.25">
      <c r="C40" s="34">
        <v>92</v>
      </c>
      <c r="D40" s="34"/>
      <c r="E40" s="35"/>
      <c r="F40" s="36"/>
      <c r="G40" s="40" t="s">
        <v>97</v>
      </c>
      <c r="H40" s="36"/>
      <c r="I40" s="36" t="s">
        <v>19</v>
      </c>
      <c r="J40" s="37" t="s">
        <v>98</v>
      </c>
      <c r="K40" s="36">
        <v>1</v>
      </c>
      <c r="L40" s="38"/>
      <c r="M40" s="38">
        <f t="shared" ref="M40" si="3">K40*L40</f>
        <v>0</v>
      </c>
    </row>
    <row r="41" spans="1:15" s="46" customFormat="1" ht="15.75" thickBot="1" x14ac:dyDescent="0.3">
      <c r="C41" s="47"/>
      <c r="D41" s="47"/>
      <c r="E41" s="48"/>
      <c r="F41" s="49"/>
      <c r="G41" s="49"/>
      <c r="H41" s="49"/>
      <c r="I41" s="49"/>
      <c r="J41" s="50"/>
      <c r="K41" s="49"/>
      <c r="L41" s="51"/>
      <c r="M41" s="51"/>
      <c r="N41" s="52"/>
      <c r="O41" s="52"/>
    </row>
    <row r="42" spans="1:15" ht="15.75" thickTop="1" x14ac:dyDescent="0.25">
      <c r="E42" s="53"/>
      <c r="F42" s="16" t="s">
        <v>99</v>
      </c>
      <c r="G42" s="16"/>
      <c r="H42" s="16"/>
      <c r="I42" s="16"/>
      <c r="J42" s="54"/>
      <c r="K42" s="16"/>
      <c r="L42" s="25"/>
      <c r="M42" s="25">
        <f>SUM(M10:M40)</f>
        <v>0</v>
      </c>
    </row>
    <row r="43" spans="1:15" x14ac:dyDescent="0.25">
      <c r="E43" s="53"/>
      <c r="F43" s="55" t="s">
        <v>100</v>
      </c>
      <c r="G43" s="16"/>
      <c r="H43" s="16"/>
      <c r="I43" s="16"/>
      <c r="J43" s="54"/>
      <c r="K43" s="16"/>
      <c r="L43" s="25"/>
      <c r="M43" s="25">
        <f>M42*0.21</f>
        <v>0</v>
      </c>
    </row>
    <row r="44" spans="1:15" x14ac:dyDescent="0.25">
      <c r="E44" s="53"/>
      <c r="F44" s="56" t="s">
        <v>101</v>
      </c>
      <c r="G44" s="57"/>
      <c r="H44" s="57"/>
      <c r="I44" s="57"/>
      <c r="J44" s="58"/>
      <c r="K44" s="57"/>
      <c r="L44" s="59"/>
      <c r="M44" s="59">
        <f>M42+M43</f>
        <v>0</v>
      </c>
    </row>
    <row r="45" spans="1:15" x14ac:dyDescent="0.25">
      <c r="F45" s="60"/>
      <c r="G45" s="60"/>
      <c r="J45" s="61"/>
      <c r="K45" s="60"/>
      <c r="L45" s="62"/>
      <c r="M45" s="62"/>
    </row>
    <row r="46" spans="1:15" x14ac:dyDescent="0.25">
      <c r="D46" s="63" t="s">
        <v>102</v>
      </c>
      <c r="E46" s="64"/>
      <c r="F46" s="65"/>
      <c r="G46" s="65"/>
    </row>
    <row r="47" spans="1:15" x14ac:dyDescent="0.25">
      <c r="D47" s="66"/>
    </row>
    <row r="48" spans="1:15" x14ac:dyDescent="0.25">
      <c r="D48" s="15"/>
    </row>
  </sheetData>
  <mergeCells count="9">
    <mergeCell ref="D35:D36"/>
    <mergeCell ref="F35:F36"/>
    <mergeCell ref="D10:D11"/>
    <mergeCell ref="F10:F11"/>
    <mergeCell ref="F16:F17"/>
    <mergeCell ref="F21:F23"/>
    <mergeCell ref="D24:D25"/>
    <mergeCell ref="D32:D34"/>
    <mergeCell ref="F32:F34"/>
  </mergeCells>
  <pageMargins left="0.70833333333333304" right="0.70833333333333304" top="0.78749999999999998" bottom="0.78749999999999998" header="0.51180555555555496" footer="0.51180555555555496"/>
  <pageSetup paperSize="8" scale="41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73D8-FDE9-487F-ADAD-D61AD7AFFB56}">
  <sheetPr>
    <tabColor rgb="FFFDEADA"/>
    <pageSetUpPr fitToPage="1"/>
  </sheetPr>
  <dimension ref="A2:O26"/>
  <sheetViews>
    <sheetView zoomScaleNormal="100" workbookViewId="0">
      <selection activeCell="G30" sqref="G30"/>
    </sheetView>
  </sheetViews>
  <sheetFormatPr defaultRowHeight="15" x14ac:dyDescent="0.25"/>
  <cols>
    <col min="1" max="1" width="11" style="1" customWidth="1"/>
    <col min="2" max="2" width="2.7109375" style="1" customWidth="1"/>
    <col min="3" max="3" width="3.85546875" style="2" customWidth="1"/>
    <col min="4" max="4" width="9.7109375" style="2" customWidth="1"/>
    <col min="5" max="5" width="11.140625" style="2" customWidth="1"/>
    <col min="6" max="7" width="58.85546875" style="1" customWidth="1"/>
    <col min="8" max="8" width="58.85546875" style="3" customWidth="1"/>
    <col min="9" max="9" width="14" style="3" customWidth="1"/>
    <col min="10" max="10" width="9.140625" style="4" customWidth="1"/>
    <col min="11" max="11" width="8.28515625" style="1" customWidth="1"/>
    <col min="12" max="12" width="11.85546875" style="5" customWidth="1"/>
    <col min="13" max="13" width="20.7109375" style="5" customWidth="1"/>
    <col min="14" max="15" width="9.140625" style="6" customWidth="1"/>
    <col min="16" max="1025" width="8.28515625" style="1" customWidth="1"/>
    <col min="1026" max="16384" width="9.140625" style="1"/>
  </cols>
  <sheetData>
    <row r="2" spans="1:15" x14ac:dyDescent="0.25">
      <c r="C2" s="2" t="s">
        <v>0</v>
      </c>
    </row>
    <row r="3" spans="1:15" x14ac:dyDescent="0.25">
      <c r="D3" s="7"/>
      <c r="E3" s="7"/>
    </row>
    <row r="4" spans="1:15" ht="26.25" x14ac:dyDescent="0.4">
      <c r="A4" s="8">
        <v>45215</v>
      </c>
      <c r="C4" s="9" t="s">
        <v>1</v>
      </c>
      <c r="D4" s="10"/>
      <c r="E4" s="10"/>
      <c r="L4" s="11"/>
      <c r="M4" s="12"/>
    </row>
    <row r="6" spans="1:15" ht="30" x14ac:dyDescent="0.25">
      <c r="A6" s="13" t="s">
        <v>2</v>
      </c>
      <c r="C6" s="2" t="s">
        <v>3</v>
      </c>
      <c r="D6" s="14" t="s">
        <v>4</v>
      </c>
      <c r="E6" s="2" t="s">
        <v>5</v>
      </c>
      <c r="F6" s="15" t="s">
        <v>6</v>
      </c>
      <c r="G6" s="1" t="s">
        <v>7</v>
      </c>
      <c r="H6" s="16" t="s">
        <v>8</v>
      </c>
      <c r="I6" s="17" t="s">
        <v>9</v>
      </c>
      <c r="J6" s="18" t="s">
        <v>10</v>
      </c>
      <c r="K6" s="1" t="s">
        <v>11</v>
      </c>
      <c r="L6" s="5" t="s">
        <v>12</v>
      </c>
      <c r="M6" s="5" t="s">
        <v>13</v>
      </c>
    </row>
    <row r="7" spans="1:15" s="19" customFormat="1" x14ac:dyDescent="0.25">
      <c r="C7" s="19" t="s">
        <v>177</v>
      </c>
      <c r="D7" s="20"/>
      <c r="E7" s="20"/>
      <c r="H7" s="21"/>
      <c r="I7" s="21"/>
      <c r="J7" s="22"/>
      <c r="L7" s="42"/>
      <c r="M7" s="23"/>
      <c r="N7" s="24"/>
      <c r="O7" s="24"/>
    </row>
    <row r="8" spans="1:15" x14ac:dyDescent="0.25">
      <c r="A8" s="33"/>
      <c r="C8" s="34">
        <v>73</v>
      </c>
      <c r="D8" s="34">
        <v>39</v>
      </c>
      <c r="E8" s="34"/>
      <c r="F8" s="36" t="s">
        <v>178</v>
      </c>
      <c r="G8" s="36" t="s">
        <v>179</v>
      </c>
      <c r="H8" s="36"/>
      <c r="I8" s="36" t="s">
        <v>19</v>
      </c>
      <c r="J8" s="43" t="s">
        <v>20</v>
      </c>
      <c r="K8" s="36">
        <v>14</v>
      </c>
      <c r="L8" s="38"/>
      <c r="M8" s="77">
        <f t="shared" ref="M8:M14" si="0">K8*L8</f>
        <v>0</v>
      </c>
    </row>
    <row r="9" spans="1:15" x14ac:dyDescent="0.25">
      <c r="A9" s="33"/>
      <c r="C9" s="34">
        <v>74</v>
      </c>
      <c r="D9" s="34">
        <v>38</v>
      </c>
      <c r="E9" s="34"/>
      <c r="F9" s="36" t="s">
        <v>180</v>
      </c>
      <c r="G9" s="36" t="s">
        <v>179</v>
      </c>
      <c r="H9" s="36"/>
      <c r="I9" s="36" t="s">
        <v>19</v>
      </c>
      <c r="J9" s="43" t="s">
        <v>20</v>
      </c>
      <c r="K9" s="36">
        <v>19</v>
      </c>
      <c r="L9" s="38"/>
      <c r="M9" s="77">
        <f t="shared" si="0"/>
        <v>0</v>
      </c>
    </row>
    <row r="10" spans="1:15" ht="30" x14ac:dyDescent="0.25">
      <c r="A10" s="33"/>
      <c r="C10" s="34">
        <v>75</v>
      </c>
      <c r="D10" s="34"/>
      <c r="E10" s="34"/>
      <c r="F10" s="84" t="s">
        <v>181</v>
      </c>
      <c r="G10" s="36" t="s">
        <v>182</v>
      </c>
      <c r="H10" s="40" t="s">
        <v>183</v>
      </c>
      <c r="I10" s="36" t="s">
        <v>19</v>
      </c>
      <c r="J10" s="37" t="s">
        <v>20</v>
      </c>
      <c r="K10" s="36">
        <v>14</v>
      </c>
      <c r="L10" s="38"/>
      <c r="M10" s="38">
        <f t="shared" si="0"/>
        <v>0</v>
      </c>
    </row>
    <row r="11" spans="1:15" ht="45" x14ac:dyDescent="0.25">
      <c r="A11" s="33"/>
      <c r="C11" s="34">
        <v>76</v>
      </c>
      <c r="D11" s="34"/>
      <c r="E11" s="34"/>
      <c r="F11" s="84"/>
      <c r="G11" s="36" t="s">
        <v>184</v>
      </c>
      <c r="H11" s="40" t="s">
        <v>185</v>
      </c>
      <c r="I11" s="36" t="s">
        <v>19</v>
      </c>
      <c r="J11" s="37" t="s">
        <v>20</v>
      </c>
      <c r="K11" s="36">
        <v>19</v>
      </c>
      <c r="L11" s="38"/>
      <c r="M11" s="38">
        <f t="shared" si="0"/>
        <v>0</v>
      </c>
    </row>
    <row r="12" spans="1:15" x14ac:dyDescent="0.25">
      <c r="A12" s="33"/>
      <c r="C12" s="34">
        <v>77</v>
      </c>
      <c r="D12" s="34"/>
      <c r="E12" s="34"/>
      <c r="F12" s="36" t="s">
        <v>186</v>
      </c>
      <c r="G12" s="36" t="s">
        <v>187</v>
      </c>
      <c r="H12" s="36"/>
      <c r="I12" s="36" t="s">
        <v>19</v>
      </c>
      <c r="J12" s="43" t="s">
        <v>20</v>
      </c>
      <c r="K12" s="36">
        <v>33</v>
      </c>
      <c r="L12" s="38"/>
      <c r="M12" s="77">
        <f t="shared" si="0"/>
        <v>0</v>
      </c>
    </row>
    <row r="13" spans="1:15" ht="30" x14ac:dyDescent="0.25">
      <c r="C13" s="34">
        <v>78</v>
      </c>
      <c r="D13" s="85">
        <v>40</v>
      </c>
      <c r="E13" s="34"/>
      <c r="F13" s="84" t="s">
        <v>188</v>
      </c>
      <c r="G13" s="40" t="s">
        <v>189</v>
      </c>
      <c r="H13" s="36"/>
      <c r="I13" s="36" t="s">
        <v>19</v>
      </c>
      <c r="J13" s="37" t="s">
        <v>20</v>
      </c>
      <c r="K13" s="36">
        <v>7</v>
      </c>
      <c r="L13" s="38"/>
      <c r="M13" s="77">
        <f t="shared" si="0"/>
        <v>0</v>
      </c>
    </row>
    <row r="14" spans="1:15" x14ac:dyDescent="0.25">
      <c r="C14" s="34">
        <v>79</v>
      </c>
      <c r="D14" s="85"/>
      <c r="E14" s="34"/>
      <c r="F14" s="84"/>
      <c r="G14" s="36" t="s">
        <v>23</v>
      </c>
      <c r="H14" s="36" t="s">
        <v>190</v>
      </c>
      <c r="I14" s="36" t="s">
        <v>19</v>
      </c>
      <c r="J14" s="37" t="s">
        <v>20</v>
      </c>
      <c r="K14" s="36">
        <v>7</v>
      </c>
      <c r="L14" s="38"/>
      <c r="M14" s="38">
        <f t="shared" si="0"/>
        <v>0</v>
      </c>
    </row>
    <row r="15" spans="1:15" x14ac:dyDescent="0.25">
      <c r="L15" s="25"/>
    </row>
    <row r="16" spans="1:15" x14ac:dyDescent="0.25">
      <c r="A16" s="75"/>
    </row>
    <row r="17" spans="3:15" s="19" customFormat="1" x14ac:dyDescent="0.25">
      <c r="C17" s="19" t="s">
        <v>96</v>
      </c>
      <c r="D17" s="20"/>
      <c r="E17" s="20"/>
      <c r="H17" s="21"/>
      <c r="I17" s="21"/>
      <c r="J17" s="22"/>
      <c r="L17" s="23"/>
      <c r="M17" s="23"/>
      <c r="N17" s="24"/>
      <c r="O17" s="24"/>
    </row>
    <row r="18" spans="3:15" ht="30" x14ac:dyDescent="0.25">
      <c r="C18" s="34">
        <v>92</v>
      </c>
      <c r="D18" s="34"/>
      <c r="E18" s="35"/>
      <c r="F18" s="36"/>
      <c r="G18" s="40" t="s">
        <v>97</v>
      </c>
      <c r="H18" s="36"/>
      <c r="I18" s="36" t="s">
        <v>19</v>
      </c>
      <c r="J18" s="37" t="s">
        <v>98</v>
      </c>
      <c r="K18" s="36">
        <v>1</v>
      </c>
      <c r="L18" s="38"/>
      <c r="M18" s="38">
        <f t="shared" ref="M18" si="1">K18*L18</f>
        <v>0</v>
      </c>
    </row>
    <row r="19" spans="3:15" s="46" customFormat="1" ht="15.75" thickBot="1" x14ac:dyDescent="0.3">
      <c r="C19" s="47"/>
      <c r="D19" s="47"/>
      <c r="E19" s="48"/>
      <c r="F19" s="49"/>
      <c r="G19" s="49"/>
      <c r="H19" s="49"/>
      <c r="I19" s="49"/>
      <c r="J19" s="50"/>
      <c r="K19" s="49"/>
      <c r="L19" s="51"/>
      <c r="M19" s="51"/>
      <c r="N19" s="52"/>
      <c r="O19" s="52"/>
    </row>
    <row r="20" spans="3:15" ht="15.75" thickTop="1" x14ac:dyDescent="0.25">
      <c r="E20" s="53"/>
      <c r="F20" s="16" t="s">
        <v>99</v>
      </c>
      <c r="G20" s="16"/>
      <c r="H20" s="16"/>
      <c r="I20" s="16"/>
      <c r="J20" s="54"/>
      <c r="K20" s="16"/>
      <c r="L20" s="25"/>
      <c r="M20" s="25">
        <f>SUM(M8:M19)</f>
        <v>0</v>
      </c>
    </row>
    <row r="21" spans="3:15" x14ac:dyDescent="0.25">
      <c r="E21" s="53"/>
      <c r="F21" s="55" t="s">
        <v>100</v>
      </c>
      <c r="G21" s="16"/>
      <c r="H21" s="16"/>
      <c r="I21" s="16"/>
      <c r="J21" s="54"/>
      <c r="K21" s="16"/>
      <c r="L21" s="25"/>
      <c r="M21" s="25">
        <f>M20*0.21</f>
        <v>0</v>
      </c>
    </row>
    <row r="22" spans="3:15" x14ac:dyDescent="0.25">
      <c r="E22" s="53"/>
      <c r="F22" s="56" t="s">
        <v>101</v>
      </c>
      <c r="G22" s="57"/>
      <c r="H22" s="57"/>
      <c r="I22" s="57"/>
      <c r="J22" s="58"/>
      <c r="K22" s="57"/>
      <c r="L22" s="59"/>
      <c r="M22" s="59">
        <f>M20+M21</f>
        <v>0</v>
      </c>
    </row>
    <row r="23" spans="3:15" x14ac:dyDescent="0.25">
      <c r="F23" s="60"/>
      <c r="G23" s="60"/>
      <c r="J23" s="61"/>
      <c r="K23" s="60"/>
      <c r="L23" s="62"/>
      <c r="M23" s="62"/>
    </row>
    <row r="24" spans="3:15" x14ac:dyDescent="0.25">
      <c r="D24" s="63" t="s">
        <v>102</v>
      </c>
      <c r="E24" s="64"/>
      <c r="F24" s="65"/>
      <c r="G24" s="65"/>
    </row>
    <row r="25" spans="3:15" x14ac:dyDescent="0.25">
      <c r="D25" s="66"/>
    </row>
    <row r="26" spans="3:15" x14ac:dyDescent="0.25">
      <c r="D26" s="15"/>
    </row>
  </sheetData>
  <mergeCells count="3">
    <mergeCell ref="F10:F11"/>
    <mergeCell ref="D13:D14"/>
    <mergeCell ref="F13:F14"/>
  </mergeCells>
  <pageMargins left="0.70833333333333304" right="0.70833333333333304" top="0.78749999999999998" bottom="0.78749999999999998" header="0.51180555555555496" footer="0.51180555555555496"/>
  <pageSetup paperSize="8" scale="41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B60E-E6A6-4E0C-88DB-A1E1479D9145}">
  <sheetPr>
    <tabColor rgb="FFFDEADA"/>
    <pageSetUpPr fitToPage="1"/>
  </sheetPr>
  <dimension ref="A2:O34"/>
  <sheetViews>
    <sheetView zoomScaleNormal="100" workbookViewId="0">
      <selection activeCell="L30" sqref="L30"/>
    </sheetView>
  </sheetViews>
  <sheetFormatPr defaultRowHeight="15" x14ac:dyDescent="0.25"/>
  <cols>
    <col min="1" max="1" width="11" style="1" customWidth="1"/>
    <col min="2" max="2" width="2.7109375" style="1" customWidth="1"/>
    <col min="3" max="3" width="3.85546875" style="2" customWidth="1"/>
    <col min="4" max="4" width="9.7109375" style="2" customWidth="1"/>
    <col min="5" max="5" width="11.140625" style="2" customWidth="1"/>
    <col min="6" max="7" width="58.85546875" style="1" customWidth="1"/>
    <col min="8" max="8" width="58.85546875" style="3" customWidth="1"/>
    <col min="9" max="9" width="14" style="3" customWidth="1"/>
    <col min="10" max="10" width="9.140625" style="4" customWidth="1"/>
    <col min="11" max="11" width="8.28515625" style="1" customWidth="1"/>
    <col min="12" max="13" width="20.7109375" style="5" customWidth="1"/>
    <col min="14" max="15" width="9.140625" style="6" customWidth="1"/>
    <col min="16" max="1025" width="8.28515625" style="1" customWidth="1"/>
    <col min="1026" max="16384" width="9.140625" style="1"/>
  </cols>
  <sheetData>
    <row r="2" spans="1:15" x14ac:dyDescent="0.25">
      <c r="C2" s="2" t="s">
        <v>0</v>
      </c>
    </row>
    <row r="3" spans="1:15" x14ac:dyDescent="0.25">
      <c r="D3" s="7"/>
      <c r="E3" s="7"/>
    </row>
    <row r="4" spans="1:15" ht="26.25" x14ac:dyDescent="0.4">
      <c r="A4" s="8">
        <v>45215</v>
      </c>
      <c r="C4" s="9" t="s">
        <v>1</v>
      </c>
      <c r="D4" s="10"/>
      <c r="E4" s="10"/>
      <c r="L4" s="11"/>
      <c r="M4" s="12"/>
    </row>
    <row r="6" spans="1:15" ht="30" x14ac:dyDescent="0.25">
      <c r="A6" s="13" t="s">
        <v>2</v>
      </c>
      <c r="C6" s="2" t="s">
        <v>3</v>
      </c>
      <c r="D6" s="14" t="s">
        <v>4</v>
      </c>
      <c r="E6" s="2" t="s">
        <v>5</v>
      </c>
      <c r="F6" s="15" t="s">
        <v>6</v>
      </c>
      <c r="G6" s="1" t="s">
        <v>7</v>
      </c>
      <c r="H6" s="16" t="s">
        <v>8</v>
      </c>
      <c r="I6" s="17" t="s">
        <v>9</v>
      </c>
      <c r="J6" s="18" t="s">
        <v>10</v>
      </c>
      <c r="K6" s="1" t="s">
        <v>11</v>
      </c>
      <c r="L6" s="5" t="s">
        <v>12</v>
      </c>
      <c r="M6" s="5" t="s">
        <v>13</v>
      </c>
    </row>
    <row r="7" spans="1:15" s="19" customFormat="1" x14ac:dyDescent="0.25">
      <c r="C7" s="19" t="s">
        <v>14</v>
      </c>
      <c r="D7" s="20"/>
      <c r="E7" s="20"/>
      <c r="H7" s="21"/>
      <c r="I7" s="21"/>
      <c r="J7" s="22"/>
      <c r="L7" s="23"/>
      <c r="M7" s="23"/>
      <c r="N7" s="24"/>
      <c r="O7" s="24"/>
    </row>
    <row r="9" spans="1:15" x14ac:dyDescent="0.25">
      <c r="C9" s="26" t="s">
        <v>143</v>
      </c>
      <c r="D9" s="27"/>
      <c r="E9" s="27"/>
      <c r="F9" s="28"/>
      <c r="G9" s="28"/>
      <c r="H9" s="29"/>
      <c r="I9" s="29"/>
      <c r="J9" s="30"/>
      <c r="K9" s="28"/>
      <c r="L9" s="32"/>
      <c r="M9" s="32"/>
    </row>
    <row r="10" spans="1:15" x14ac:dyDescent="0.25">
      <c r="C10" s="35">
        <v>2</v>
      </c>
      <c r="D10" s="83">
        <v>35</v>
      </c>
      <c r="E10" s="35"/>
      <c r="F10" s="84" t="s">
        <v>191</v>
      </c>
      <c r="G10" s="36" t="s">
        <v>192</v>
      </c>
      <c r="H10" s="36"/>
      <c r="I10" s="36" t="s">
        <v>19</v>
      </c>
      <c r="J10" s="37" t="s">
        <v>20</v>
      </c>
      <c r="K10" s="36">
        <v>5</v>
      </c>
      <c r="L10" s="38"/>
      <c r="M10" s="38">
        <f t="shared" ref="M10:M13" si="0">K10*L10</f>
        <v>0</v>
      </c>
    </row>
    <row r="11" spans="1:15" s="6" customFormat="1" x14ac:dyDescent="0.25">
      <c r="C11" s="35">
        <v>3</v>
      </c>
      <c r="D11" s="83"/>
      <c r="E11" s="35"/>
      <c r="F11" s="84"/>
      <c r="G11" s="36" t="s">
        <v>193</v>
      </c>
      <c r="H11" s="40"/>
      <c r="I11" s="36" t="s">
        <v>19</v>
      </c>
      <c r="J11" s="37" t="s">
        <v>20</v>
      </c>
      <c r="K11" s="36">
        <v>5</v>
      </c>
      <c r="L11" s="38"/>
      <c r="M11" s="38">
        <f t="shared" si="0"/>
        <v>0</v>
      </c>
    </row>
    <row r="12" spans="1:15" s="6" customFormat="1" x14ac:dyDescent="0.25">
      <c r="C12" s="35">
        <v>4</v>
      </c>
      <c r="D12" s="83"/>
      <c r="E12" s="35"/>
      <c r="F12" s="84"/>
      <c r="G12" s="36" t="s">
        <v>23</v>
      </c>
      <c r="H12" s="40" t="s">
        <v>59</v>
      </c>
      <c r="I12" s="36" t="s">
        <v>19</v>
      </c>
      <c r="J12" s="37" t="s">
        <v>20</v>
      </c>
      <c r="K12" s="36">
        <v>5</v>
      </c>
      <c r="L12" s="38"/>
      <c r="M12" s="38">
        <f t="shared" si="0"/>
        <v>0</v>
      </c>
    </row>
    <row r="13" spans="1:15" s="6" customFormat="1" ht="30" x14ac:dyDescent="0.25">
      <c r="C13" s="35">
        <v>7</v>
      </c>
      <c r="D13" s="35"/>
      <c r="E13" s="35"/>
      <c r="F13" s="40" t="s">
        <v>146</v>
      </c>
      <c r="G13" s="36" t="s">
        <v>147</v>
      </c>
      <c r="H13" s="36" t="s">
        <v>24</v>
      </c>
      <c r="I13" s="36" t="s">
        <v>19</v>
      </c>
      <c r="J13" s="37" t="s">
        <v>136</v>
      </c>
      <c r="K13" s="36">
        <f>2/6*5</f>
        <v>1.6666666666666665</v>
      </c>
      <c r="L13" s="38"/>
      <c r="M13" s="38">
        <f t="shared" si="0"/>
        <v>0</v>
      </c>
    </row>
    <row r="14" spans="1:15" s="6" customFormat="1" x14ac:dyDescent="0.25">
      <c r="C14" s="53"/>
      <c r="D14" s="2"/>
      <c r="E14" s="2"/>
      <c r="H14" s="3"/>
      <c r="I14" s="3"/>
      <c r="J14" s="4"/>
      <c r="L14" s="25"/>
      <c r="M14" s="5"/>
    </row>
    <row r="15" spans="1:15" s="6" customFormat="1" x14ac:dyDescent="0.25">
      <c r="C15" s="2"/>
      <c r="D15" s="2"/>
      <c r="E15" s="2"/>
      <c r="H15" s="3"/>
      <c r="I15" s="3"/>
      <c r="J15" s="4"/>
      <c r="L15" s="25"/>
      <c r="M15" s="5"/>
    </row>
    <row r="16" spans="1:15" s="6" customFormat="1" x14ac:dyDescent="0.25">
      <c r="C16" s="26" t="s">
        <v>139</v>
      </c>
      <c r="D16" s="27"/>
      <c r="E16" s="27"/>
      <c r="F16" s="28"/>
      <c r="G16" s="28"/>
      <c r="H16" s="29"/>
      <c r="I16" s="29"/>
      <c r="J16" s="30"/>
      <c r="K16" s="28"/>
      <c r="L16" s="31"/>
      <c r="M16" s="32"/>
    </row>
    <row r="17" spans="1:15" ht="30" x14ac:dyDescent="0.25">
      <c r="C17" s="35">
        <v>12</v>
      </c>
      <c r="D17" s="83">
        <v>41</v>
      </c>
      <c r="E17" s="35"/>
      <c r="F17" s="84" t="s">
        <v>194</v>
      </c>
      <c r="G17" s="40" t="s">
        <v>195</v>
      </c>
      <c r="H17" s="36"/>
      <c r="I17" s="80" t="s">
        <v>22</v>
      </c>
      <c r="J17" s="43" t="s">
        <v>20</v>
      </c>
      <c r="K17" s="36">
        <v>1</v>
      </c>
      <c r="L17" s="38"/>
      <c r="M17" s="38">
        <f>K17*L17</f>
        <v>0</v>
      </c>
    </row>
    <row r="18" spans="1:15" x14ac:dyDescent="0.25">
      <c r="C18" s="35">
        <v>13</v>
      </c>
      <c r="D18" s="83"/>
      <c r="E18" s="35"/>
      <c r="F18" s="84"/>
      <c r="G18" s="36" t="s">
        <v>23</v>
      </c>
      <c r="H18" s="36" t="s">
        <v>51</v>
      </c>
      <c r="I18" s="36" t="s">
        <v>19</v>
      </c>
      <c r="J18" s="43" t="s">
        <v>20</v>
      </c>
      <c r="K18" s="36">
        <v>1</v>
      </c>
      <c r="L18" s="38"/>
      <c r="M18" s="38">
        <f>K18*L18</f>
        <v>0</v>
      </c>
    </row>
    <row r="19" spans="1:15" s="6" customFormat="1" x14ac:dyDescent="0.25">
      <c r="C19" s="2"/>
      <c r="D19" s="2"/>
      <c r="E19" s="2"/>
      <c r="H19" s="3"/>
      <c r="I19" s="3"/>
      <c r="J19" s="4"/>
      <c r="L19" s="25"/>
      <c r="M19" s="5"/>
    </row>
    <row r="20" spans="1:15" s="6" customFormat="1" x14ac:dyDescent="0.25">
      <c r="C20" s="26" t="s">
        <v>15</v>
      </c>
      <c r="D20" s="27"/>
      <c r="E20" s="27"/>
      <c r="F20" s="28"/>
      <c r="G20" s="28"/>
      <c r="H20" s="29"/>
      <c r="I20" s="29"/>
      <c r="J20" s="30"/>
      <c r="K20" s="28"/>
      <c r="L20" s="31"/>
      <c r="M20" s="32"/>
    </row>
    <row r="21" spans="1:15" s="6" customFormat="1" ht="15" customHeight="1" x14ac:dyDescent="0.25">
      <c r="A21" s="33"/>
      <c r="C21" s="34">
        <v>14</v>
      </c>
      <c r="D21" s="83" t="s">
        <v>16</v>
      </c>
      <c r="E21" s="35"/>
      <c r="F21" s="87" t="s">
        <v>17</v>
      </c>
      <c r="G21" s="36" t="s">
        <v>18</v>
      </c>
      <c r="H21" s="36"/>
      <c r="I21" s="36" t="s">
        <v>19</v>
      </c>
      <c r="J21" s="37" t="s">
        <v>20</v>
      </c>
      <c r="K21" s="36">
        <v>4</v>
      </c>
      <c r="L21" s="38"/>
      <c r="M21" s="38">
        <f t="shared" ref="M21:M23" si="1">K21*L21</f>
        <v>0</v>
      </c>
    </row>
    <row r="22" spans="1:15" s="6" customFormat="1" ht="15" customHeight="1" x14ac:dyDescent="0.25">
      <c r="A22" s="33"/>
      <c r="C22" s="34">
        <v>15</v>
      </c>
      <c r="D22" s="83"/>
      <c r="E22" s="35"/>
      <c r="F22" s="87"/>
      <c r="G22" s="39" t="s">
        <v>21</v>
      </c>
      <c r="H22" s="36"/>
      <c r="I22" s="39" t="s">
        <v>22</v>
      </c>
      <c r="J22" s="37" t="s">
        <v>20</v>
      </c>
      <c r="K22" s="36">
        <v>1</v>
      </c>
      <c r="L22" s="38"/>
      <c r="M22" s="38">
        <f t="shared" si="1"/>
        <v>0</v>
      </c>
    </row>
    <row r="23" spans="1:15" s="6" customFormat="1" x14ac:dyDescent="0.25">
      <c r="A23" s="33"/>
      <c r="C23" s="34">
        <v>16</v>
      </c>
      <c r="D23" s="83"/>
      <c r="E23" s="35"/>
      <c r="F23" s="87"/>
      <c r="G23" s="36" t="s">
        <v>23</v>
      </c>
      <c r="H23" s="36" t="s">
        <v>24</v>
      </c>
      <c r="I23" s="36" t="s">
        <v>19</v>
      </c>
      <c r="J23" s="37" t="s">
        <v>20</v>
      </c>
      <c r="K23" s="36">
        <v>5</v>
      </c>
      <c r="L23" s="38"/>
      <c r="M23" s="38">
        <f t="shared" si="1"/>
        <v>0</v>
      </c>
    </row>
    <row r="24" spans="1:15" x14ac:dyDescent="0.25">
      <c r="A24" s="75"/>
    </row>
    <row r="25" spans="1:15" s="19" customFormat="1" x14ac:dyDescent="0.25">
      <c r="C25" s="19" t="s">
        <v>96</v>
      </c>
      <c r="D25" s="20"/>
      <c r="E25" s="20"/>
      <c r="H25" s="21"/>
      <c r="I25" s="21"/>
      <c r="J25" s="22"/>
      <c r="L25" s="23"/>
      <c r="M25" s="23"/>
      <c r="N25" s="24"/>
      <c r="O25" s="24"/>
    </row>
    <row r="26" spans="1:15" ht="30" x14ac:dyDescent="0.25">
      <c r="C26" s="34">
        <v>92</v>
      </c>
      <c r="D26" s="34"/>
      <c r="E26" s="35"/>
      <c r="F26" s="36"/>
      <c r="G26" s="40" t="s">
        <v>97</v>
      </c>
      <c r="H26" s="36"/>
      <c r="I26" s="36" t="s">
        <v>19</v>
      </c>
      <c r="J26" s="37" t="s">
        <v>98</v>
      </c>
      <c r="K26" s="36">
        <v>1</v>
      </c>
      <c r="L26" s="38"/>
      <c r="M26" s="38">
        <f t="shared" ref="M26" si="2">K26*L26</f>
        <v>0</v>
      </c>
    </row>
    <row r="27" spans="1:15" s="46" customFormat="1" ht="15.75" thickBot="1" x14ac:dyDescent="0.3">
      <c r="C27" s="47"/>
      <c r="D27" s="47"/>
      <c r="E27" s="48"/>
      <c r="F27" s="49"/>
      <c r="G27" s="49"/>
      <c r="H27" s="49"/>
      <c r="I27" s="49"/>
      <c r="J27" s="50"/>
      <c r="K27" s="49"/>
      <c r="L27" s="51"/>
      <c r="M27" s="51"/>
      <c r="N27" s="52"/>
      <c r="O27" s="52"/>
    </row>
    <row r="28" spans="1:15" ht="15.75" thickTop="1" x14ac:dyDescent="0.25">
      <c r="E28" s="53"/>
      <c r="F28" s="16" t="s">
        <v>99</v>
      </c>
      <c r="G28" s="16"/>
      <c r="H28" s="16"/>
      <c r="I28" s="16"/>
      <c r="J28" s="54"/>
      <c r="K28" s="16"/>
      <c r="L28" s="25"/>
      <c r="M28" s="25">
        <f>SUM(M10:M27)</f>
        <v>0</v>
      </c>
    </row>
    <row r="29" spans="1:15" x14ac:dyDescent="0.25">
      <c r="E29" s="53"/>
      <c r="F29" s="55" t="s">
        <v>100</v>
      </c>
      <c r="G29" s="16"/>
      <c r="H29" s="16"/>
      <c r="I29" s="16"/>
      <c r="J29" s="54"/>
      <c r="K29" s="16"/>
      <c r="L29" s="25"/>
      <c r="M29" s="25">
        <f>M28*0.21</f>
        <v>0</v>
      </c>
    </row>
    <row r="30" spans="1:15" x14ac:dyDescent="0.25">
      <c r="E30" s="53"/>
      <c r="F30" s="56" t="s">
        <v>101</v>
      </c>
      <c r="G30" s="57"/>
      <c r="H30" s="57"/>
      <c r="I30" s="57"/>
      <c r="J30" s="58"/>
      <c r="K30" s="57"/>
      <c r="L30" s="59"/>
      <c r="M30" s="59">
        <f>M28+M29</f>
        <v>0</v>
      </c>
    </row>
    <row r="31" spans="1:15" x14ac:dyDescent="0.25">
      <c r="F31" s="60"/>
      <c r="G31" s="60"/>
      <c r="J31" s="61"/>
      <c r="K31" s="60"/>
      <c r="L31" s="62"/>
      <c r="M31" s="62"/>
    </row>
    <row r="32" spans="1:15" x14ac:dyDescent="0.25">
      <c r="D32" s="63" t="s">
        <v>102</v>
      </c>
      <c r="E32" s="64"/>
      <c r="F32" s="65"/>
      <c r="G32" s="65"/>
    </row>
    <row r="33" spans="4:4" x14ac:dyDescent="0.25">
      <c r="D33" s="66"/>
    </row>
    <row r="34" spans="4:4" x14ac:dyDescent="0.25">
      <c r="D34" s="15"/>
    </row>
  </sheetData>
  <mergeCells count="6">
    <mergeCell ref="D10:D12"/>
    <mergeCell ref="F10:F12"/>
    <mergeCell ref="D17:D18"/>
    <mergeCell ref="F17:F18"/>
    <mergeCell ref="D21:D23"/>
    <mergeCell ref="F21:F23"/>
  </mergeCells>
  <pageMargins left="0.70833333333333304" right="0.70833333333333304" top="0.78749999999999998" bottom="0.78749999999999998" header="0.51180555555555496" footer="0.51180555555555496"/>
  <pageSetup paperSize="8" scale="4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krycí list celkový</vt:lpstr>
      <vt:lpstr>kovové prvky</vt:lpstr>
      <vt:lpstr>keramické prvky</vt:lpstr>
      <vt:lpstr>malby a nátěry</vt:lpstr>
      <vt:lpstr>dřevěné prvky</vt:lpstr>
      <vt:lpstr>svítidla</vt:lpstr>
      <vt:lpstr>kamenné prvky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Škuthan Jan</dc:creator>
  <cp:lastModifiedBy>Singer Andrea</cp:lastModifiedBy>
  <dcterms:created xsi:type="dcterms:W3CDTF">2024-04-29T11:46:45Z</dcterms:created>
  <dcterms:modified xsi:type="dcterms:W3CDTF">2024-07-26T06:41:11Z</dcterms:modified>
</cp:coreProperties>
</file>